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ayan Razavi\Downloads\"/>
    </mc:Choice>
  </mc:AlternateContent>
  <xr:revisionPtr revIDLastSave="0" documentId="13_ncr:1_{E1C6480B-155A-4AF1-9D54-5CB6551776E6}" xr6:coauthVersionLast="47" xr6:coauthVersionMax="47" xr10:uidLastSave="{00000000-0000-0000-0000-000000000000}"/>
  <bookViews>
    <workbookView xWindow="-28920" yWindow="5265" windowWidth="29040" windowHeight="15720" tabRatio="802" xr2:uid="{74DB6365-7866-0547-BB55-CE1F94F302EB}"/>
  </bookViews>
  <sheets>
    <sheet name="Main Data" sheetId="1" r:id="rId1"/>
    <sheet name="Data2" sheetId="2" r:id="rId2"/>
    <sheet name="Ratio" sheetId="17" r:id="rId3"/>
    <sheet name="Affordability" sheetId="18" r:id="rId4"/>
    <sheet name="Affordability2" sheetId="41" r:id="rId5"/>
    <sheet name="Finance" sheetId="19" r:id="rId6"/>
    <sheet name="Population" sheetId="20" r:id="rId7"/>
    <sheet name="Ownership1" sheetId="22" r:id="rId8"/>
    <sheet name="Ownership2" sheetId="23" r:id="rId9"/>
    <sheet name="Workforce" sheetId="24" r:id="rId10"/>
    <sheet name="Dwelling" sheetId="25" r:id="rId11"/>
    <sheet name="Population2" sheetId="27" r:id="rId12"/>
    <sheet name="Ownership3" sheetId="28" r:id="rId13"/>
    <sheet name="Dwelling2" sheetId="29" r:id="rId14"/>
    <sheet name="WorkForce2" sheetId="30" r:id="rId15"/>
    <sheet name="Ownership 4" sheetId="31" r:id="rId16"/>
    <sheet name="Family" sheetId="38" r:id="rId17"/>
    <sheet name="Data__2_2" sheetId="39" r:id="rId18"/>
    <sheet name="Data__2_1" sheetId="36" r:id="rId19"/>
    <sheet name="Data__2" sheetId="16" r:id="rId20"/>
    <sheet name="Table" sheetId="4" r:id="rId21"/>
    <sheet name="Visual" sheetId="6" r:id="rId22"/>
    <sheet name="Data3" sheetId="12" r:id="rId23"/>
  </sheets>
  <definedNames>
    <definedName name="_xlcn.WorksheetConnection_assdata12.xlsxData__2_11" hidden="1">Data__2_1[]</definedName>
    <definedName name="_xlcn.WorksheetConnection_assdata12.xlsxData1" hidden="1">Data_3[]</definedName>
    <definedName name="ExternalData_1" localSheetId="20" hidden="1">Table!$A$1:$C$210</definedName>
    <definedName name="ExternalData_3" localSheetId="19" hidden="1">Data__2!$A$1:$C$206</definedName>
    <definedName name="ExternalData_4" localSheetId="18" hidden="1">Data__2_1!$A$1:$C$210</definedName>
    <definedName name="ExternalData_5" localSheetId="17" hidden="1">Data__2_2!$A$1:$C$210</definedName>
  </definedNames>
  <calcPr calcId="191028"/>
  <pivotCaches>
    <pivotCache cacheId="0" r:id="rId24"/>
    <pivotCache cacheId="1" r:id="rId25"/>
    <pivotCache cacheId="2" r:id="rId26"/>
    <pivotCache cacheId="7" r:id="rId2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_2_1" name="Data__2_1" connection="WorksheetConnection_ass-data (1) (2).xlsx!Data__2_1"/>
          <x15:modelTable id="Data" name="Data" connection="WorksheetConnection_ass-data (1) (2).xlsx!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 a="1"/>
  <c r="B11" i="2" s="1"/>
  <c r="B8" i="2" a="1"/>
  <c r="B8" i="2" s="1"/>
  <c r="B10" i="2" a="1"/>
  <c r="B10" i="2" s="1"/>
  <c r="C4" i="2"/>
  <c r="B30" i="1"/>
  <c r="B29" i="1"/>
  <c r="C13" i="1"/>
  <c r="E8" i="1"/>
  <c r="D8" i="1"/>
  <c r="C8" i="1"/>
  <c r="B8" i="1"/>
  <c r="B9" i="2" l="1" a="1"/>
  <c r="B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68CE7-2EC8-4F96-93FA-43DAF27231E3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  <connection id="2" xr16:uid="{58480B59-7EFE-417A-9A45-BE39751431B3}" keepAlive="1" name="Query - Data__2" description="Connection to the 'Data__2' query in the workbook." type="5" refreshedVersion="8" background="1" saveData="1">
    <dbPr connection="Provider=Microsoft.Mashup.OleDb.1;Data Source=$Workbook$;Location=Data__2;Extended Properties=&quot;&quot;" command="SELECT * FROM [Data__2]"/>
  </connection>
  <connection id="3" xr16:uid="{9E3BD566-446D-4408-8188-789EB59AE020}" keepAlive="1" name="Query - Data__2_1" description="Connection to the 'Data__2_1' query in the workbook." type="5" refreshedVersion="8" background="1" saveData="1">
    <dbPr connection="Provider=Microsoft.Mashup.OleDb.1;Data Source=$Workbook$;Location=Data__2_1;Extended Properties=&quot;&quot;" command="SELECT * FROM [Data__2_1]"/>
  </connection>
  <connection id="4" xr16:uid="{D025D41C-76F6-493A-B993-6464A2951EB0}" keepAlive="1" name="Query - Data__2_1 (2)" description="Connection to the 'Data__2_1 (2)' query in the workbook." type="5" refreshedVersion="8" background="1" saveData="1">
    <dbPr connection="Provider=Microsoft.Mashup.OleDb.1;Data Source=$Workbook$;Location=&quot;Data__2_1 (2)&quot;;Extended Properties=&quot;&quot;" command="SELECT * FROM [Data__2_1 (2)]"/>
  </connection>
  <connection id="5" xr16:uid="{D859F5B3-4E8A-48A3-86A0-E868B19BE889}" keepAlive="1" name="Query - Data__2_2" description="Connection to the 'Data__2_2' query in the workbook." type="5" refreshedVersion="8" background="1" saveData="1">
    <dbPr connection="Provider=Microsoft.Mashup.OleDb.1;Data Source=$Workbook$;Location=Data__2_2;Extended Properties=&quot;&quot;" command="SELECT * FROM [Data__2_2]"/>
  </connection>
  <connection id="6" xr16:uid="{5FE12FD1-CC3C-4FA8-BEA5-262C7D6D0D1A}" keepAlive="1" name="Query - Data_3" description="Connection to the 'Data_3' query in the workbook." type="5" refreshedVersion="8" background="1" saveData="1">
    <dbPr connection="Provider=Microsoft.Mashup.OleDb.1;Data Source=$Workbook$;Location=Data_3;Extended Properties=&quot;&quot;" command="SELECT * FROM [Data_3]"/>
  </connection>
  <connection id="7" xr16:uid="{93D90DA1-F247-44F5-BEC4-FD3E0B8E7BC3}" keepAlive="1" name="Query - Data2" description="Connection to the 'Data2' query in the workbook." type="5" refreshedVersion="0" background="1">
    <dbPr connection="Provider=Microsoft.Mashup.OleDb.1;Data Source=$Workbook$;Location=Data2;Extended Properties=&quot;&quot;" command="SELECT * FROM [Data2]"/>
  </connection>
  <connection id="8" xr16:uid="{699789F9-0837-4C34-8E40-007AD59C96FC}" keepAlive="1" name="Query - Data2 (2)" description="Connection to the 'Data2 (2)' query in the workbook." type="5" refreshedVersion="8" background="1" saveData="1">
    <dbPr connection="Provider=Microsoft.Mashup.OleDb.1;Data Source=$Workbook$;Location=&quot;Data2 (2)&quot;;Extended Properties=&quot;&quot;" command="SELECT * FROM [Data2 (2)]"/>
  </connection>
  <connection id="9" xr16:uid="{B9F5754B-DF91-43E9-868F-CEB5C4A2801B}" keepAlive="1" name="Query - Data3" description="Connection to the 'Data3' query in the workbook." type="5" refreshedVersion="8" background="1" saveData="1">
    <dbPr connection="Provider=Microsoft.Mashup.OleDb.1;Data Source=$Workbook$;Location=Data3;Extended Properties=&quot;&quot;" command="SELECT * FROM [Data3]"/>
  </connection>
  <connection id="10" xr16:uid="{6A57E659-4574-473D-AD43-820590C153E8}" keepAlive="1" name="Query - Data3 (2)" description="Connection to the 'Data3 (2)' query in the workbook." type="5" refreshedVersion="8" background="1" saveData="1">
    <dbPr connection="Provider=Microsoft.Mashup.OleDb.1;Data Source=$Workbook$;Location=&quot;Data3 (2)&quot;;Extended Properties=&quot;&quot;" command="SELECT * FROM [Data3 (2)]"/>
  </connection>
  <connection id="11" xr16:uid="{A8D7F079-BE54-46B4-9375-5918C811F31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69BAF5AC-AB43-448A-86CF-52D1718F3C08}" name="WorksheetConnection_ass-data (1) (2).xlsx!Data" type="102" refreshedVersion="8" minRefreshableVersion="5">
    <extLst>
      <ext xmlns:x15="http://schemas.microsoft.com/office/spreadsheetml/2010/11/main" uri="{DE250136-89BD-433C-8126-D09CA5730AF9}">
        <x15:connection id="Data">
          <x15:rangePr sourceName="_xlcn.WorksheetConnection_assdata12.xlsxData1"/>
        </x15:connection>
      </ext>
    </extLst>
  </connection>
  <connection id="13" xr16:uid="{215A7546-049B-425F-B84D-F7AEF6B64D52}" name="WorksheetConnection_ass-data (1) (2).xlsx!Data__2_1" type="102" refreshedVersion="8" minRefreshableVersion="5">
    <extLst>
      <ext xmlns:x15="http://schemas.microsoft.com/office/spreadsheetml/2010/11/main" uri="{DE250136-89BD-433C-8126-D09CA5730AF9}">
        <x15:connection id="Data__2_1" autoDelete="1">
          <x15:rangePr sourceName="_xlcn.WorksheetConnection_assdata12.xlsxData__2_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<sst xmlns="http://schemas.openxmlformats.org/spreadsheetml/2006/main" count="1058" uniqueCount="78">
  <si>
    <t>Location</t>
  </si>
  <si>
    <t>Ashcroft</t>
  </si>
  <si>
    <t>Time</t>
  </si>
  <si>
    <t>Y2006</t>
  </si>
  <si>
    <t>Y2011</t>
  </si>
  <si>
    <t>Y2016</t>
  </si>
  <si>
    <t>Y2021</t>
  </si>
  <si>
    <t>MedianHousePrice</t>
  </si>
  <si>
    <t>MedianUnitPrice</t>
  </si>
  <si>
    <t>MedianPersonalWeeklyIncome</t>
  </si>
  <si>
    <t>MedianFamilyWeeklyIncome</t>
  </si>
  <si>
    <t>MedianHouseholdWeeIklyIncome</t>
  </si>
  <si>
    <t>MedianMortgageWeeklyPayment</t>
  </si>
  <si>
    <t>MedianWeeklyRent</t>
  </si>
  <si>
    <t>Population</t>
  </si>
  <si>
    <t>MedianAge</t>
  </si>
  <si>
    <t>Families</t>
  </si>
  <si>
    <t>TotalPrivateDwelling</t>
  </si>
  <si>
    <t>Married(%)</t>
  </si>
  <si>
    <t>Separated+Divorced(%)</t>
  </si>
  <si>
    <t>Widowed(%)</t>
  </si>
  <si>
    <t>NeverMarried(%)</t>
  </si>
  <si>
    <t>BirthInAustralia(%)</t>
  </si>
  <si>
    <t>Worked full-time(%)</t>
  </si>
  <si>
    <t>Worked part-time(%)</t>
  </si>
  <si>
    <t>Unemployment(%)</t>
  </si>
  <si>
    <t>PeopleTravelledToWorkByPublicTransport(%)</t>
  </si>
  <si>
    <t>PeopleTravelledToWorkByCar(%)</t>
  </si>
  <si>
    <t>AverageMotorVehiclesPerDwelling</t>
  </si>
  <si>
    <t>CoupleFamilyNoChidren(%)</t>
  </si>
  <si>
    <t>CoupleFamilyHasChidren(%)</t>
  </si>
  <si>
    <t>OneParentFamily(%)</t>
  </si>
  <si>
    <t>OtherFamily(%)</t>
  </si>
  <si>
    <t>OccupiedDwellings(%)</t>
  </si>
  <si>
    <t>UnoccupiedDwelling(%)</t>
  </si>
  <si>
    <t>SeparateHouse(dwellings%)</t>
  </si>
  <si>
    <t>SemiDetached(dwellings%)</t>
  </si>
  <si>
    <t>FlatUnitApartment(dwellings%)</t>
  </si>
  <si>
    <t>0xBedroom(%)</t>
  </si>
  <si>
    <t>1xBedroom(%)</t>
  </si>
  <si>
    <t>2xBedroom(%)</t>
  </si>
  <si>
    <t>3xBedroom(%)</t>
  </si>
  <si>
    <t>4xBedroom+(%)</t>
  </si>
  <si>
    <t>AverageNumberBedroomsPerDwelling</t>
  </si>
  <si>
    <t>AverageNumberPeoplePerHousehold</t>
  </si>
  <si>
    <t>FullyOwned(%)</t>
  </si>
  <si>
    <t>OwnedWithMortgage(%)</t>
  </si>
  <si>
    <t>Rented(%)</t>
  </si>
  <si>
    <t>FamilyHouseHolds(%)</t>
  </si>
  <si>
    <t>SinglePersonHouseHolds(%)</t>
  </si>
  <si>
    <t>GroupHouseHold(%)</t>
  </si>
  <si>
    <t>LessThan$650WeeklyIncome(%)</t>
  </si>
  <si>
    <t>MoreThan$3000WeeklyIncome(%)</t>
  </si>
  <si>
    <t>HouseholdsRentPayments&lt;30%Income (%)</t>
  </si>
  <si>
    <t>HouseholdsRentPayments&gt;30%Income(%)</t>
  </si>
  <si>
    <t>HouseholdsMortgageRepayments&lt;30%Income(%)</t>
  </si>
  <si>
    <t>HouseholdsMortgageRepayments&gt;30%Income(%)</t>
  </si>
  <si>
    <t>Description</t>
  </si>
  <si>
    <t xml:space="preserve">Demand </t>
  </si>
  <si>
    <t>Ratio</t>
  </si>
  <si>
    <t>House Affordability</t>
  </si>
  <si>
    <t>Unit Affordability</t>
  </si>
  <si>
    <t>Year</t>
  </si>
  <si>
    <t>Value</t>
  </si>
  <si>
    <t>2006</t>
  </si>
  <si>
    <t>2011</t>
  </si>
  <si>
    <t>2016</t>
  </si>
  <si>
    <t>2021</t>
  </si>
  <si>
    <t>Row Labels</t>
  </si>
  <si>
    <t>Grand Total</t>
  </si>
  <si>
    <t>Sum of Value</t>
  </si>
  <si>
    <t>Column Labels</t>
  </si>
  <si>
    <t>Equilibrium</t>
  </si>
  <si>
    <t>FullyOwned (%)</t>
  </si>
  <si>
    <t>OwnedWithMortgage (%)</t>
  </si>
  <si>
    <t>Rented (%)</t>
  </si>
  <si>
    <t>Mean Family Type</t>
  </si>
  <si>
    <t>Mean Of Family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</si>
</sst>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#,##0.0"/>
  </numFmts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FF9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vertical="center"/>
    </xf>
    <xf numFmtId="3" fontId="2" fillId="5" borderId="1" xfId="0" applyNumberFormat="1" applyFont="1" applyFill="1" applyBorder="1" applyAlignment="1">
      <alignment vertical="center"/>
    </xf>
    <xf numFmtId="165" fontId="2" fillId="6" borderId="1" xfId="0" applyNumberFormat="1" applyFont="1" applyFill="1" applyBorder="1" applyAlignment="1">
      <alignment vertical="center"/>
    </xf>
    <xf numFmtId="165" fontId="2" fillId="7" borderId="1" xfId="0" applyNumberFormat="1" applyFon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  <xf numFmtId="165" fontId="1" fillId="8" borderId="1" xfId="0" applyNumberFormat="1" applyFont="1" applyFill="1" applyBorder="1" applyAlignment="1">
      <alignment vertical="center"/>
    </xf>
    <xf numFmtId="165" fontId="2" fillId="9" borderId="1" xfId="0" applyNumberFormat="1" applyFont="1" applyFill="1" applyBorder="1" applyAlignment="1">
      <alignment vertical="center"/>
    </xf>
    <xf numFmtId="165" fontId="1" fillId="9" borderId="1" xfId="0" applyNumberFormat="1" applyFont="1" applyFill="1" applyBorder="1" applyAlignment="1">
      <alignment vertical="center"/>
    </xf>
    <xf numFmtId="166" fontId="2" fillId="9" borderId="1" xfId="0" applyNumberFormat="1" applyFont="1" applyFill="1" applyBorder="1" applyAlignment="1">
      <alignment vertical="center"/>
    </xf>
    <xf numFmtId="166" fontId="2" fillId="5" borderId="1" xfId="0" applyNumberFormat="1" applyFont="1" applyFill="1" applyBorder="1" applyAlignment="1">
      <alignment vertical="center"/>
    </xf>
    <xf numFmtId="165" fontId="2" fillId="5" borderId="1" xfId="0" applyNumberFormat="1" applyFont="1" applyFill="1" applyBorder="1" applyAlignment="1">
      <alignment vertical="center"/>
    </xf>
    <xf numFmtId="3" fontId="2" fillId="7" borderId="1" xfId="0" applyNumberFormat="1" applyFont="1" applyFill="1" applyBorder="1" applyAlignment="1">
      <alignment vertical="center"/>
    </xf>
    <xf numFmtId="165" fontId="1" fillId="7" borderId="1" xfId="0" applyNumberFormat="1" applyFont="1" applyFill="1" applyBorder="1" applyAlignment="1">
      <alignment vertical="center"/>
    </xf>
    <xf numFmtId="165" fontId="1" fillId="10" borderId="1" xfId="0" applyNumberFormat="1" applyFont="1" applyFill="1" applyBorder="1" applyAlignment="1">
      <alignment vertical="center"/>
    </xf>
    <xf numFmtId="166" fontId="2" fillId="11" borderId="1" xfId="0" applyNumberFormat="1" applyFont="1" applyFill="1" applyBorder="1" applyAlignment="1">
      <alignment vertical="center"/>
    </xf>
    <xf numFmtId="165" fontId="1" fillId="12" borderId="1" xfId="0" applyNumberFormat="1" applyFont="1" applyFill="1" applyBorder="1" applyAlignment="1">
      <alignment vertical="center"/>
    </xf>
    <xf numFmtId="0" fontId="1" fillId="12" borderId="1" xfId="0" applyFont="1" applyFill="1" applyBorder="1"/>
    <xf numFmtId="165" fontId="2" fillId="13" borderId="1" xfId="0" applyNumberFormat="1" applyFont="1" applyFill="1" applyBorder="1" applyAlignment="1">
      <alignment vertical="center"/>
    </xf>
    <xf numFmtId="165" fontId="2" fillId="14" borderId="1" xfId="0" applyNumberFormat="1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heetMetadata" Target="metadata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(2).xlsx]Ratio!PivotTable5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Supply and Demand Over 5 Year</a:t>
            </a:r>
            <a:r>
              <a:rPr lang="en-AU" baseline="0"/>
              <a:t> intervals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Ratio!$C$3:$C$4</c:f>
              <c:strCache>
                <c:ptCount val="1"/>
                <c:pt idx="0">
                  <c:v>Ratio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Ratio!$A$5:$A$9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Ratio!$C$5:$C$9</c:f>
              <c:numCache>
                <c:formatCode>General</c:formatCode>
                <c:ptCount val="4"/>
                <c:pt idx="0">
                  <c:v>1.06392753154319</c:v>
                </c:pt>
                <c:pt idx="1">
                  <c:v>1.0247883917775089</c:v>
                </c:pt>
                <c:pt idx="2">
                  <c:v>1.0618688981868898</c:v>
                </c:pt>
                <c:pt idx="3">
                  <c:v>1.1029994496422675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3-43C3-BAEC-BAE9457450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18259536"/>
        <c:axId val="2018259056"/>
      </c:barChart>
      <c:lineChart>
        <c:grouping val="standard"/>
        <c:varyColors val="0"/>
        <c:ser>
          <c:idx val="0"/>
          <c:order val="0"/>
          <c:tx>
            <c:strRef>
              <c:f>Ratio!$B$3:$B$4</c:f>
              <c:strCache>
                <c:ptCount val="1"/>
                <c:pt idx="0">
                  <c:v>Equilibrium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Ratio!$A$5:$A$9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Ratio!$B$5:$B$9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3-43C3-BAEC-BAE9457450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18259536"/>
        <c:axId val="2018259056"/>
      </c:lineChart>
      <c:catAx>
        <c:axId val="201825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259056"/>
        <c:crosses val="autoZero"/>
        <c:auto val="1"/>
        <c:lblAlgn val="ctr"/>
        <c:lblOffset val="100"/>
        <c:noMultiLvlLbl val="0"/>
      </c:catAx>
      <c:valAx>
        <c:axId val="2018259056"/>
        <c:scaling>
          <c:orientation val="minMax"/>
          <c:max val="2"/>
          <c:min val="0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Supply/Demand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2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(2).xlsx]Affordability!PivotTable6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Affordability of dwelling over 5 year</a:t>
            </a:r>
            <a:r>
              <a:rPr lang="en-AU" baseline="0"/>
              <a:t> intervals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Affordability!$B$3:$B$4</c:f>
              <c:strCache>
                <c:ptCount val="1"/>
                <c:pt idx="0">
                  <c:v>House Affordability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0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C7FE-4BB1-A2AB-588B48F91204}"/>
              </c:ext>
            </c:extLst>
          </c:dPt>
          <c:dPt>
            <c:idx val="1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7FE-4BB1-A2AB-588B48F91204}"/>
              </c:ext>
            </c:extLst>
          </c:dPt>
          <c:dPt>
            <c:idx val="2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FE-4BB1-A2AB-588B48F9120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7FE-4BB1-A2AB-588B48F9120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7FE-4BB1-A2AB-588B48F9120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7FE-4BB1-A2AB-588B48F912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name>Projected House Affordability</c:nam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Affordability!$A$5:$A$9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Affordability!$B$5:$B$9</c:f>
              <c:numCache>
                <c:formatCode>General</c:formatCode>
                <c:ptCount val="4"/>
                <c:pt idx="0">
                  <c:v>7.0556724801220554</c:v>
                </c:pt>
                <c:pt idx="1">
                  <c:v>7.1724506743394674</c:v>
                </c:pt>
                <c:pt idx="2">
                  <c:v>10.74475295790408</c:v>
                </c:pt>
                <c:pt idx="3">
                  <c:v>10.929728143560318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E-4BB1-A2AB-588B48F91204}"/>
            </c:ext>
          </c:extLst>
        </c:ser>
        <c:ser>
          <c:idx val="1"/>
          <c:order val="1"/>
          <c:tx>
            <c:strRef>
              <c:f>Affordability!$C$3:$C$4</c:f>
              <c:strCache>
                <c:ptCount val="1"/>
                <c:pt idx="0">
                  <c:v>Unit Affordability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C7FE-4BB1-A2AB-588B48F91204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C7FE-4BB1-A2AB-588B48F91204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C7FE-4BB1-A2AB-588B48F9120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7FE-4BB1-A2AB-588B48F9120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7FE-4BB1-A2AB-588B48F9120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7FE-4BB1-A2AB-588B48F912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name>Projected Unit Affordability</c:nam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Affordability!$A$5:$A$9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Affordability!$C$5:$C$9</c:f>
              <c:numCache>
                <c:formatCode>General</c:formatCode>
                <c:ptCount val="4"/>
                <c:pt idx="0">
                  <c:v>7.2580607115004332</c:v>
                </c:pt>
                <c:pt idx="1">
                  <c:v>7.3291411352250373</c:v>
                </c:pt>
                <c:pt idx="2">
                  <c:v>9.9321245829365452</c:v>
                </c:pt>
                <c:pt idx="3">
                  <c:v>9.035241932009864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E-4BB1-A2AB-588B48F9120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20560880"/>
        <c:axId val="1120556560"/>
      </c:lineChart>
      <c:catAx>
        <c:axId val="112056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56560"/>
        <c:crosses val="autoZero"/>
        <c:auto val="1"/>
        <c:lblAlgn val="ctr"/>
        <c:lblOffset val="100"/>
        <c:noMultiLvlLbl val="0"/>
      </c:catAx>
      <c:valAx>
        <c:axId val="1120556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Affordability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6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(2).xlsx]Affordability!PivotTable6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Affordability of dwelling over 5 year</a:t>
            </a:r>
            <a:r>
              <a:rPr lang="en-AU" baseline="0"/>
              <a:t> intervals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2225" cap="rnd">
            <a:solidFill>
              <a:schemeClr val="accent2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2225" cap="rnd">
            <a:solidFill>
              <a:schemeClr val="accent2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2225" cap="rnd">
            <a:solidFill>
              <a:schemeClr val="accent2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Affordability!$B$3:$B$4</c:f>
              <c:strCache>
                <c:ptCount val="1"/>
                <c:pt idx="0">
                  <c:v>House Affordability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0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5E-4185-ADF3-FB1E3892BD20}"/>
              </c:ext>
            </c:extLst>
          </c:dPt>
          <c:dPt>
            <c:idx val="1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5E-4185-ADF3-FB1E3892BD20}"/>
              </c:ext>
            </c:extLst>
          </c:dPt>
          <c:dPt>
            <c:idx val="2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5E-4185-ADF3-FB1E3892BD20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5E-4185-ADF3-FB1E3892BD2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5E-4185-ADF3-FB1E3892BD2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5E-4185-ADF3-FB1E3892BD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name>Projected House Affordability</c:nam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Affordability!$A$5:$A$9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Affordability!$B$5:$B$9</c:f>
              <c:numCache>
                <c:formatCode>General</c:formatCode>
                <c:ptCount val="4"/>
                <c:pt idx="0">
                  <c:v>7.0556724801220554</c:v>
                </c:pt>
                <c:pt idx="1">
                  <c:v>7.1724506743394674</c:v>
                </c:pt>
                <c:pt idx="2">
                  <c:v>10.74475295790408</c:v>
                </c:pt>
                <c:pt idx="3">
                  <c:v>10.929728143560318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5E-4185-ADF3-FB1E3892BD20}"/>
            </c:ext>
          </c:extLst>
        </c:ser>
        <c:ser>
          <c:idx val="1"/>
          <c:order val="1"/>
          <c:tx>
            <c:strRef>
              <c:f>Affordability!$C$3:$C$4</c:f>
              <c:strCache>
                <c:ptCount val="1"/>
                <c:pt idx="0">
                  <c:v>Unit Affordability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A5E-4185-ADF3-FB1E3892BD20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A5E-4185-ADF3-FB1E3892BD20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9A5E-4185-ADF3-FB1E3892BD20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5E-4185-ADF3-FB1E3892BD2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5E-4185-ADF3-FB1E3892BD2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A5E-4185-ADF3-FB1E3892BD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name>Projected Unit Affordability</c:nam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Affordability!$A$5:$A$9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Affordability!$C$5:$C$9</c:f>
              <c:numCache>
                <c:formatCode>General</c:formatCode>
                <c:ptCount val="4"/>
                <c:pt idx="0">
                  <c:v>7.2580607115004332</c:v>
                </c:pt>
                <c:pt idx="1">
                  <c:v>7.3291411352250373</c:v>
                </c:pt>
                <c:pt idx="2">
                  <c:v>9.9321245829365452</c:v>
                </c:pt>
                <c:pt idx="3">
                  <c:v>9.035241932009864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A5E-4185-ADF3-FB1E3892BD20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20560880"/>
        <c:axId val="1120556560"/>
      </c:lineChart>
      <c:catAx>
        <c:axId val="112056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56560"/>
        <c:crosses val="autoZero"/>
        <c:auto val="1"/>
        <c:lblAlgn val="ctr"/>
        <c:lblOffset val="100"/>
        <c:noMultiLvlLbl val="0"/>
      </c:catAx>
      <c:valAx>
        <c:axId val="1120556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Affordability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6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(2).xlsx]Affordability2!PivotTable1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Affordability of dwelling over 5 year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0"/>
              <c:y val="-5.208333333333380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Affordability2!$B$3:$B$4</c:f>
              <c:strCache>
                <c:ptCount val="1"/>
                <c:pt idx="0">
                  <c:v>House Affordability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64F-4D8B-A840-21FDCED4967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64F-4D8B-A840-21FDCED4967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64F-4D8B-A840-21FDCED496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name>House Affordability Projection</c:nam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Affordability2!$A$5:$A$9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Affordability2!$B$5:$B$9</c:f>
              <c:numCache>
                <c:formatCode>General</c:formatCode>
                <c:ptCount val="4"/>
                <c:pt idx="0">
                  <c:v>8.0519053053884591</c:v>
                </c:pt>
                <c:pt idx="1">
                  <c:v>8.9810657579265101</c:v>
                </c:pt>
                <c:pt idx="2">
                  <c:v>12.864630937197445</c:v>
                </c:pt>
                <c:pt idx="3">
                  <c:v>13.208009400298787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F-4D8B-A840-21FDCED49673}"/>
            </c:ext>
          </c:extLst>
        </c:ser>
        <c:ser>
          <c:idx val="1"/>
          <c:order val="1"/>
          <c:tx>
            <c:strRef>
              <c:f>Affordability2!$C$3:$C$4</c:f>
              <c:strCache>
                <c:ptCount val="1"/>
                <c:pt idx="0">
                  <c:v>Unit Affordability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64F-4D8B-A840-21FDCED4967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64F-4D8B-A840-21FDCED4967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64F-4D8B-A840-21FDCED496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name>Unit Affordability Projection</c:nam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Affordability2!$A$5:$A$9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Affordability2!$C$5:$C$9</c:f>
              <c:numCache>
                <c:formatCode>General</c:formatCode>
                <c:ptCount val="4"/>
                <c:pt idx="0">
                  <c:v>8.2828699481740831</c:v>
                </c:pt>
                <c:pt idx="1">
                  <c:v>9.1772675021765959</c:v>
                </c:pt>
                <c:pt idx="2">
                  <c:v>11.891675656232932</c:v>
                </c:pt>
                <c:pt idx="3">
                  <c:v>10.918621104246997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4F-4D8B-A840-21FDCED4967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8105680"/>
        <c:axId val="258107600"/>
      </c:lineChart>
      <c:catAx>
        <c:axId val="25810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07600"/>
        <c:crosses val="autoZero"/>
        <c:auto val="1"/>
        <c:lblAlgn val="ctr"/>
        <c:lblOffset val="100"/>
        <c:noMultiLvlLbl val="0"/>
      </c:catAx>
      <c:valAx>
        <c:axId val="258107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Afforability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(2).xlsx]Finance!PivotTable7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Family, Household and personal income over 5 year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Finance!$B$3:$B$4</c:f>
              <c:strCache>
                <c:ptCount val="1"/>
                <c:pt idx="0">
                  <c:v>MedianFamilyWeeklyIncome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0A47-DA4B-A975-6C8DB27F850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A47-DA4B-A975-6C8DB27F850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A47-DA4B-A975-6C8DB27F850B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A47-DA4B-A975-6C8DB27F850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A47-DA4B-A975-6C8DB27F850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A47-DA4B-A975-6C8DB27F850B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Family Projection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Finance!$A$5:$A$9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Finance!$B$5:$B$9</c:f>
              <c:numCache>
                <c:formatCode>General</c:formatCode>
                <c:ptCount val="4"/>
                <c:pt idx="0">
                  <c:v>687</c:v>
                </c:pt>
                <c:pt idx="1">
                  <c:v>869</c:v>
                </c:pt>
                <c:pt idx="2">
                  <c:v>1062</c:v>
                </c:pt>
                <c:pt idx="3">
                  <c:v>1316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E-4C8C-966D-B6490B0F2363}"/>
            </c:ext>
          </c:extLst>
        </c:ser>
        <c:ser>
          <c:idx val="1"/>
          <c:order val="1"/>
          <c:tx>
            <c:strRef>
              <c:f>Finance!$C$3:$C$4</c:f>
              <c:strCache>
                <c:ptCount val="1"/>
                <c:pt idx="0">
                  <c:v>MedianHouseholdWeeIklyIncome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A47-DA4B-A975-6C8DB27F850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A47-DA4B-A975-6C8DB27F850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A47-DA4B-A975-6C8DB27F850B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47-DA4B-A975-6C8DB27F850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47-DA4B-A975-6C8DB27F850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47-DA4B-A975-6C8DB27F850B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Household Projection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Finance!$A$5:$A$9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Finance!$C$5:$C$9</c:f>
              <c:numCache>
                <c:formatCode>General</c:formatCode>
                <c:ptCount val="4"/>
                <c:pt idx="0">
                  <c:v>602</c:v>
                </c:pt>
                <c:pt idx="1">
                  <c:v>694</c:v>
                </c:pt>
                <c:pt idx="2">
                  <c:v>887</c:v>
                </c:pt>
                <c:pt idx="3">
                  <c:v>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E-4C8C-966D-B6490B0F2363}"/>
            </c:ext>
          </c:extLst>
        </c:ser>
        <c:ser>
          <c:idx val="2"/>
          <c:order val="2"/>
          <c:tx>
            <c:strRef>
              <c:f>Finance!$D$3:$D$4</c:f>
              <c:strCache>
                <c:ptCount val="1"/>
                <c:pt idx="0">
                  <c:v>MedianPersonalWeeklyIncome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0A47-DA4B-A975-6C8DB27F850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0A47-DA4B-A975-6C8DB27F850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A47-DA4B-A975-6C8DB27F850B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A47-DA4B-A975-6C8DB27F850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A47-DA4B-A975-6C8DB27F850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A47-DA4B-A975-6C8DB27F850B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Personal Projection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Finance!$A$5:$A$9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Finance!$D$5:$D$9</c:f>
              <c:numCache>
                <c:formatCode>General</c:formatCode>
                <c:ptCount val="4"/>
                <c:pt idx="0">
                  <c:v>278</c:v>
                </c:pt>
                <c:pt idx="1">
                  <c:v>343</c:v>
                </c:pt>
                <c:pt idx="2">
                  <c:v>405</c:v>
                </c:pt>
                <c:pt idx="3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E-4C8C-966D-B6490B0F236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68122704"/>
        <c:axId val="868122224"/>
      </c:lineChart>
      <c:catAx>
        <c:axId val="86812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22224"/>
        <c:crosses val="autoZero"/>
        <c:auto val="1"/>
        <c:lblAlgn val="ctr"/>
        <c:lblOffset val="100"/>
        <c:noMultiLvlLbl val="0"/>
      </c:catAx>
      <c:valAx>
        <c:axId val="8681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Weekly Income In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2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(2).xlsx]Population!PivotTable8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1" i="0" u="none" strike="noStrike" cap="all" baseline="0"/>
              <a:t>Marital Status Trends and Population Growth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4345522677348493E-2"/>
                  <c:h val="3.3072256389491815E-2"/>
                </c:manualLayout>
              </c15:layout>
            </c:ext>
          </c:extLst>
        </c:dLbl>
      </c:pivotFmt>
      <c:pivotFmt>
        <c:idx val="7"/>
        <c:spPr>
          <a:pattFill prst="narHorz">
            <a:fgClr>
              <a:schemeClr val="accent4"/>
            </a:fgClr>
            <a:bgClr>
              <a:schemeClr val="accent4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4345522677348493E-2"/>
                  <c:h val="0.12797404407432961"/>
                </c:manualLayout>
              </c15:layout>
            </c:ext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</c:pivotFmt>
      <c:pivotFmt>
        <c:idx val="1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narHorz">
            <a:fgClr>
              <a:schemeClr val="accent4"/>
            </a:fgClr>
            <a:bgClr>
              <a:schemeClr val="accent4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pattFill prst="narHorz">
            <a:fgClr>
              <a:schemeClr val="accent4"/>
            </a:fgClr>
            <a:bgClr>
              <a:schemeClr val="accent4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narHorz">
            <a:fgClr>
              <a:schemeClr val="accent5"/>
            </a:fgClr>
            <a:bgClr>
              <a:schemeClr val="accent5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5"/>
            </a:inn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pattFill prst="narHorz">
            <a:fgClr>
              <a:schemeClr val="accent5"/>
            </a:fgClr>
            <a:bgClr>
              <a:schemeClr val="accent5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5"/>
            </a:inn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narHorz">
            <a:fgClr>
              <a:schemeClr val="accent5"/>
            </a:fgClr>
            <a:bgClr>
              <a:schemeClr val="accent5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5"/>
            </a:inn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pattFill prst="narHorz">
            <a:fgClr>
              <a:schemeClr val="accent4"/>
            </a:fgClr>
            <a:bgClr>
              <a:schemeClr val="accent4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</c:pivotFmt>
      <c:pivotFmt>
        <c:idx val="20"/>
        <c:spPr>
          <a:pattFill prst="narHorz">
            <a:fgClr>
              <a:schemeClr val="accent5"/>
            </a:fgClr>
            <a:bgClr>
              <a:schemeClr val="accent5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5"/>
            </a:inn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Population!$B$3:$B$4</c:f>
              <c:strCache>
                <c:ptCount val="1"/>
                <c:pt idx="0">
                  <c:v>Married(%)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Pt>
            <c:idx val="1"/>
            <c:invertIfNegative val="0"/>
            <c:bubble3D val="0"/>
            <c:spPr>
              <a:pattFill prst="narHorz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19F6-B741-84E8-B98195B1FE38}"/>
              </c:ext>
            </c:extLst>
          </c:dPt>
          <c:dPt>
            <c:idx val="2"/>
            <c:invertIfNegative val="0"/>
            <c:bubble3D val="0"/>
            <c:spPr>
              <a:pattFill prst="narHorz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6-19F6-B741-84E8-B98195B1FE38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9F6-B741-84E8-B98195B1FE3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9F6-B741-84E8-B98195B1FE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Population!$A$5:$A$9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Population!$B$5:$B$9</c:f>
              <c:numCache>
                <c:formatCode>General</c:formatCode>
                <c:ptCount val="4"/>
                <c:pt idx="0">
                  <c:v>0.435</c:v>
                </c:pt>
                <c:pt idx="1">
                  <c:v>0.40600000000000003</c:v>
                </c:pt>
                <c:pt idx="2">
                  <c:v>0.38200000000000001</c:v>
                </c:pt>
                <c:pt idx="3">
                  <c:v>0.38800000000000001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8-4AD2-B95F-78D58B9630A3}"/>
            </c:ext>
          </c:extLst>
        </c:ser>
        <c:ser>
          <c:idx val="1"/>
          <c:order val="1"/>
          <c:tx>
            <c:strRef>
              <c:f>Population!$C$3:$C$4</c:f>
              <c:strCache>
                <c:ptCount val="1"/>
                <c:pt idx="0">
                  <c:v>NeverMarried(%)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Pt>
            <c:idx val="0"/>
            <c:invertIfNegative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0-19F6-B741-84E8-B98195B1FE3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9F6-B741-84E8-B98195B1FE38}"/>
              </c:ext>
            </c:extLst>
          </c:dPt>
          <c:dPt>
            <c:idx val="2"/>
            <c:invertIfNegative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8-19F6-B741-84E8-B98195B1FE3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4345522677348493E-2"/>
                      <c:h val="3.30722563894918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9F6-B741-84E8-B98195B1FE3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9F6-B741-84E8-B98195B1FE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Population!$A$5:$A$9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Population!$C$5:$C$9</c:f>
              <c:numCache>
                <c:formatCode>General</c:formatCode>
                <c:ptCount val="4"/>
                <c:pt idx="0">
                  <c:v>0.35099999999999998</c:v>
                </c:pt>
                <c:pt idx="1">
                  <c:v>0.39</c:v>
                </c:pt>
                <c:pt idx="2">
                  <c:v>0.39600000000000002</c:v>
                </c:pt>
                <c:pt idx="3">
                  <c:v>0.39900000000000002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78-4AD2-B95F-78D58B9630A3}"/>
            </c:ext>
          </c:extLst>
        </c:ser>
        <c:ser>
          <c:idx val="3"/>
          <c:order val="3"/>
          <c:tx>
            <c:strRef>
              <c:f>Population!$E$3:$E$4</c:f>
              <c:strCache>
                <c:ptCount val="1"/>
                <c:pt idx="0">
                  <c:v>Separated+Divorced(%)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Pt>
            <c:idx val="0"/>
            <c:invertIfNegative val="0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19F6-B741-84E8-B98195B1FE38}"/>
              </c:ext>
            </c:extLst>
          </c:dPt>
          <c:dPt>
            <c:idx val="1"/>
            <c:invertIfNegative val="0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A-19F6-B741-84E8-B98195B1FE38}"/>
              </c:ext>
            </c:extLst>
          </c:dPt>
          <c:dPt>
            <c:idx val="2"/>
            <c:invertIfNegative val="0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19F6-B741-84E8-B98195B1FE38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3.4345522677348493E-2"/>
                      <c:h val="0.127974044074329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9F6-B741-84E8-B98195B1FE3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9F6-B741-84E8-B98195B1FE3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9F6-B741-84E8-B98195B1FE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Population!$A$5:$A$9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Population!$E$5:$E$9</c:f>
              <c:numCache>
                <c:formatCode>General</c:formatCode>
                <c:ptCount val="4"/>
                <c:pt idx="0">
                  <c:v>0.14399999999999999</c:v>
                </c:pt>
                <c:pt idx="1">
                  <c:v>0.14099999999999999</c:v>
                </c:pt>
                <c:pt idx="2">
                  <c:v>0.155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78-4AD2-B95F-78D58B9630A3}"/>
            </c:ext>
          </c:extLst>
        </c:ser>
        <c:ser>
          <c:idx val="4"/>
          <c:order val="4"/>
          <c:tx>
            <c:strRef>
              <c:f>Population!$F$3:$F$4</c:f>
              <c:strCache>
                <c:ptCount val="1"/>
                <c:pt idx="0">
                  <c:v>Widowed(%)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Pt>
            <c:idx val="0"/>
            <c:invertIfNegative val="0"/>
            <c:bubble3D val="0"/>
            <c:spPr>
              <a:pattFill prst="narHorz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19F6-B741-84E8-B98195B1FE38}"/>
              </c:ext>
            </c:extLst>
          </c:dPt>
          <c:dPt>
            <c:idx val="1"/>
            <c:invertIfNegative val="0"/>
            <c:bubble3D val="0"/>
            <c:spPr>
              <a:pattFill prst="narHorz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19F6-B741-84E8-B98195B1FE38}"/>
              </c:ext>
            </c:extLst>
          </c:dPt>
          <c:dPt>
            <c:idx val="2"/>
            <c:invertIfNegative val="0"/>
            <c:bubble3D val="0"/>
            <c:spPr>
              <a:pattFill prst="narHorz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C-19F6-B741-84E8-B98195B1FE38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9F6-B741-84E8-B98195B1FE3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9F6-B741-84E8-B98195B1FE3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9F6-B741-84E8-B98195B1FE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Population!$A$5:$A$9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Population!$F$5:$F$9</c:f>
              <c:numCache>
                <c:formatCode>General</c:formatCode>
                <c:ptCount val="4"/>
                <c:pt idx="0">
                  <c:v>7.1999999999999995E-2</c:v>
                </c:pt>
                <c:pt idx="1">
                  <c:v>6.3E-2</c:v>
                </c:pt>
                <c:pt idx="2">
                  <c:v>6.6000000000000003E-2</c:v>
                </c:pt>
                <c:pt idx="3">
                  <c:v>6.0999999999999999E-2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78-4AD2-B95F-78D58B9630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998386048"/>
        <c:axId val="998383168"/>
      </c:barChart>
      <c:lineChart>
        <c:grouping val="standard"/>
        <c:varyColors val="0"/>
        <c:ser>
          <c:idx val="2"/>
          <c:order val="2"/>
          <c:tx>
            <c:strRef>
              <c:f>Population!$D$3:$D$4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Pt>
            <c:idx val="1"/>
            <c:marker>
              <c:symbol val="circle"/>
              <c:size val="6"/>
              <c:spPr>
                <a:solidFill>
                  <a:schemeClr val="accent3"/>
                </a:solidFill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9F6-B741-84E8-B98195B1FE38}"/>
              </c:ext>
            </c:extLst>
          </c:dPt>
          <c:dPt>
            <c:idx val="2"/>
            <c:marker>
              <c:symbol val="circle"/>
              <c:size val="6"/>
              <c:spPr>
                <a:solidFill>
                  <a:schemeClr val="accent3"/>
                </a:solidFill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9F6-B741-84E8-B98195B1FE38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9F6-B741-84E8-B98195B1FE3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9F6-B741-84E8-B98195B1FE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Population!$A$5:$A$9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Population!$D$5:$D$9</c:f>
              <c:numCache>
                <c:formatCode>General</c:formatCode>
                <c:ptCount val="4"/>
                <c:pt idx="0">
                  <c:v>3091</c:v>
                </c:pt>
                <c:pt idx="1">
                  <c:v>3308</c:v>
                </c:pt>
                <c:pt idx="2">
                  <c:v>3585</c:v>
                </c:pt>
                <c:pt idx="3">
                  <c:v>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78-4AD2-B95F-78D58B9630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8306944"/>
        <c:axId val="858306464"/>
      </c:lineChart>
      <c:catAx>
        <c:axId val="99838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383168"/>
        <c:crosses val="autoZero"/>
        <c:auto val="1"/>
        <c:lblAlgn val="ctr"/>
        <c:lblOffset val="100"/>
        <c:noMultiLvlLbl val="0"/>
      </c:catAx>
      <c:valAx>
        <c:axId val="99838316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Martial Status</a:t>
                </a:r>
                <a:r>
                  <a:rPr lang="en-GB" baseline="0"/>
                  <a:t> Proportions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386048"/>
        <c:crosses val="autoZero"/>
        <c:crossBetween val="between"/>
      </c:valAx>
      <c:valAx>
        <c:axId val="8583064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06944"/>
        <c:crosses val="max"/>
        <c:crossBetween val="between"/>
      </c:valAx>
      <c:catAx>
        <c:axId val="8583069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58306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(2).xlsx]Ownership1!PivotTable9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/>
              <a:t>Trends in Home Ownership and Rental Status (2006-2021)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Ownership1!$B$3:$B$4</c:f>
              <c:strCache>
                <c:ptCount val="1"/>
                <c:pt idx="0">
                  <c:v>Rented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FullyOwned Projection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0"/>
            <c:dispEq val="0"/>
          </c:trendline>
          <c:cat>
            <c:strRef>
              <c:f>Ownership1!$A$5:$A$9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Ownership1!$B$5:$B$9</c:f>
              <c:numCache>
                <c:formatCode>General</c:formatCode>
                <c:ptCount val="4"/>
                <c:pt idx="0">
                  <c:v>0.438</c:v>
                </c:pt>
                <c:pt idx="1">
                  <c:v>0.48899999999999999</c:v>
                </c:pt>
                <c:pt idx="2">
                  <c:v>0.5</c:v>
                </c:pt>
                <c:pt idx="3">
                  <c:v>0.51300000000000001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D-4C26-ACE1-969523B72A7B}"/>
            </c:ext>
          </c:extLst>
        </c:ser>
        <c:ser>
          <c:idx val="1"/>
          <c:order val="1"/>
          <c:tx>
            <c:strRef>
              <c:f>Ownership1!$C$3:$C$4</c:f>
              <c:strCache>
                <c:ptCount val="1"/>
                <c:pt idx="0">
                  <c:v>OwnedWithMortgage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OwnWithMortgage Projection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Ownership1!$A$5:$A$9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Ownership1!$C$5:$C$9</c:f>
              <c:numCache>
                <c:formatCode>General</c:formatCode>
                <c:ptCount val="4"/>
                <c:pt idx="0">
                  <c:v>0.24</c:v>
                </c:pt>
                <c:pt idx="1">
                  <c:v>0.23699999999999999</c:v>
                </c:pt>
                <c:pt idx="2">
                  <c:v>0.23599999999999999</c:v>
                </c:pt>
                <c:pt idx="3">
                  <c:v>0.23699999999999999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D-4C26-ACE1-969523B72A7B}"/>
            </c:ext>
          </c:extLst>
        </c:ser>
        <c:ser>
          <c:idx val="2"/>
          <c:order val="2"/>
          <c:tx>
            <c:strRef>
              <c:f>Ownership1!$D$3:$D$4</c:f>
              <c:strCache>
                <c:ptCount val="1"/>
                <c:pt idx="0">
                  <c:v>FullyOwned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Rented Projection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forward val="2"/>
            <c:dispRSqr val="0"/>
            <c:dispEq val="0"/>
          </c:trendline>
          <c:cat>
            <c:strRef>
              <c:f>Ownership1!$A$5:$A$9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Ownership1!$D$5:$D$9</c:f>
              <c:numCache>
                <c:formatCode>General</c:formatCode>
                <c:ptCount val="4"/>
                <c:pt idx="0">
                  <c:v>0.216</c:v>
                </c:pt>
                <c:pt idx="1">
                  <c:v>0.21199999999999999</c:v>
                </c:pt>
                <c:pt idx="2">
                  <c:v>0.19600000000000001</c:v>
                </c:pt>
                <c:pt idx="3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D-4C26-ACE1-969523B72A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34618127"/>
        <c:axId val="734618607"/>
      </c:lineChart>
      <c:catAx>
        <c:axId val="73461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18607"/>
        <c:crosses val="autoZero"/>
        <c:auto val="1"/>
        <c:lblAlgn val="ctr"/>
        <c:lblOffset val="100"/>
        <c:noMultiLvlLbl val="0"/>
      </c:catAx>
      <c:valAx>
        <c:axId val="734618607"/>
        <c:scaling>
          <c:orientation val="minMax"/>
          <c:max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/>
                  <a:t>Percentage of Population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1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(2).xlsx]Ownership1!PivotTable9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Home Ownership and Rental Status</a:t>
            </a:r>
            <a:r>
              <a:rPr lang="en-GB" baseline="0"/>
              <a:t> (2006-2021))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0313630880579019E-2"/>
              <c:y val="-0.37365269461077849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7044632086851584E-2"/>
              <c:y val="-0.38323353293413176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3425814234016799E-2"/>
              <c:y val="-0.38562874251497004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7.9613992762364291E-2"/>
              <c:y val="-0.39520958083832336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1013268998793727E-2"/>
              <c:y val="-0.24431137724550897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7.2376357056694818E-2"/>
              <c:y val="-0.23952095808383234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1013268998793727E-2"/>
              <c:y val="-0.2467065868263473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3075995174909539E-2"/>
              <c:y val="-0.24431137724550897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0313630880579019E-2"/>
              <c:y val="2.3952095808382357E-3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6.3932448733413846E-2"/>
              <c:y val="-9.5808383233532933E-3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Ownership1!$B$3:$B$4</c:f>
              <c:strCache>
                <c:ptCount val="1"/>
                <c:pt idx="0">
                  <c:v>Rented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72EB-8840-85B8-3E5A3C11802C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5-72EB-8840-85B8-3E5A3C11802C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6-72EB-8840-85B8-3E5A3C11802C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72EB-8840-85B8-3E5A3C11802C}"/>
              </c:ext>
            </c:extLst>
          </c:dPt>
          <c:dLbls>
            <c:dLbl>
              <c:idx val="0"/>
              <c:layout>
                <c:manualLayout>
                  <c:x val="6.0313630880579019E-2"/>
                  <c:y val="-0.373652694610778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2EB-8840-85B8-3E5A3C11802C}"/>
                </c:ext>
              </c:extLst>
            </c:dLbl>
            <c:dLbl>
              <c:idx val="1"/>
              <c:layout>
                <c:manualLayout>
                  <c:x val="4.7044632086851584E-2"/>
                  <c:y val="-0.383233532934131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2EB-8840-85B8-3E5A3C11802C}"/>
                </c:ext>
              </c:extLst>
            </c:dLbl>
            <c:dLbl>
              <c:idx val="2"/>
              <c:layout>
                <c:manualLayout>
                  <c:x val="4.3425814234016799E-2"/>
                  <c:y val="-0.385628742514970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2EB-8840-85B8-3E5A3C11802C}"/>
                </c:ext>
              </c:extLst>
            </c:dLbl>
            <c:dLbl>
              <c:idx val="3"/>
              <c:layout>
                <c:manualLayout>
                  <c:x val="-7.9613992762364291E-2"/>
                  <c:y val="-0.395209580838323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2EB-8840-85B8-3E5A3C11802C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Ownership1!$A$5:$A$9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Ownership1!$B$5:$B$9</c:f>
              <c:numCache>
                <c:formatCode>General</c:formatCode>
                <c:ptCount val="4"/>
                <c:pt idx="0">
                  <c:v>0.438</c:v>
                </c:pt>
                <c:pt idx="1">
                  <c:v>0.48899999999999999</c:v>
                </c:pt>
                <c:pt idx="2">
                  <c:v>0.5</c:v>
                </c:pt>
                <c:pt idx="3">
                  <c:v>0.51300000000000001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B-8840-85B8-3E5A3C11802C}"/>
            </c:ext>
          </c:extLst>
        </c:ser>
        <c:ser>
          <c:idx val="1"/>
          <c:order val="1"/>
          <c:tx>
            <c:strRef>
              <c:f>Ownership1!$C$3:$C$4</c:f>
              <c:strCache>
                <c:ptCount val="1"/>
                <c:pt idx="0">
                  <c:v>OwnedWithMortgage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B-72EB-8840-85B8-3E5A3C11802C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A-72EB-8840-85B8-3E5A3C11802C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8-72EB-8840-85B8-3E5A3C11802C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9-72EB-8840-85B8-3E5A3C11802C}"/>
              </c:ext>
            </c:extLst>
          </c:dPt>
          <c:dLbls>
            <c:dLbl>
              <c:idx val="0"/>
              <c:layout>
                <c:manualLayout>
                  <c:x val="5.3075995174909539E-2"/>
                  <c:y val="-0.244311377245508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2EB-8840-85B8-3E5A3C11802C}"/>
                </c:ext>
              </c:extLst>
            </c:dLbl>
            <c:dLbl>
              <c:idx val="1"/>
              <c:layout>
                <c:manualLayout>
                  <c:x val="4.1013268998793727E-2"/>
                  <c:y val="-0.24670658682634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2EB-8840-85B8-3E5A3C11802C}"/>
                </c:ext>
              </c:extLst>
            </c:dLbl>
            <c:dLbl>
              <c:idx val="2"/>
              <c:layout>
                <c:manualLayout>
                  <c:x val="4.1013268998793727E-2"/>
                  <c:y val="-0.244311377245508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2EB-8840-85B8-3E5A3C11802C}"/>
                </c:ext>
              </c:extLst>
            </c:dLbl>
            <c:dLbl>
              <c:idx val="3"/>
              <c:layout>
                <c:manualLayout>
                  <c:x val="-7.2376357056694818E-2"/>
                  <c:y val="-0.239520958083832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2EB-8840-85B8-3E5A3C11802C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Ownership1!$A$5:$A$9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Ownership1!$C$5:$C$9</c:f>
              <c:numCache>
                <c:formatCode>General</c:formatCode>
                <c:ptCount val="4"/>
                <c:pt idx="0">
                  <c:v>0.24</c:v>
                </c:pt>
                <c:pt idx="1">
                  <c:v>0.23699999999999999</c:v>
                </c:pt>
                <c:pt idx="2">
                  <c:v>0.23599999999999999</c:v>
                </c:pt>
                <c:pt idx="3">
                  <c:v>0.23699999999999999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B-8840-85B8-3E5A3C11802C}"/>
            </c:ext>
          </c:extLst>
        </c:ser>
        <c:ser>
          <c:idx val="2"/>
          <c:order val="2"/>
          <c:tx>
            <c:strRef>
              <c:f>Ownership1!$D$3:$D$4</c:f>
              <c:strCache>
                <c:ptCount val="1"/>
                <c:pt idx="0">
                  <c:v>FullyOwned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72EB-8840-85B8-3E5A3C11802C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D-72EB-8840-85B8-3E5A3C11802C}"/>
              </c:ext>
            </c:extLst>
          </c:dPt>
          <c:dLbls>
            <c:dLbl>
              <c:idx val="0"/>
              <c:layout>
                <c:manualLayout>
                  <c:x val="6.0313630880579019E-2"/>
                  <c:y val="2.395209580838235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2EB-8840-85B8-3E5A3C11802C}"/>
                </c:ext>
              </c:extLst>
            </c:dLbl>
            <c:dLbl>
              <c:idx val="3"/>
              <c:layout>
                <c:manualLayout>
                  <c:x val="-6.3932448733413846E-2"/>
                  <c:y val="-9.580838323353293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2EB-8840-85B8-3E5A3C11802C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Ownership1!$A$5:$A$9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Ownership1!$D$5:$D$9</c:f>
              <c:numCache>
                <c:formatCode>General</c:formatCode>
                <c:ptCount val="4"/>
                <c:pt idx="0">
                  <c:v>0.216</c:v>
                </c:pt>
                <c:pt idx="1">
                  <c:v>0.21199999999999999</c:v>
                </c:pt>
                <c:pt idx="2">
                  <c:v>0.19600000000000001</c:v>
                </c:pt>
                <c:pt idx="3">
                  <c:v>0.19700000000000001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EB-8840-85B8-3E5A3C118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16256"/>
        <c:axId val="696729376"/>
      </c:areaChart>
      <c:catAx>
        <c:axId val="1271216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729376"/>
        <c:crosses val="autoZero"/>
        <c:auto val="1"/>
        <c:lblAlgn val="ctr"/>
        <c:lblOffset val="100"/>
        <c:noMultiLvlLbl val="0"/>
      </c:catAx>
      <c:valAx>
        <c:axId val="6967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16256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(2).xlsx]Ownership2!PivotTable10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/>
              <a:t>Household Composition Trends (2006 - 2021)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Ownership2!$B$3:$B$4</c:f>
              <c:strCache>
                <c:ptCount val="1"/>
                <c:pt idx="0">
                  <c:v>FamilyHouseHolds(%)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FamilyHousehold Projection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0"/>
            <c:dispEq val="0"/>
          </c:trendline>
          <c:cat>
            <c:strRef>
              <c:f>Ownership2!$A$5:$A$9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Ownership2!$B$5:$B$9</c:f>
              <c:numCache>
                <c:formatCode>General</c:formatCode>
                <c:ptCount val="4"/>
                <c:pt idx="0">
                  <c:v>0.7</c:v>
                </c:pt>
                <c:pt idx="1">
                  <c:v>0.71699999999999997</c:v>
                </c:pt>
                <c:pt idx="2">
                  <c:v>0.73299999999999998</c:v>
                </c:pt>
                <c:pt idx="3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3C-4D43-B5B1-101C9A4E0F35}"/>
            </c:ext>
          </c:extLst>
        </c:ser>
        <c:ser>
          <c:idx val="1"/>
          <c:order val="1"/>
          <c:tx>
            <c:strRef>
              <c:f>Ownership2!$C$3:$C$4</c:f>
              <c:strCache>
                <c:ptCount val="1"/>
                <c:pt idx="0">
                  <c:v>SinglePersonHouseHolds(%)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SinglePersonHouseholds Projection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Ownership2!$A$5:$A$9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Ownership2!$C$5:$C$9</c:f>
              <c:numCache>
                <c:formatCode>General</c:formatCode>
                <c:ptCount val="4"/>
                <c:pt idx="0">
                  <c:v>0.23400000000000001</c:v>
                </c:pt>
                <c:pt idx="1">
                  <c:v>0.26900000000000002</c:v>
                </c:pt>
                <c:pt idx="2">
                  <c:v>0.247</c:v>
                </c:pt>
                <c:pt idx="3">
                  <c:v>0.24199999999999999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3C-4D43-B5B1-101C9A4E0F35}"/>
            </c:ext>
          </c:extLst>
        </c:ser>
        <c:ser>
          <c:idx val="2"/>
          <c:order val="2"/>
          <c:tx>
            <c:strRef>
              <c:f>Ownership2!$D$3:$D$4</c:f>
              <c:strCache>
                <c:ptCount val="1"/>
                <c:pt idx="0">
                  <c:v>GroupHouseHold(%)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GroupHouseHold Projection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Ownership2!$A$5:$A$9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Ownership2!$D$5:$D$9</c:f>
              <c:numCache>
                <c:formatCode>General</c:formatCode>
                <c:ptCount val="4"/>
                <c:pt idx="0">
                  <c:v>1.9E-2</c:v>
                </c:pt>
                <c:pt idx="1">
                  <c:v>1.2999999999999999E-2</c:v>
                </c:pt>
                <c:pt idx="2">
                  <c:v>0.02</c:v>
                </c:pt>
                <c:pt idx="3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3C-4D43-B5B1-101C9A4E0F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8996383"/>
        <c:axId val="778994463"/>
      </c:lineChart>
      <c:catAx>
        <c:axId val="77899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\Year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94463"/>
        <c:crosses val="autoZero"/>
        <c:auto val="1"/>
        <c:lblAlgn val="ctr"/>
        <c:lblOffset val="100"/>
        <c:noMultiLvlLbl val="0"/>
      </c:catAx>
      <c:valAx>
        <c:axId val="77899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/>
                  <a:t>Percentage of Household Types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(2).xlsx]Workforce!PivotTable11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WorkForce Trend Over 5 Year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Workforce!$B$3:$B$4</c:f>
              <c:strCache>
                <c:ptCount val="1"/>
                <c:pt idx="0">
                  <c:v>Unemployment(%)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82F-F848-8D68-B541C730EF9C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C82F-F848-8D68-B541C730EF9C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82F-F848-8D68-B541C730EF9C}"/>
              </c:ext>
            </c:extLst>
          </c:dPt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82F-F848-8D68-B541C730EF9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82F-F848-8D68-B541C730EF9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82F-F848-8D68-B541C730EF9C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Unemployment Projection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Workforce!$A$5:$A$9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Workforce!$B$5:$B$9</c:f>
              <c:numCache>
                <c:formatCode>General</c:formatCode>
                <c:ptCount val="4"/>
                <c:pt idx="0">
                  <c:v>0.14599999999999999</c:v>
                </c:pt>
                <c:pt idx="1">
                  <c:v>0.152</c:v>
                </c:pt>
                <c:pt idx="2">
                  <c:v>0.13600000000000001</c:v>
                </c:pt>
                <c:pt idx="3">
                  <c:v>0.11899999999999999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2-49D7-ACF7-43F5F8788F08}"/>
            </c:ext>
          </c:extLst>
        </c:ser>
        <c:ser>
          <c:idx val="1"/>
          <c:order val="1"/>
          <c:tx>
            <c:strRef>
              <c:f>Workforce!$C$3:$C$4</c:f>
              <c:strCache>
                <c:ptCount val="1"/>
                <c:pt idx="0">
                  <c:v>Worked full-time(%)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82F-F848-8D68-B541C730EF9C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2F-F848-8D68-B541C730EF9C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2F-F848-8D68-B541C730EF9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2F-F848-8D68-B541C730EF9C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WorkFullTime Projection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Workforce!$A$5:$A$9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Workforce!$C$5:$C$9</c:f>
              <c:numCache>
                <c:formatCode>General</c:formatCode>
                <c:ptCount val="4"/>
                <c:pt idx="0">
                  <c:v>0.58399999999999996</c:v>
                </c:pt>
                <c:pt idx="1">
                  <c:v>0.51200000000000001</c:v>
                </c:pt>
                <c:pt idx="2">
                  <c:v>0.52300000000000002</c:v>
                </c:pt>
                <c:pt idx="3">
                  <c:v>0.41899999999999998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2-49D7-ACF7-43F5F8788F08}"/>
            </c:ext>
          </c:extLst>
        </c:ser>
        <c:ser>
          <c:idx val="2"/>
          <c:order val="2"/>
          <c:tx>
            <c:strRef>
              <c:f>Workforce!$D$3:$D$4</c:f>
              <c:strCache>
                <c:ptCount val="1"/>
                <c:pt idx="0">
                  <c:v>Worked part-time(%)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82F-F848-8D68-B541C730EF9C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82F-F848-8D68-B541C730EF9C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82F-F848-8D68-B541C730EF9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82F-F848-8D68-B541C730EF9C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WorkPartTime Projection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forward val="2"/>
            <c:dispRSqr val="0"/>
            <c:dispEq val="0"/>
          </c:trendline>
          <c:cat>
            <c:strRef>
              <c:f>Workforce!$A$5:$A$9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Workforce!$D$5:$D$9</c:f>
              <c:numCache>
                <c:formatCode>General</c:formatCode>
                <c:ptCount val="4"/>
                <c:pt idx="0">
                  <c:v>0.19400000000000001</c:v>
                </c:pt>
                <c:pt idx="1">
                  <c:v>0.25800000000000001</c:v>
                </c:pt>
                <c:pt idx="2">
                  <c:v>0.28000000000000003</c:v>
                </c:pt>
                <c:pt idx="3">
                  <c:v>0.26300000000000001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2-49D7-ACF7-43F5F8788F08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64250303"/>
        <c:axId val="964250783"/>
      </c:lineChart>
      <c:catAx>
        <c:axId val="96425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250783"/>
        <c:crosses val="autoZero"/>
        <c:auto val="1"/>
        <c:lblAlgn val="ctr"/>
        <c:lblOffset val="100"/>
        <c:noMultiLvlLbl val="0"/>
      </c:catAx>
      <c:valAx>
        <c:axId val="96425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Percentage of Workforce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25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(2).xlsx]Dwelling!PivotTable12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Dwelling!$B$3:$B$4</c:f>
              <c:strCache>
                <c:ptCount val="1"/>
                <c:pt idx="0">
                  <c:v>FlatUnitApartment(dwellings%)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Dwelling!$A$5:$A$9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Dwelling!$B$5:$B$9</c:f>
              <c:numCache>
                <c:formatCode>General</c:formatCode>
                <c:ptCount val="4"/>
                <c:pt idx="0">
                  <c:v>0.192</c:v>
                </c:pt>
                <c:pt idx="1">
                  <c:v>0.214</c:v>
                </c:pt>
                <c:pt idx="2">
                  <c:v>0.20599999999999999</c:v>
                </c:pt>
                <c:pt idx="3">
                  <c:v>0.20799999999999999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9-47EE-BE5E-207785DF4FEC}"/>
            </c:ext>
          </c:extLst>
        </c:ser>
        <c:ser>
          <c:idx val="1"/>
          <c:order val="1"/>
          <c:tx>
            <c:strRef>
              <c:f>Dwelling!$C$3:$C$4</c:f>
              <c:strCache>
                <c:ptCount val="1"/>
                <c:pt idx="0">
                  <c:v>OccupiedDwellings(%)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Dwelling!$A$5:$A$9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Dwelling!$C$5:$C$9</c:f>
              <c:numCache>
                <c:formatCode>General</c:formatCode>
                <c:ptCount val="4"/>
                <c:pt idx="0">
                  <c:v>0.94973544973544977</c:v>
                </c:pt>
                <c:pt idx="1">
                  <c:v>0.93500000000000005</c:v>
                </c:pt>
                <c:pt idx="2">
                  <c:v>0.93</c:v>
                </c:pt>
                <c:pt idx="3">
                  <c:v>0.90300000000000002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9-47EE-BE5E-207785DF4FEC}"/>
            </c:ext>
          </c:extLst>
        </c:ser>
        <c:ser>
          <c:idx val="2"/>
          <c:order val="2"/>
          <c:tx>
            <c:strRef>
              <c:f>Dwelling!$D$3:$D$4</c:f>
              <c:strCache>
                <c:ptCount val="1"/>
                <c:pt idx="0">
                  <c:v>SemiDetached(dwellings%)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Dwelling!$A$5:$A$9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Dwelling!$D$5:$D$9</c:f>
              <c:numCache>
                <c:formatCode>General</c:formatCode>
                <c:ptCount val="4"/>
                <c:pt idx="0">
                  <c:v>2.1000000000000001E-2</c:v>
                </c:pt>
                <c:pt idx="1">
                  <c:v>2.1999999999999999E-2</c:v>
                </c:pt>
                <c:pt idx="2">
                  <c:v>1.7000000000000001E-2</c:v>
                </c:pt>
                <c:pt idx="3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79-47EE-BE5E-207785DF4FEC}"/>
            </c:ext>
          </c:extLst>
        </c:ser>
        <c:ser>
          <c:idx val="3"/>
          <c:order val="3"/>
          <c:tx>
            <c:strRef>
              <c:f>Dwelling!$E$3:$E$4</c:f>
              <c:strCache>
                <c:ptCount val="1"/>
                <c:pt idx="0">
                  <c:v>SeparateHouse(dwellings%)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Dwelling!$A$5:$A$9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Dwelling!$E$5:$E$9</c:f>
              <c:numCache>
                <c:formatCode>General</c:formatCode>
                <c:ptCount val="4"/>
                <c:pt idx="0">
                  <c:v>0.78600000000000003</c:v>
                </c:pt>
                <c:pt idx="1">
                  <c:v>0.76400000000000001</c:v>
                </c:pt>
                <c:pt idx="2">
                  <c:v>0.77400000000000002</c:v>
                </c:pt>
                <c:pt idx="3">
                  <c:v>0.77600000000000002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79-47EE-BE5E-207785DF4FEC}"/>
            </c:ext>
          </c:extLst>
        </c:ser>
        <c:ser>
          <c:idx val="4"/>
          <c:order val="4"/>
          <c:tx>
            <c:strRef>
              <c:f>Dwelling!$F$3:$F$4</c:f>
              <c:strCache>
                <c:ptCount val="1"/>
                <c:pt idx="0">
                  <c:v>UnoccupiedDwelling(%)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Dwelling!$A$5:$A$9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Dwelling!$F$5:$F$9</c:f>
              <c:numCache>
                <c:formatCode>General</c:formatCode>
                <c:ptCount val="4"/>
                <c:pt idx="0">
                  <c:v>5.0264550264550262E-2</c:v>
                </c:pt>
                <c:pt idx="1">
                  <c:v>6.5000000000000002E-2</c:v>
                </c:pt>
                <c:pt idx="2">
                  <c:v>7.0000000000000007E-2</c:v>
                </c:pt>
                <c:pt idx="3">
                  <c:v>0.10299999999999999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79-47EE-BE5E-207785DF4F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8384128"/>
        <c:axId val="998385088"/>
      </c:lineChart>
      <c:catAx>
        <c:axId val="99838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385088"/>
        <c:crosses val="autoZero"/>
        <c:auto val="1"/>
        <c:lblAlgn val="ctr"/>
        <c:lblOffset val="100"/>
        <c:noMultiLvlLbl val="0"/>
      </c:catAx>
      <c:valAx>
        <c:axId val="9983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Proportion of people </a:t>
                </a:r>
                <a:r>
                  <a:rPr lang="en-AU" baseline="0"/>
                  <a:t> in each  dwelling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38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(2).xlsx]Dwelling!PivotTable12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Dwelling status over 5 year time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/>
            </a:solidFill>
            <a:ln>
              <a:noFill/>
            </a:ln>
            <a:effectLst/>
          </c:spPr>
        </c:marker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Dwelling!$B$3:$B$4</c:f>
              <c:strCache>
                <c:ptCount val="1"/>
                <c:pt idx="0">
                  <c:v>FlatUnitApartment(dwellings%)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Dwelling!$A$5:$A$9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Dwelling!$B$5:$B$9</c:f>
              <c:numCache>
                <c:formatCode>General</c:formatCode>
                <c:ptCount val="4"/>
                <c:pt idx="0">
                  <c:v>0.192</c:v>
                </c:pt>
                <c:pt idx="1">
                  <c:v>0.214</c:v>
                </c:pt>
                <c:pt idx="2">
                  <c:v>0.20599999999999999</c:v>
                </c:pt>
                <c:pt idx="3">
                  <c:v>0.20799999999999999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F-4E57-BD1D-C059E88CBC34}"/>
            </c:ext>
          </c:extLst>
        </c:ser>
        <c:ser>
          <c:idx val="2"/>
          <c:order val="2"/>
          <c:tx>
            <c:strRef>
              <c:f>Dwelling!$D$3:$D$4</c:f>
              <c:strCache>
                <c:ptCount val="1"/>
                <c:pt idx="0">
                  <c:v>SemiDetached(dwellings%)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Dwelling!$A$5:$A$9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Dwelling!$D$5:$D$9</c:f>
              <c:numCache>
                <c:formatCode>General</c:formatCode>
                <c:ptCount val="4"/>
                <c:pt idx="0">
                  <c:v>2.1000000000000001E-2</c:v>
                </c:pt>
                <c:pt idx="1">
                  <c:v>2.1999999999999999E-2</c:v>
                </c:pt>
                <c:pt idx="2">
                  <c:v>1.7000000000000001E-2</c:v>
                </c:pt>
                <c:pt idx="3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FF-4E57-BD1D-C059E88CBC34}"/>
            </c:ext>
          </c:extLst>
        </c:ser>
        <c:ser>
          <c:idx val="3"/>
          <c:order val="3"/>
          <c:tx>
            <c:strRef>
              <c:f>Dwelling!$E$3:$E$4</c:f>
              <c:strCache>
                <c:ptCount val="1"/>
                <c:pt idx="0">
                  <c:v>SeparateHouse(dwellings%)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Dwelling!$A$5:$A$9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Dwelling!$E$5:$E$9</c:f>
              <c:numCache>
                <c:formatCode>General</c:formatCode>
                <c:ptCount val="4"/>
                <c:pt idx="0">
                  <c:v>0.78600000000000003</c:v>
                </c:pt>
                <c:pt idx="1">
                  <c:v>0.76400000000000001</c:v>
                </c:pt>
                <c:pt idx="2">
                  <c:v>0.77400000000000002</c:v>
                </c:pt>
                <c:pt idx="3">
                  <c:v>0.77600000000000002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FF-4E57-BD1D-C059E88CBC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78437952"/>
        <c:axId val="2078430752"/>
      </c:barChart>
      <c:lineChart>
        <c:grouping val="standard"/>
        <c:varyColors val="0"/>
        <c:ser>
          <c:idx val="1"/>
          <c:order val="1"/>
          <c:tx>
            <c:strRef>
              <c:f>Dwelling!$C$3:$C$4</c:f>
              <c:strCache>
                <c:ptCount val="1"/>
                <c:pt idx="0">
                  <c:v>OccupiedDwellings(%)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Pt>
            <c:idx val="1"/>
            <c:marker>
              <c:symbol val="circle"/>
              <c:size val="6"/>
              <c:spPr>
                <a:solidFill>
                  <a:schemeClr val="accent2"/>
                </a:solidFill>
                <a:ln>
                  <a:noFill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D2FF-4E57-BD1D-C059E88CBC34}"/>
              </c:ext>
            </c:extLst>
          </c:dPt>
          <c:dPt>
            <c:idx val="2"/>
            <c:marker>
              <c:symbol val="circle"/>
              <c:size val="6"/>
              <c:spPr>
                <a:solidFill>
                  <a:schemeClr val="accent2"/>
                </a:solidFill>
                <a:ln>
                  <a:noFill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FF-4E57-BD1D-C059E88CBC34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2FF-4E57-BD1D-C059E88CBC3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FF-4E57-BD1D-C059E88CBC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Dwelling!$A$5:$A$9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Dwelling!$C$5:$C$9</c:f>
              <c:numCache>
                <c:formatCode>General</c:formatCode>
                <c:ptCount val="4"/>
                <c:pt idx="0">
                  <c:v>0.94973544973544977</c:v>
                </c:pt>
                <c:pt idx="1">
                  <c:v>0.93500000000000005</c:v>
                </c:pt>
                <c:pt idx="2">
                  <c:v>0.93</c:v>
                </c:pt>
                <c:pt idx="3">
                  <c:v>0.90300000000000002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FF-4E57-BD1D-C059E88CBC34}"/>
            </c:ext>
          </c:extLst>
        </c:ser>
        <c:ser>
          <c:idx val="4"/>
          <c:order val="4"/>
          <c:tx>
            <c:strRef>
              <c:f>Dwelling!$F$3:$F$4</c:f>
              <c:strCache>
                <c:ptCount val="1"/>
                <c:pt idx="0">
                  <c:v>UnoccupiedDwelling(%)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Pt>
            <c:idx val="1"/>
            <c:marker>
              <c:symbol val="circle"/>
              <c:size val="6"/>
              <c:spPr>
                <a:solidFill>
                  <a:schemeClr val="accent5"/>
                </a:solidFill>
                <a:ln>
                  <a:noFill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FF-4E57-BD1D-C059E88CBC34}"/>
              </c:ext>
            </c:extLst>
          </c:dPt>
          <c:dPt>
            <c:idx val="2"/>
            <c:marker>
              <c:symbol val="circle"/>
              <c:size val="6"/>
              <c:spPr>
                <a:solidFill>
                  <a:schemeClr val="accent5"/>
                </a:solidFill>
                <a:ln>
                  <a:noFill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D2FF-4E57-BD1D-C059E88CBC34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2FF-4E57-BD1D-C059E88CBC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Dwelling!$A$5:$A$9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Dwelling!$F$5:$F$9</c:f>
              <c:numCache>
                <c:formatCode>General</c:formatCode>
                <c:ptCount val="4"/>
                <c:pt idx="0">
                  <c:v>5.0264550264550262E-2</c:v>
                </c:pt>
                <c:pt idx="1">
                  <c:v>6.5000000000000002E-2</c:v>
                </c:pt>
                <c:pt idx="2">
                  <c:v>7.0000000000000007E-2</c:v>
                </c:pt>
                <c:pt idx="3">
                  <c:v>0.10299999999999999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F-4E57-BD1D-C059E88CBC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8437952"/>
        <c:axId val="2078430752"/>
      </c:lineChart>
      <c:catAx>
        <c:axId val="207843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430752"/>
        <c:crosses val="autoZero"/>
        <c:auto val="1"/>
        <c:lblAlgn val="ctr"/>
        <c:lblOffset val="100"/>
        <c:noMultiLvlLbl val="0"/>
      </c:catAx>
      <c:valAx>
        <c:axId val="20784307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Dwelling</a:t>
                </a:r>
                <a:r>
                  <a:rPr lang="en-AU" baseline="0"/>
                  <a:t> Status Proportion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43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(2).xlsx]Population2!PivotTable1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076648906184648"/>
          <c:y val="0.251502836339006"/>
          <c:w val="0.3540482381965534"/>
          <c:h val="0.603885361104055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Population2!$B$3:$B$4</c:f>
              <c:strCache>
                <c:ptCount val="1"/>
                <c:pt idx="0">
                  <c:v>MedianHousePrice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Population2!$A$5:$A$9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Population2!$B$5:$B$9</c:f>
              <c:numCache>
                <c:formatCode>General</c:formatCode>
                <c:ptCount val="4"/>
                <c:pt idx="0">
                  <c:v>252750</c:v>
                </c:pt>
                <c:pt idx="1">
                  <c:v>325000</c:v>
                </c:pt>
                <c:pt idx="2">
                  <c:v>595000</c:v>
                </c:pt>
                <c:pt idx="3">
                  <c:v>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C-44EF-A9EE-8CC18F4198C1}"/>
            </c:ext>
          </c:extLst>
        </c:ser>
        <c:ser>
          <c:idx val="1"/>
          <c:order val="1"/>
          <c:tx>
            <c:strRef>
              <c:f>Population2!$C$3:$C$4</c:f>
              <c:strCache>
                <c:ptCount val="1"/>
                <c:pt idx="0">
                  <c:v>MedianUnitPrice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Population2!$A$5:$A$9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Population2!$C$5:$C$9</c:f>
              <c:numCache>
                <c:formatCode>General</c:formatCode>
                <c:ptCount val="4"/>
                <c:pt idx="0">
                  <c:v>260000</c:v>
                </c:pt>
                <c:pt idx="1">
                  <c:v>332100</c:v>
                </c:pt>
                <c:pt idx="2">
                  <c:v>550000</c:v>
                </c:pt>
                <c:pt idx="3">
                  <c:v>620000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C-44EF-A9EE-8CC18F419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9179231"/>
        <c:axId val="1069181151"/>
      </c:barChart>
      <c:lineChart>
        <c:grouping val="standard"/>
        <c:varyColors val="0"/>
        <c:ser>
          <c:idx val="2"/>
          <c:order val="2"/>
          <c:tx>
            <c:strRef>
              <c:f>Population2!$D$3:$D$4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Population2!$A$5:$A$9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Population2!$D$5:$D$9</c:f>
              <c:numCache>
                <c:formatCode>General</c:formatCode>
                <c:ptCount val="4"/>
                <c:pt idx="0">
                  <c:v>3091</c:v>
                </c:pt>
                <c:pt idx="1">
                  <c:v>3308</c:v>
                </c:pt>
                <c:pt idx="2">
                  <c:v>3585</c:v>
                </c:pt>
                <c:pt idx="3">
                  <c:v>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5C-44EF-A9EE-8CC18F419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871760"/>
        <c:axId val="765228992"/>
      </c:lineChart>
      <c:catAx>
        <c:axId val="10691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81151"/>
        <c:crosses val="autoZero"/>
        <c:auto val="1"/>
        <c:lblAlgn val="ctr"/>
        <c:lblOffset val="100"/>
        <c:noMultiLvlLbl val="0"/>
      </c:catAx>
      <c:valAx>
        <c:axId val="106918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79231"/>
        <c:crosses val="autoZero"/>
        <c:crossBetween val="between"/>
      </c:valAx>
      <c:valAx>
        <c:axId val="765228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871760"/>
        <c:crosses val="max"/>
        <c:crossBetween val="between"/>
      </c:valAx>
      <c:catAx>
        <c:axId val="1009871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5228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(2).xlsx]Population2!PivotTable1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Population2!$D$3:$D$4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Population2!$A$5:$A$9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Population2!$D$5:$D$9</c:f>
              <c:numCache>
                <c:formatCode>General</c:formatCode>
                <c:ptCount val="4"/>
                <c:pt idx="0">
                  <c:v>3091</c:v>
                </c:pt>
                <c:pt idx="1">
                  <c:v>3308</c:v>
                </c:pt>
                <c:pt idx="2">
                  <c:v>3585</c:v>
                </c:pt>
                <c:pt idx="3">
                  <c:v>3634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17-4D30-93AF-67243A423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09869360"/>
        <c:axId val="1009869840"/>
      </c:barChart>
      <c:lineChart>
        <c:grouping val="standard"/>
        <c:varyColors val="0"/>
        <c:ser>
          <c:idx val="0"/>
          <c:order val="0"/>
          <c:tx>
            <c:strRef>
              <c:f>Population2!$B$3:$B$4</c:f>
              <c:strCache>
                <c:ptCount val="1"/>
                <c:pt idx="0">
                  <c:v>MedianHousePrice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Population2!$A$5:$A$9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Population2!$B$5:$B$9</c:f>
              <c:numCache>
                <c:formatCode>General</c:formatCode>
                <c:ptCount val="4"/>
                <c:pt idx="0">
                  <c:v>252750</c:v>
                </c:pt>
                <c:pt idx="1">
                  <c:v>325000</c:v>
                </c:pt>
                <c:pt idx="2">
                  <c:v>595000</c:v>
                </c:pt>
                <c:pt idx="3">
                  <c:v>750000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7-4D30-93AF-67243A4239ED}"/>
            </c:ext>
          </c:extLst>
        </c:ser>
        <c:ser>
          <c:idx val="1"/>
          <c:order val="1"/>
          <c:tx>
            <c:strRef>
              <c:f>Population2!$C$3:$C$4</c:f>
              <c:strCache>
                <c:ptCount val="1"/>
                <c:pt idx="0">
                  <c:v>MedianUnitPrice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Population2!$A$5:$A$9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Population2!$C$5:$C$9</c:f>
              <c:numCache>
                <c:formatCode>General</c:formatCode>
                <c:ptCount val="4"/>
                <c:pt idx="0">
                  <c:v>260000</c:v>
                </c:pt>
                <c:pt idx="1">
                  <c:v>332100</c:v>
                </c:pt>
                <c:pt idx="2">
                  <c:v>550000</c:v>
                </c:pt>
                <c:pt idx="3">
                  <c:v>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7-4D30-93AF-67243A423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793280"/>
        <c:axId val="1021792800"/>
      </c:lineChart>
      <c:catAx>
        <c:axId val="100986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869840"/>
        <c:crosses val="autoZero"/>
        <c:auto val="1"/>
        <c:lblAlgn val="ctr"/>
        <c:lblOffset val="100"/>
        <c:noMultiLvlLbl val="0"/>
      </c:catAx>
      <c:valAx>
        <c:axId val="100986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869360"/>
        <c:crosses val="autoZero"/>
        <c:crossBetween val="between"/>
      </c:valAx>
      <c:valAx>
        <c:axId val="1021792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93280"/>
        <c:crosses val="max"/>
        <c:crossBetween val="between"/>
      </c:valAx>
      <c:catAx>
        <c:axId val="1021793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1792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(2).xlsx]Population2!PivotTable1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Population, Median Unit and House Price Trend Over 5 Year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Population2!$B$3:$B$4</c:f>
              <c:strCache>
                <c:ptCount val="1"/>
                <c:pt idx="0">
                  <c:v>MedianHousePrice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02F-4C90-9191-B7A6AE5B1D44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02F-4C90-9191-B7A6AE5B1D44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02F-4C90-9191-B7A6AE5B1D4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02F-4C90-9191-B7A6AE5B1D4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02F-4C90-9191-B7A6AE5B1D4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02F-4C90-9191-B7A6AE5B1D44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HousePrice Projection</c:nam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Population2!$A$5:$A$9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Population2!$B$5:$B$9</c:f>
              <c:numCache>
                <c:formatCode>General</c:formatCode>
                <c:ptCount val="4"/>
                <c:pt idx="0">
                  <c:v>252750</c:v>
                </c:pt>
                <c:pt idx="1">
                  <c:v>325000</c:v>
                </c:pt>
                <c:pt idx="2">
                  <c:v>595000</c:v>
                </c:pt>
                <c:pt idx="3">
                  <c:v>750000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F-4C90-9191-B7A6AE5B1D44}"/>
            </c:ext>
          </c:extLst>
        </c:ser>
        <c:ser>
          <c:idx val="1"/>
          <c:order val="1"/>
          <c:tx>
            <c:strRef>
              <c:f>Population2!$C$3:$C$4</c:f>
              <c:strCache>
                <c:ptCount val="1"/>
                <c:pt idx="0">
                  <c:v>MedianUnitPrice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02F-4C90-9191-B7A6AE5B1D44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02F-4C90-9191-B7A6AE5B1D44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02F-4C90-9191-B7A6AE5B1D4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02F-4C90-9191-B7A6AE5B1D4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02F-4C90-9191-B7A6AE5B1D4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02F-4C90-9191-B7A6AE5B1D44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Unit Price Projection</c:nam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Population2!$A$5:$A$9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Population2!$C$5:$C$9</c:f>
              <c:numCache>
                <c:formatCode>General</c:formatCode>
                <c:ptCount val="4"/>
                <c:pt idx="0">
                  <c:v>260000</c:v>
                </c:pt>
                <c:pt idx="1">
                  <c:v>332100</c:v>
                </c:pt>
                <c:pt idx="2">
                  <c:v>550000</c:v>
                </c:pt>
                <c:pt idx="3">
                  <c:v>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2F-4C90-9191-B7A6AE5B1D4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711269712"/>
        <c:axId val="711266352"/>
      </c:lineChart>
      <c:lineChart>
        <c:grouping val="standard"/>
        <c:varyColors val="0"/>
        <c:ser>
          <c:idx val="2"/>
          <c:order val="2"/>
          <c:tx>
            <c:strRef>
              <c:f>Population2!$D$3:$D$4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02F-4C90-9191-B7A6AE5B1D44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02F-4C90-9191-B7A6AE5B1D44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02F-4C90-9191-B7A6AE5B1D4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02F-4C90-9191-B7A6AE5B1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Population Projection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Population2!$A$5:$A$9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Population2!$D$5:$D$9</c:f>
              <c:numCache>
                <c:formatCode>General</c:formatCode>
                <c:ptCount val="4"/>
                <c:pt idx="0">
                  <c:v>3091</c:v>
                </c:pt>
                <c:pt idx="1">
                  <c:v>3308</c:v>
                </c:pt>
                <c:pt idx="2">
                  <c:v>3585</c:v>
                </c:pt>
                <c:pt idx="3">
                  <c:v>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2F-4C90-9191-B7A6AE5B1D4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711267792"/>
        <c:axId val="711268752"/>
      </c:lineChart>
      <c:catAx>
        <c:axId val="71126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266352"/>
        <c:crosses val="autoZero"/>
        <c:auto val="1"/>
        <c:lblAlgn val="ctr"/>
        <c:lblOffset val="100"/>
        <c:noMultiLvlLbl val="0"/>
      </c:catAx>
      <c:valAx>
        <c:axId val="71126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Dwelling 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269712"/>
        <c:crosses val="autoZero"/>
        <c:crossBetween val="between"/>
      </c:valAx>
      <c:valAx>
        <c:axId val="711268752"/>
        <c:scaling>
          <c:orientation val="minMax"/>
          <c:min val="309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Suburb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267792"/>
        <c:crosses val="max"/>
        <c:crossBetween val="between"/>
      </c:valAx>
      <c:catAx>
        <c:axId val="711267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1268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(2).xlsx]Ownership3!PivotTable2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Comparison of Weekly Rent and Rent Status (2006-2021)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Ownership3!$B$3:$B$4</c:f>
              <c:strCache>
                <c:ptCount val="1"/>
                <c:pt idx="0">
                  <c:v>MedianWeeklyRent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strRef>
              <c:f>Ownership3!$A$5:$A$9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Ownership3!$B$5:$B$9</c:f>
              <c:numCache>
                <c:formatCode>General</c:formatCode>
                <c:ptCount val="4"/>
                <c:pt idx="0">
                  <c:v>125</c:v>
                </c:pt>
                <c:pt idx="1">
                  <c:v>150</c:v>
                </c:pt>
                <c:pt idx="2">
                  <c:v>225</c:v>
                </c:pt>
                <c:pt idx="3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40-404C-BE2A-17F2E37B87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24038704"/>
        <c:axId val="1024041104"/>
      </c:barChart>
      <c:lineChart>
        <c:grouping val="standard"/>
        <c:varyColors val="0"/>
        <c:ser>
          <c:idx val="1"/>
          <c:order val="1"/>
          <c:tx>
            <c:strRef>
              <c:f>Ownership3!$C$3:$C$4</c:f>
              <c:strCache>
                <c:ptCount val="1"/>
                <c:pt idx="0">
                  <c:v>Rented(%)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Ownership3!$A$5:$A$9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Ownership3!$C$5:$C$9</c:f>
              <c:numCache>
                <c:formatCode>General</c:formatCode>
                <c:ptCount val="4"/>
                <c:pt idx="0">
                  <c:v>0.438</c:v>
                </c:pt>
                <c:pt idx="1">
                  <c:v>0.48899999999999999</c:v>
                </c:pt>
                <c:pt idx="2">
                  <c:v>0.5</c:v>
                </c:pt>
                <c:pt idx="3">
                  <c:v>0.51300000000000001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40-404C-BE2A-17F2E37B87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8853024"/>
        <c:axId val="1328856384"/>
      </c:lineChart>
      <c:catAx>
        <c:axId val="102403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41104"/>
        <c:crosses val="autoZero"/>
        <c:auto val="1"/>
        <c:lblAlgn val="ctr"/>
        <c:lblOffset val="100"/>
        <c:noMultiLvlLbl val="0"/>
      </c:catAx>
      <c:valAx>
        <c:axId val="102404110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Payment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8704"/>
        <c:crosses val="autoZero"/>
        <c:crossBetween val="between"/>
      </c:valAx>
      <c:valAx>
        <c:axId val="1328856384"/>
        <c:scaling>
          <c:orientation val="minMax"/>
          <c:min val="0.35000000000000003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853024"/>
        <c:crosses val="max"/>
        <c:crossBetween val="between"/>
      </c:valAx>
      <c:catAx>
        <c:axId val="1328853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28856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(2).xlsx]Dwelling2!PivotTable3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Unoccupied Dwelling and Demand Comparison (2006-2021)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3.4551440329218044E-2"/>
              <c:y val="-2.976522264613839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Dwelling2!$B$3:$B$4</c:f>
              <c:strCache>
                <c:ptCount val="1"/>
                <c:pt idx="0">
                  <c:v>Demand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Dwelling2!$A$5:$A$9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Dwelling2!$B$5:$B$9</c:f>
              <c:numCache>
                <c:formatCode>General</c:formatCode>
                <c:ptCount val="4"/>
                <c:pt idx="0">
                  <c:v>1065.8620689655172</c:v>
                </c:pt>
                <c:pt idx="1">
                  <c:v>1102.6666666666667</c:v>
                </c:pt>
                <c:pt idx="2">
                  <c:v>1156.4516129032259</c:v>
                </c:pt>
                <c:pt idx="3">
                  <c:v>1172.258064516129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E-4FD4-9257-D41CDDA380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2505184"/>
        <c:axId val="1012504704"/>
      </c:barChart>
      <c:lineChart>
        <c:grouping val="standard"/>
        <c:varyColors val="0"/>
        <c:ser>
          <c:idx val="1"/>
          <c:order val="1"/>
          <c:tx>
            <c:strRef>
              <c:f>Dwelling2!$C$3:$C$4</c:f>
              <c:strCache>
                <c:ptCount val="1"/>
                <c:pt idx="0">
                  <c:v>UnoccupiedDwelling(%)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2"/>
              <c:layout>
                <c:manualLayout>
                  <c:x val="3.4551440329218044E-2"/>
                  <c:y val="-2.9765222646138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CA-4FB4-AE87-4889F3066205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Dwelling2!$A$5:$A$9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Dwelling2!$C$5:$C$9</c:f>
              <c:numCache>
                <c:formatCode>General</c:formatCode>
                <c:ptCount val="4"/>
                <c:pt idx="0">
                  <c:v>5.0264550264550262E-2</c:v>
                </c:pt>
                <c:pt idx="1">
                  <c:v>6.5000000000000002E-2</c:v>
                </c:pt>
                <c:pt idx="2">
                  <c:v>7.0000000000000007E-2</c:v>
                </c:pt>
                <c:pt idx="3">
                  <c:v>0.10299999999999999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8E-4FD4-9257-D41CDDA380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6384288"/>
        <c:axId val="711269232"/>
      </c:lineChart>
      <c:catAx>
        <c:axId val="101250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504704"/>
        <c:crosses val="autoZero"/>
        <c:auto val="1"/>
        <c:lblAlgn val="ctr"/>
        <c:lblOffset val="100"/>
        <c:noMultiLvlLbl val="0"/>
      </c:catAx>
      <c:valAx>
        <c:axId val="101250470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505184"/>
        <c:crosses val="autoZero"/>
        <c:crossBetween val="between"/>
      </c:valAx>
      <c:valAx>
        <c:axId val="71126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Unoccupied 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384288"/>
        <c:crosses val="max"/>
        <c:crossBetween val="between"/>
      </c:valAx>
      <c:catAx>
        <c:axId val="1066384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126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(2).xlsx]WorkForce2!PivotTable4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Median Household weekly income and full time work status comparison (2006-2021)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0"/>
              <c:y val="-2.906976744186042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WorkForce2!$B$3:$B$4</c:f>
              <c:strCache>
                <c:ptCount val="1"/>
                <c:pt idx="0">
                  <c:v>MedianHouseholdWeeIklyIncome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name>HouseHoldWeeklyIncome Projection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WorkForce2!$A$5:$A$9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WorkForce2!$B$5:$B$9</c:f>
              <c:numCache>
                <c:formatCode>General</c:formatCode>
                <c:ptCount val="4"/>
                <c:pt idx="0">
                  <c:v>602</c:v>
                </c:pt>
                <c:pt idx="1">
                  <c:v>694</c:v>
                </c:pt>
                <c:pt idx="2">
                  <c:v>887</c:v>
                </c:pt>
                <c:pt idx="3">
                  <c:v>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3-4ED0-BB47-ABF020BEDD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32524880"/>
        <c:axId val="1032525360"/>
      </c:lineChart>
      <c:lineChart>
        <c:grouping val="standard"/>
        <c:varyColors val="0"/>
        <c:ser>
          <c:idx val="1"/>
          <c:order val="1"/>
          <c:tx>
            <c:strRef>
              <c:f>WorkForce2!$C$3:$C$4</c:f>
              <c:strCache>
                <c:ptCount val="1"/>
                <c:pt idx="0">
                  <c:v>Worked full-time(%)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0"/>
                  <c:y val="-2.9069767441860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BA5-4831-A09B-5C743A6122B5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name>FullTimeWork Projection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WorkForce2!$A$5:$A$9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WorkForce2!$C$5:$C$9</c:f>
              <c:numCache>
                <c:formatCode>General</c:formatCode>
                <c:ptCount val="4"/>
                <c:pt idx="0">
                  <c:v>0.58399999999999996</c:v>
                </c:pt>
                <c:pt idx="1">
                  <c:v>0.51200000000000001</c:v>
                </c:pt>
                <c:pt idx="2">
                  <c:v>0.52300000000000002</c:v>
                </c:pt>
                <c:pt idx="3">
                  <c:v>0.41899999999999998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3-4ED0-BB47-ABF020BEDD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7022544"/>
        <c:axId val="1217020144"/>
      </c:lineChart>
      <c:catAx>
        <c:axId val="103252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525360"/>
        <c:crosses val="autoZero"/>
        <c:auto val="1"/>
        <c:lblAlgn val="ctr"/>
        <c:lblOffset val="100"/>
        <c:noMultiLvlLbl val="0"/>
      </c:catAx>
      <c:valAx>
        <c:axId val="103252536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Weekly Income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524880"/>
        <c:crosses val="autoZero"/>
        <c:crossBetween val="between"/>
      </c:valAx>
      <c:valAx>
        <c:axId val="1217020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Work Status 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022544"/>
        <c:crosses val="max"/>
        <c:crossBetween val="between"/>
      </c:valAx>
      <c:catAx>
        <c:axId val="1217022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702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(2).xlsx]Ownership 4!PivotTable5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Comparison of weekly</a:t>
            </a:r>
            <a:r>
              <a:rPr lang="en-AU" baseline="0"/>
              <a:t> mortgage payment and people who on a mortgage (2006-2021)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2.5077881619937695E-2"/>
              <c:y val="-2.9655093187535581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'Ownership 4'!$B$3:$B$4</c:f>
              <c:strCache>
                <c:ptCount val="1"/>
                <c:pt idx="0">
                  <c:v>MedianMortgageWeeklyPayment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'Ownership 4'!$A$5:$A$9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'Ownership 4'!$B$5:$B$9</c:f>
              <c:numCache>
                <c:formatCode>General</c:formatCode>
                <c:ptCount val="4"/>
                <c:pt idx="0">
                  <c:v>298.3704383750287</c:v>
                </c:pt>
                <c:pt idx="1">
                  <c:v>378.01239384897866</c:v>
                </c:pt>
                <c:pt idx="2">
                  <c:v>397.75074592609593</c:v>
                </c:pt>
                <c:pt idx="3">
                  <c:v>447.55565756254299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3-4D84-801A-333141326B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1788480"/>
        <c:axId val="1021789920"/>
      </c:barChart>
      <c:lineChart>
        <c:grouping val="standard"/>
        <c:varyColors val="0"/>
        <c:ser>
          <c:idx val="1"/>
          <c:order val="1"/>
          <c:tx>
            <c:strRef>
              <c:f>'Ownership 4'!$C$3:$C$4</c:f>
              <c:strCache>
                <c:ptCount val="1"/>
                <c:pt idx="0">
                  <c:v>OwnedWithMortgage(%)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3"/>
              <c:layout>
                <c:manualLayout>
                  <c:x val="2.5077881619937695E-2"/>
                  <c:y val="-2.96550931875355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2B-4E82-86A1-E0D6AF71BF6E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'Ownership 4'!$A$5:$A$9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'Ownership 4'!$C$5:$C$9</c:f>
              <c:numCache>
                <c:formatCode>General</c:formatCode>
                <c:ptCount val="4"/>
                <c:pt idx="0">
                  <c:v>0.24</c:v>
                </c:pt>
                <c:pt idx="1">
                  <c:v>0.23699999999999999</c:v>
                </c:pt>
                <c:pt idx="2">
                  <c:v>0.23599999999999999</c:v>
                </c:pt>
                <c:pt idx="3">
                  <c:v>0.23699999999999999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3-4D84-801A-333141326B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8616208"/>
        <c:axId val="1218618128"/>
      </c:lineChart>
      <c:catAx>
        <c:axId val="102178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89920"/>
        <c:crosses val="autoZero"/>
        <c:auto val="1"/>
        <c:lblAlgn val="ctr"/>
        <c:lblOffset val="100"/>
        <c:noMultiLvlLbl val="0"/>
      </c:catAx>
      <c:valAx>
        <c:axId val="102178992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Weekly Mortgage Payment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88480"/>
        <c:crosses val="autoZero"/>
        <c:crossBetween val="between"/>
      </c:valAx>
      <c:valAx>
        <c:axId val="1218618128"/>
        <c:scaling>
          <c:orientation val="minMax"/>
          <c:min val="0.2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616208"/>
        <c:crosses val="max"/>
        <c:crossBetween val="between"/>
      </c:valAx>
      <c:catAx>
        <c:axId val="1218616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8618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(2).xlsx]Family!PivotTable8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Comparison</a:t>
            </a:r>
            <a:r>
              <a:rPr lang="en-AU" baseline="0"/>
              <a:t> of mean of family types trend with rent and mortgage payments (2006-2021)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  <a:alpha val="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Family!$C$3:$C$4</c:f>
              <c:strCache>
                <c:ptCount val="1"/>
                <c:pt idx="0">
                  <c:v>MedianMortgageWeeklyPayment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Family!$A$5:$A$9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Family!$C$5:$C$9</c:f>
              <c:numCache>
                <c:formatCode>General</c:formatCode>
                <c:ptCount val="4"/>
                <c:pt idx="0">
                  <c:v>298.3704383750287</c:v>
                </c:pt>
                <c:pt idx="1">
                  <c:v>378.01239384897866</c:v>
                </c:pt>
                <c:pt idx="2">
                  <c:v>397.75074592609593</c:v>
                </c:pt>
                <c:pt idx="3">
                  <c:v>447.55565756254299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F-44D1-98BB-F4512582B360}"/>
            </c:ext>
          </c:extLst>
        </c:ser>
        <c:ser>
          <c:idx val="2"/>
          <c:order val="2"/>
          <c:tx>
            <c:strRef>
              <c:f>Family!$D$3:$D$4</c:f>
              <c:strCache>
                <c:ptCount val="1"/>
                <c:pt idx="0">
                  <c:v>MedianWeeklyRent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Family!$A$5:$A$9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Family!$D$5:$D$9</c:f>
              <c:numCache>
                <c:formatCode>General</c:formatCode>
                <c:ptCount val="4"/>
                <c:pt idx="0">
                  <c:v>125</c:v>
                </c:pt>
                <c:pt idx="1">
                  <c:v>150</c:v>
                </c:pt>
                <c:pt idx="2">
                  <c:v>225</c:v>
                </c:pt>
                <c:pt idx="3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F-44D1-98BB-F4512582B3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79099728"/>
        <c:axId val="779104048"/>
      </c:barChart>
      <c:lineChart>
        <c:grouping val="standard"/>
        <c:varyColors val="0"/>
        <c:ser>
          <c:idx val="0"/>
          <c:order val="0"/>
          <c:tx>
            <c:strRef>
              <c:f>Family!$B$3:$B$4</c:f>
              <c:strCache>
                <c:ptCount val="1"/>
                <c:pt idx="0">
                  <c:v>Mean Of Family Types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Family!$A$5:$A$9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Family!$B$5:$B$9</c:f>
              <c:numCache>
                <c:formatCode>General</c:formatCode>
                <c:ptCount val="4"/>
                <c:pt idx="0">
                  <c:v>0.25025000000000003</c:v>
                </c:pt>
                <c:pt idx="1">
                  <c:v>0.25</c:v>
                </c:pt>
                <c:pt idx="2">
                  <c:v>0.25</c:v>
                </c:pt>
                <c:pt idx="3">
                  <c:v>0.24924999999999997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F-44D1-98BB-F4512582B3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9086288"/>
        <c:axId val="779107408"/>
      </c:lineChart>
      <c:catAx>
        <c:axId val="779099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104048"/>
        <c:crosses val="autoZero"/>
        <c:auto val="1"/>
        <c:lblAlgn val="ctr"/>
        <c:lblOffset val="100"/>
        <c:noMultiLvlLbl val="0"/>
      </c:catAx>
      <c:valAx>
        <c:axId val="77910404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Payments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099728"/>
        <c:crosses val="autoZero"/>
        <c:crossBetween val="between"/>
      </c:valAx>
      <c:valAx>
        <c:axId val="779107408"/>
        <c:scaling>
          <c:orientation val="minMax"/>
          <c:max val="0.28000000000000003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Mean Family 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086288"/>
        <c:crosses val="max"/>
        <c:crossBetween val="between"/>
      </c:valAx>
      <c:catAx>
        <c:axId val="779086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9107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(2).xlsx]Visual!PivotTable1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Visual!$B$3:$B$4</c:f>
              <c:strCache>
                <c:ptCount val="1"/>
                <c:pt idx="0">
                  <c:v>Demand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Visual!$B$5:$B$9</c:f>
              <c:numCache>
                <c:formatCode>General</c:formatCode>
                <c:ptCount val="4"/>
                <c:pt idx="0">
                  <c:v>1065.8620689655172</c:v>
                </c:pt>
                <c:pt idx="1">
                  <c:v>1102.6666666666667</c:v>
                </c:pt>
                <c:pt idx="2">
                  <c:v>1156.4516129032259</c:v>
                </c:pt>
                <c:pt idx="3">
                  <c:v>1172.258064516129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5-4FB5-9C42-32098288B425}"/>
            </c:ext>
          </c:extLst>
        </c:ser>
        <c:ser>
          <c:idx val="1"/>
          <c:order val="1"/>
          <c:tx>
            <c:strRef>
              <c:f>Visual!$C$3:$C$4</c:f>
              <c:strCache>
                <c:ptCount val="1"/>
                <c:pt idx="0">
                  <c:v>TotalPrivateDwelling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Visual!$C$5:$C$9</c:f>
              <c:numCache>
                <c:formatCode>General</c:formatCode>
                <c:ptCount val="4"/>
                <c:pt idx="0">
                  <c:v>1134</c:v>
                </c:pt>
                <c:pt idx="1">
                  <c:v>1130</c:v>
                </c:pt>
                <c:pt idx="2">
                  <c:v>1228</c:v>
                </c:pt>
                <c:pt idx="3">
                  <c:v>1293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25-4FB5-9C42-32098288B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397568"/>
        <c:axId val="877396608"/>
      </c:barChart>
      <c:catAx>
        <c:axId val="87739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396608"/>
        <c:crosses val="autoZero"/>
        <c:auto val="1"/>
        <c:lblAlgn val="ctr"/>
        <c:lblOffset val="100"/>
        <c:noMultiLvlLbl val="0"/>
      </c:catAx>
      <c:valAx>
        <c:axId val="87739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39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[ass-data (1) (2).xlsx]Visual!PivotTable1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Visual!$B$3:$B$4</c:f>
              <c:strCache>
                <c:ptCount val="1"/>
                <c:pt idx="0">
                  <c:v>Demand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Visual!$B$5:$B$9</c:f>
              <c:numCache>
                <c:formatCode>General</c:formatCode>
                <c:ptCount val="4"/>
                <c:pt idx="0">
                  <c:v>1065.8620689655172</c:v>
                </c:pt>
                <c:pt idx="1">
                  <c:v>1102.6666666666667</c:v>
                </c:pt>
                <c:pt idx="2">
                  <c:v>1156.4516129032259</c:v>
                </c:pt>
                <c:pt idx="3">
                  <c:v>1172.258064516129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4-4929-A1C1-B1A23CF66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760783"/>
        <c:axId val="221762223"/>
      </c:barChart>
      <c:lineChart>
        <c:grouping val="standard"/>
        <c:varyColors val="0"/>
        <c:ser>
          <c:idx val="1"/>
          <c:order val="1"/>
          <c:tx>
            <c:strRef>
              <c:f>Visual!$C$3:$C$4</c:f>
              <c:strCache>
                <c:ptCount val="1"/>
                <c:pt idx="0">
                  <c:v>TotalPrivateDwelling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Visual!$A$5:$A$9</c:f>
              <c:strCach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strCache>
            </c:strRef>
          </c:cat>
          <c:val>
            <c:numRef>
              <c:f>Visual!$C$5:$C$9</c:f>
              <c:numCache>
                <c:formatCode>General</c:formatCode>
                <c:ptCount val="4"/>
                <c:pt idx="0">
                  <c:v>1134</c:v>
                </c:pt>
                <c:pt idx="1">
                  <c:v>1130</c:v>
                </c:pt>
                <c:pt idx="2">
                  <c:v>1228</c:v>
                </c:pt>
                <c:pt idx="3">
                  <c:v>1293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4-4929-A1C1-B1A23CF66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60783"/>
        <c:axId val="221762223"/>
      </c:lineChart>
      <c:catAx>
        <c:axId val="22176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62223"/>
        <c:crosses val="autoZero"/>
        <c:auto val="1"/>
        <c:lblAlgn val="ctr"/>
        <c:lblOffset val="100"/>
        <c:noMultiLvlLbl val="0"/>
      </c:catAx>
      <c:valAx>
        <c:axId val="22176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6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748030</xdr:colOff>
      <xdr:row>11</xdr:row>
      <xdr:rowOff>97790</xdr:rowOff>
    </xdr:from>
    <xdr:to>
      <xdr:col>16</xdr:col>
      <xdr:colOff>347980</xdr:colOff>
      <xdr:row>37</xdr:row>
      <xdr:rowOff>154940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E410A-F922-9C48-F01D-64270925F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10</xdr:row>
      <xdr:rowOff>91440</xdr:rowOff>
    </xdr:from>
    <xdr:to>
      <xdr:col>14</xdr:col>
      <xdr:colOff>342900</xdr:colOff>
      <xdr:row>32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292B8-1FCB-4758-5D6C-28498730C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567690</xdr:colOff>
      <xdr:row>36</xdr:row>
      <xdr:rowOff>81915</xdr:rowOff>
    </xdr:from>
    <xdr:to>
      <xdr:col>10</xdr:col>
      <xdr:colOff>510540</xdr:colOff>
      <xdr:row>58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62E18-D775-4C25-BCF9-3B4240AD6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55245</xdr:colOff>
      <xdr:row>10</xdr:row>
      <xdr:rowOff>95250</xdr:rowOff>
    </xdr:from>
    <xdr:to>
      <xdr:col>15</xdr:col>
      <xdr:colOff>15240</xdr:colOff>
      <xdr:row>34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D44BA3-C9F9-3086-99F3-DE15AC8FD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156210</xdr:colOff>
      <xdr:row>12</xdr:row>
      <xdr:rowOff>49530</xdr:rowOff>
    </xdr:from>
    <xdr:to>
      <xdr:col>10</xdr:col>
      <xdr:colOff>292100</xdr:colOff>
      <xdr:row>38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0A102-900A-047B-C6BF-364F18DB1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280670</xdr:colOff>
      <xdr:row>10</xdr:row>
      <xdr:rowOff>151130</xdr:rowOff>
    </xdr:from>
    <xdr:to>
      <xdr:col>14</xdr:col>
      <xdr:colOff>241300</xdr:colOff>
      <xdr:row>39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0F72FC-6793-EBF3-5DDE-9BC2AFAFB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1096010</xdr:colOff>
      <xdr:row>10</xdr:row>
      <xdr:rowOff>49530</xdr:rowOff>
    </xdr:from>
    <xdr:to>
      <xdr:col>14</xdr:col>
      <xdr:colOff>635000</xdr:colOff>
      <xdr:row>37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489DD-063F-79F6-2E16-B34DF0C66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1130300</xdr:colOff>
      <xdr:row>40</xdr:row>
      <xdr:rowOff>82550</xdr:rowOff>
    </xdr:from>
    <xdr:to>
      <xdr:col>15</xdr:col>
      <xdr:colOff>177800</xdr:colOff>
      <xdr:row>66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F238F7-5E4E-4840-6221-B9D386A12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709930</xdr:colOff>
      <xdr:row>11</xdr:row>
      <xdr:rowOff>163830</xdr:rowOff>
    </xdr:from>
    <xdr:to>
      <xdr:col>12</xdr:col>
      <xdr:colOff>596900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BE284B-EADD-DDDA-E89C-427C19838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10</xdr:row>
      <xdr:rowOff>60960</xdr:rowOff>
    </xdr:from>
    <xdr:to>
      <xdr:col>13</xdr:col>
      <xdr:colOff>426720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CFB04-C1D2-64D5-5480-36D432243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1043940</xdr:colOff>
      <xdr:row>9</xdr:row>
      <xdr:rowOff>137160</xdr:rowOff>
    </xdr:from>
    <xdr:to>
      <xdr:col>10</xdr:col>
      <xdr:colOff>457200</xdr:colOff>
      <xdr:row>38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3485DE-5E68-702F-55C5-615DDAD38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2011680</xdr:colOff>
      <xdr:row>40</xdr:row>
      <xdr:rowOff>0</xdr:rowOff>
    </xdr:from>
    <xdr:to>
      <xdr:col>10</xdr:col>
      <xdr:colOff>175260</xdr:colOff>
      <xdr:row>68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251FBC-3057-FAA7-CE5F-F8CA95906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845820</xdr:colOff>
      <xdr:row>27</xdr:row>
      <xdr:rowOff>190500</xdr:rowOff>
    </xdr:from>
    <xdr:to>
      <xdr:col>10</xdr:col>
      <xdr:colOff>411480</xdr:colOff>
      <xdr:row>39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83651-BE2F-5C85-3A12-5D1A26931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2167890</xdr:colOff>
      <xdr:row>10</xdr:row>
      <xdr:rowOff>110490</xdr:rowOff>
    </xdr:from>
    <xdr:to>
      <xdr:col>10</xdr:col>
      <xdr:colOff>476250</xdr:colOff>
      <xdr:row>24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28E7CD-8F5B-11BC-CEFF-563D8210A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384810</xdr:colOff>
      <xdr:row>11</xdr:row>
      <xdr:rowOff>156210</xdr:rowOff>
    </xdr:from>
    <xdr:to>
      <xdr:col>7</xdr:col>
      <xdr:colOff>1577340</xdr:colOff>
      <xdr:row>39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2C6913-B627-369E-F202-1953EA9A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240030</xdr:colOff>
      <xdr:row>10</xdr:row>
      <xdr:rowOff>15240</xdr:rowOff>
    </xdr:from>
    <xdr:to>
      <xdr:col>9</xdr:col>
      <xdr:colOff>922020</xdr:colOff>
      <xdr:row>36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69534D-5D9F-C656-D581-9F968826D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7</xdr:row>
      <xdr:rowOff>91440</xdr:rowOff>
    </xdr:from>
    <xdr:to>
      <xdr:col>15</xdr:col>
      <xdr:colOff>575310</xdr:colOff>
      <xdr:row>35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C84AD3-ABE2-9745-2FD2-8B36D689D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929640</xdr:colOff>
      <xdr:row>9</xdr:row>
      <xdr:rowOff>167640</xdr:rowOff>
    </xdr:from>
    <xdr:to>
      <xdr:col>7</xdr:col>
      <xdr:colOff>1866900</xdr:colOff>
      <xdr:row>36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FDD399-F332-406D-64B6-3CD9F0AB9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1684020</xdr:colOff>
      <xdr:row>10</xdr:row>
      <xdr:rowOff>30480</xdr:rowOff>
    </xdr:from>
    <xdr:to>
      <xdr:col>7</xdr:col>
      <xdr:colOff>1600200</xdr:colOff>
      <xdr:row>36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26CFDD-2D05-D0EA-A0D2-67D77F3ED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9</xdr:row>
      <xdr:rowOff>91440</xdr:rowOff>
    </xdr:from>
    <xdr:to>
      <xdr:col>14</xdr:col>
      <xdr:colOff>563880</xdr:colOff>
      <xdr:row>37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FD21A3-A130-0B50-FF56-1FECF0FA9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720090</xdr:colOff>
      <xdr:row>1</xdr:row>
      <xdr:rowOff>87630</xdr:rowOff>
    </xdr:from>
    <xdr:to>
      <xdr:col>11</xdr:col>
      <xdr:colOff>361950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45B751-D08B-3CDD-21BD-30A905F81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461010</xdr:colOff>
      <xdr:row>1</xdr:row>
      <xdr:rowOff>80010</xdr:rowOff>
    </xdr:from>
    <xdr:to>
      <xdr:col>19</xdr:col>
      <xdr:colOff>339090</xdr:colOff>
      <xdr:row>15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2A8C62-BA0F-6989-B73B-37F468D12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yan Razavi" refreshedDate="45537.208848263886" createdVersion="8" refreshedVersion="8" minRefreshableVersion="3" recordCount="201" xr:uid="{8C89E0C7-2726-4A16-8577-8783AB1A3C28}">
  <cacheSource type="worksheet">
    <worksheetSource name="Data_3"/>
  </cacheSource>
  <cacheFields count="3">
    <cacheField name="Description" numFmtId="0">
      <sharedItems count="54">
        <s v="MedianHousePrice"/>
        <s v="MedianUnitPrice"/>
        <s v="MedianPersonalWeeklyIncome"/>
        <s v="MedianFamilyWeeklyIncome"/>
        <s v="MedianHouseholdWeeIklyIncome"/>
        <s v="MedianMortgageWeeklyPayment"/>
        <s v="MedianWeeklyRent"/>
        <s v="Population"/>
        <s v="MedianAge"/>
        <s v="Families"/>
        <s v="TotalPrivateDwelling"/>
        <s v="Married(%)"/>
        <s v="Separated+Divorced(%)"/>
        <s v="Widowed(%)"/>
        <s v="NeverMarried(%)"/>
        <s v="BirthInAustralia(%)"/>
        <s v="Worked full-time(%)"/>
        <s v="Worked part-time(%)"/>
        <s v="Unemployment(%)"/>
        <s v="PeopleTravelledToWorkByPublicTransport(%)"/>
        <s v="PeopleTravelledToWorkByCar(%)"/>
        <s v="AverageMotorVehiclesPerDwelling"/>
        <s v="CoupleFamilyNoChidren(%)"/>
        <s v="CoupleFamilyHasChidren(%)"/>
        <s v="OneParentFamily(%)"/>
        <s v="OtherFamily(%)"/>
        <s v="OccupiedDwellings(%)"/>
        <s v="UnoccupiedDwelling(%)"/>
        <s v="SeparateHouse(dwellings%)"/>
        <s v="SemiDetached(dwellings%)"/>
        <s v="FlatUnitApartment(dwellings%)"/>
        <s v="0xBedroom(%)"/>
        <s v="1xBedroom(%)"/>
        <s v="2xBedroom(%)"/>
        <s v="3xBedroom(%)"/>
        <s v="4xBedroom+(%)"/>
        <s v="AverageNumberBedroomsPerDwelling"/>
        <s v="AverageNumberPeoplePerHousehold"/>
        <s v="FullyOwned(%)"/>
        <s v="OwnedWithMortgage(%)"/>
        <s v="Rented(%)"/>
        <s v="FamilyHouseHolds(%)"/>
        <s v="SinglePersonHouseHolds(%)"/>
        <s v="GroupHouseHold(%)"/>
        <s v="LessThan$650WeeklyIncome(%)"/>
        <s v="MoreThan$3000WeeklyIncome(%)"/>
        <s v="HouseholdsRentPayments&lt;30%Income (%)"/>
        <s v="HouseholdsRentPayments&gt;30%Income(%)"/>
        <s v="HouseholdsMortgageRepayments&lt;30%Income(%)"/>
        <s v="HouseholdsMortgageRepayments&gt;30%Income(%)"/>
        <s v="Demand "/>
        <s v="Ratio"/>
        <s v="House Affordability"/>
        <s v="Unit Affordability"/>
      </sharedItems>
    </cacheField>
    <cacheField name="Year" numFmtId="0">
      <sharedItems count="4">
        <s v="2006"/>
        <s v="2011"/>
        <s v="2016"/>
        <s v="2021"/>
      </sharedItems>
    </cacheField>
    <cacheField name="Value" numFmtId="0">
      <sharedItems containsSemiMixedTypes="0" containsString="0" containsNumber="1" minValue="5.0000000000000001E-3" maxValue="750000" count="186">
        <n v="252750"/>
        <n v="325000"/>
        <n v="595000"/>
        <n v="750000"/>
        <n v="260000"/>
        <n v="332100"/>
        <n v="550000"/>
        <n v="620000"/>
        <n v="278"/>
        <n v="343"/>
        <n v="405"/>
        <n v="458"/>
        <n v="687"/>
        <n v="869"/>
        <n v="1062"/>
        <n v="1316"/>
        <n v="602"/>
        <n v="694"/>
        <n v="887"/>
        <n v="1089"/>
        <n v="298.3704383750287"/>
        <n v="378.01239384897866"/>
        <n v="397.75074592609593"/>
        <n v="447.55565756254299"/>
        <n v="125"/>
        <n v="150"/>
        <n v="225"/>
        <n v="295"/>
        <n v="3091"/>
        <n v="3308"/>
        <n v="3585"/>
        <n v="3634"/>
        <n v="32"/>
        <n v="31"/>
        <n v="779"/>
        <n v="799"/>
        <n v="789"/>
        <n v="817"/>
        <n v="1134"/>
        <n v="1130"/>
        <n v="1228"/>
        <n v="1293"/>
        <n v="0.435"/>
        <n v="0.40600000000000003"/>
        <n v="0.38200000000000001"/>
        <n v="0.38800000000000001"/>
        <n v="0.14399999999999999"/>
        <n v="0.14099999999999999"/>
        <n v="0.155"/>
        <n v="0.15"/>
        <n v="7.1999999999999995E-2"/>
        <n v="6.3E-2"/>
        <n v="6.6000000000000003E-2"/>
        <n v="6.0999999999999999E-2"/>
        <n v="0.35099999999999998"/>
        <n v="0.39"/>
        <n v="0.39600000000000002"/>
        <n v="0.39900000000000002"/>
        <n v="0.57999999999999996"/>
        <n v="0.57699999999999996"/>
        <n v="0.53400000000000003"/>
        <n v="0.51"/>
        <n v="0.58399999999999996"/>
        <n v="0.51200000000000001"/>
        <n v="0.52300000000000002"/>
        <n v="0.41899999999999998"/>
        <n v="0.19400000000000001"/>
        <n v="0.25800000000000001"/>
        <n v="0.28000000000000003"/>
        <n v="0.26300000000000001"/>
        <n v="0.14599999999999999"/>
        <n v="0.152"/>
        <n v="0.13600000000000001"/>
        <n v="0.11899999999999999"/>
        <n v="0.14199999999999999"/>
        <n v="5.7000000000000002E-2"/>
        <n v="0.72099999999999997"/>
        <n v="0.75600000000000001"/>
        <n v="0.63"/>
        <n v="1.26"/>
        <n v="1.5"/>
        <n v="1.7"/>
        <n v="0.217"/>
        <n v="0.20399999999999999"/>
        <n v="0.17899999999999999"/>
        <n v="0.186"/>
        <n v="0.46"/>
        <n v="0.46300000000000002"/>
        <n v="0.47399999999999998"/>
        <n v="0.47599999999999998"/>
        <n v="0.30599999999999999"/>
        <n v="0.315"/>
        <n v="0.318"/>
        <n v="0.307"/>
        <n v="1.7999999999999999E-2"/>
        <n v="2.9000000000000001E-2"/>
        <n v="2.8000000000000001E-2"/>
        <n v="0.94973544973544977"/>
        <n v="0.93500000000000005"/>
        <n v="0.93"/>
        <n v="0.90300000000000002"/>
        <n v="5.0264550264550262E-2"/>
        <n v="6.5000000000000002E-2"/>
        <n v="7.0000000000000007E-2"/>
        <n v="0.10299999999999999"/>
        <n v="0.78600000000000003"/>
        <n v="0.76400000000000001"/>
        <n v="0.77400000000000002"/>
        <n v="0.77600000000000002"/>
        <n v="2.1000000000000001E-2"/>
        <n v="2.1999999999999999E-2"/>
        <n v="1.7000000000000001E-2"/>
        <n v="5.0000000000000001E-3"/>
        <n v="0.192"/>
        <n v="0.214"/>
        <n v="0.20599999999999999"/>
        <n v="0.20799999999999999"/>
        <n v="2.7E-2"/>
        <n v="0.02"/>
        <n v="2.5999999999999999E-2"/>
        <n v="3.3000000000000002E-2"/>
        <n v="3.9E-2"/>
        <n v="0.11600000000000001"/>
        <n v="0.115"/>
        <n v="0.123"/>
        <n v="0.59599999999999997"/>
        <n v="0.55000000000000004"/>
        <n v="0.54500000000000004"/>
        <n v="0.22500000000000001"/>
        <n v="0.23899999999999999"/>
        <n v="3.1"/>
        <n v="3"/>
        <n v="2.9"/>
        <n v="0.216"/>
        <n v="0.21199999999999999"/>
        <n v="0.19600000000000001"/>
        <n v="0.19700000000000001"/>
        <n v="0.24"/>
        <n v="0.23699999999999999"/>
        <n v="0.23599999999999999"/>
        <n v="0.438"/>
        <n v="0.48899999999999999"/>
        <n v="0.5"/>
        <n v="0.51300000000000001"/>
        <n v="0.7"/>
        <n v="0.71699999999999997"/>
        <n v="0.73299999999999998"/>
        <n v="0.74199999999999999"/>
        <n v="0.23400000000000001"/>
        <n v="0.26900000000000002"/>
        <n v="0.247"/>
        <n v="0.24199999999999999"/>
        <n v="1.9E-2"/>
        <n v="1.2999999999999999E-2"/>
        <n v="1.6E-2"/>
        <n v="0.34899999999999998"/>
        <n v="0.29599999999999999"/>
        <n v="3.2000000000000001E-2"/>
        <n v="5.1999999999999998E-2"/>
        <n v="8.6999999999999994E-2"/>
        <n v="0.81499999999999995"/>
        <n v="0.76200000000000001"/>
        <n v="0.51900000000000002"/>
        <n v="0.185"/>
        <n v="0.23799999999999999"/>
        <n v="0.88800000000000001"/>
        <n v="0.91"/>
        <n v="0.112"/>
        <n v="0.09"/>
        <n v="0.33600000000000002"/>
        <n v="1065.8620689655172"/>
        <n v="1102.6666666666667"/>
        <n v="1156.4516129032259"/>
        <n v="1172.258064516129"/>
        <n v="1.06392753154319"/>
        <n v="1.0247883917775089"/>
        <n v="1.0618688981868898"/>
        <n v="1.1029994496422675"/>
        <n v="7.0556724801220554"/>
        <n v="7.1724506743394674"/>
        <n v="10.74475295790408"/>
        <n v="10.929728143560318"/>
        <n v="7.2580607115004332"/>
        <n v="7.3291411352250373"/>
        <n v="9.9321245829365452"/>
        <n v="9.0352419320098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yan Razavi" refreshedDate="45539.015792013888" createdVersion="8" refreshedVersion="8" minRefreshableVersion="3" recordCount="205" xr:uid="{1ECE33F6-F2D2-4A7E-B8E0-F6710E711687}">
  <cacheSource type="worksheet">
    <worksheetSource name="Data__2_1"/>
  </cacheSource>
  <cacheFields count="6">
    <cacheField name="Description" numFmtId="0">
      <sharedItems count="55">
        <s v="MedianHousePrice"/>
        <s v="MedianUnitPrice"/>
        <s v="MedianPersonalWeeklyIncome"/>
        <s v="MedianFamilyWeeklyIncome"/>
        <s v="MedianHouseholdWeeIklyIncome"/>
        <s v="MedianMortgageWeeklyPayment"/>
        <s v="MedianWeeklyRent"/>
        <s v="Population"/>
        <s v="MedianAge"/>
        <s v="Families"/>
        <s v="TotalPrivateDwelling"/>
        <s v="Married(%)"/>
        <s v="Separated+Divorced(%)"/>
        <s v="Widowed(%)"/>
        <s v="NeverMarried(%)"/>
        <s v="BirthInAustralia(%)"/>
        <s v="Worked full-time(%)"/>
        <s v="Worked part-time(%)"/>
        <s v="Unemployment(%)"/>
        <s v="PeopleTravelledToWorkByPublicTransport(%)"/>
        <s v="PeopleTravelledToWorkByCar(%)"/>
        <s v="AverageMotorVehiclesPerDwelling"/>
        <s v="CoupleFamilyNoChidren(%)"/>
        <s v="CoupleFamilyHasChidren(%)"/>
        <s v="OneParentFamily(%)"/>
        <s v="OtherFamily(%)"/>
        <s v="OccupiedDwellings(%)"/>
        <s v="UnoccupiedDwelling(%)"/>
        <s v="SeparateHouse(dwellings%)"/>
        <s v="SemiDetached(dwellings%)"/>
        <s v="FlatUnitApartment(dwellings%)"/>
        <s v="0xBedroom(%)"/>
        <s v="1xBedroom(%)"/>
        <s v="2xBedroom(%)"/>
        <s v="3xBedroom(%)"/>
        <s v="4xBedroom+(%)"/>
        <s v="AverageNumberBedroomsPerDwelling"/>
        <s v="AverageNumberPeoplePerHousehold"/>
        <s v="FullyOwned(%)"/>
        <s v="OwnedWithMortgage(%)"/>
        <s v="Rented(%)"/>
        <s v="FamilyHouseHolds(%)"/>
        <s v="SinglePersonHouseHolds(%)"/>
        <s v="GroupHouseHold(%)"/>
        <s v="LessThan$650WeeklyIncome(%)"/>
        <s v="MoreThan$3000WeeklyIncome(%)"/>
        <s v="HouseholdsRentPayments&lt;30%Income (%)"/>
        <s v="HouseholdsRentPayments&gt;30%Income(%)"/>
        <s v="HouseholdsMortgageRepayments&lt;30%Income(%)"/>
        <s v="HouseholdsMortgageRepayments&gt;30%Income(%)"/>
        <s v="Demand "/>
        <s v="Ratio"/>
        <s v="House Affordability"/>
        <s v="Unit Affordability"/>
        <s v="Equilibrium"/>
      </sharedItems>
    </cacheField>
    <cacheField name="Year" numFmtId="0">
      <sharedItems containsSemiMixedTypes="0" containsString="0" containsNumber="1" containsInteger="1" minValue="2006" maxValue="2021" count="4">
        <n v="2006"/>
        <n v="2011"/>
        <n v="2016"/>
        <n v="2021"/>
      </sharedItems>
    </cacheField>
    <cacheField name="Value" numFmtId="0">
      <sharedItems containsSemiMixedTypes="0" containsString="0" containsNumber="1" minValue="5.0000000000000001E-3" maxValue="750000" count="187">
        <n v="252750"/>
        <n v="325000"/>
        <n v="595000"/>
        <n v="750000"/>
        <n v="260000"/>
        <n v="332100"/>
        <n v="550000"/>
        <n v="620000"/>
        <n v="278"/>
        <n v="343"/>
        <n v="405"/>
        <n v="458"/>
        <n v="687"/>
        <n v="869"/>
        <n v="1062"/>
        <n v="1316"/>
        <n v="602"/>
        <n v="694"/>
        <n v="887"/>
        <n v="1089"/>
        <n v="298.3704383750287"/>
        <n v="378.01239384897866"/>
        <n v="397.75074592609593"/>
        <n v="447.55565756254299"/>
        <n v="125"/>
        <n v="150"/>
        <n v="225"/>
        <n v="295"/>
        <n v="3091"/>
        <n v="3308"/>
        <n v="3585"/>
        <n v="3634"/>
        <n v="32"/>
        <n v="31"/>
        <n v="779"/>
        <n v="799"/>
        <n v="789"/>
        <n v="817"/>
        <n v="1134"/>
        <n v="1130"/>
        <n v="1228"/>
        <n v="1293"/>
        <n v="0.435"/>
        <n v="0.40600000000000003"/>
        <n v="0.38200000000000001"/>
        <n v="0.38800000000000001"/>
        <n v="0.14399999999999999"/>
        <n v="0.14099999999999999"/>
        <n v="0.155"/>
        <n v="0.15"/>
        <n v="7.1999999999999995E-2"/>
        <n v="6.3E-2"/>
        <n v="6.6000000000000003E-2"/>
        <n v="6.0999999999999999E-2"/>
        <n v="0.35099999999999998"/>
        <n v="0.39"/>
        <n v="0.39600000000000002"/>
        <n v="0.39900000000000002"/>
        <n v="0.57999999999999996"/>
        <n v="0.57699999999999996"/>
        <n v="0.53400000000000003"/>
        <n v="0.51"/>
        <n v="0.58399999999999996"/>
        <n v="0.51200000000000001"/>
        <n v="0.52300000000000002"/>
        <n v="0.41899999999999998"/>
        <n v="0.19400000000000001"/>
        <n v="0.25800000000000001"/>
        <n v="0.28000000000000003"/>
        <n v="0.26300000000000001"/>
        <n v="0.14599999999999999"/>
        <n v="0.152"/>
        <n v="0.13600000000000001"/>
        <n v="0.11899999999999999"/>
        <n v="0.14199999999999999"/>
        <n v="5.7000000000000002E-2"/>
        <n v="0.72099999999999997"/>
        <n v="0.75600000000000001"/>
        <n v="0.63"/>
        <n v="1.26"/>
        <n v="1.5"/>
        <n v="1.7"/>
        <n v="0.217"/>
        <n v="0.20399999999999999"/>
        <n v="0.17899999999999999"/>
        <n v="0.186"/>
        <n v="0.46"/>
        <n v="0.46300000000000002"/>
        <n v="0.47399999999999998"/>
        <n v="0.47599999999999998"/>
        <n v="0.30599999999999999"/>
        <n v="0.315"/>
        <n v="0.318"/>
        <n v="0.307"/>
        <n v="1.7999999999999999E-2"/>
        <n v="2.9000000000000001E-2"/>
        <n v="2.8000000000000001E-2"/>
        <n v="0.94973544973544977"/>
        <n v="0.93500000000000005"/>
        <n v="0.93"/>
        <n v="0.90300000000000002"/>
        <n v="5.0264550264550262E-2"/>
        <n v="6.5000000000000002E-2"/>
        <n v="7.0000000000000007E-2"/>
        <n v="0.10299999999999999"/>
        <n v="0.78600000000000003"/>
        <n v="0.76400000000000001"/>
        <n v="0.77400000000000002"/>
        <n v="0.77600000000000002"/>
        <n v="2.1000000000000001E-2"/>
        <n v="2.1999999999999999E-2"/>
        <n v="1.7000000000000001E-2"/>
        <n v="5.0000000000000001E-3"/>
        <n v="0.192"/>
        <n v="0.214"/>
        <n v="0.20599999999999999"/>
        <n v="0.20799999999999999"/>
        <n v="2.7E-2"/>
        <n v="0.02"/>
        <n v="2.5999999999999999E-2"/>
        <n v="3.3000000000000002E-2"/>
        <n v="3.9E-2"/>
        <n v="0.11600000000000001"/>
        <n v="0.115"/>
        <n v="0.123"/>
        <n v="0.59599999999999997"/>
        <n v="0.55000000000000004"/>
        <n v="0.54500000000000004"/>
        <n v="0.22500000000000001"/>
        <n v="0.23899999999999999"/>
        <n v="3.1"/>
        <n v="3"/>
        <n v="2.9"/>
        <n v="0.216"/>
        <n v="0.21199999999999999"/>
        <n v="0.19600000000000001"/>
        <n v="0.19700000000000001"/>
        <n v="0.24"/>
        <n v="0.23699999999999999"/>
        <n v="0.23599999999999999"/>
        <n v="0.438"/>
        <n v="0.48899999999999999"/>
        <n v="0.5"/>
        <n v="0.51300000000000001"/>
        <n v="0.7"/>
        <n v="0.71699999999999997"/>
        <n v="0.73299999999999998"/>
        <n v="0.74199999999999999"/>
        <n v="0.23400000000000001"/>
        <n v="0.26900000000000002"/>
        <n v="0.247"/>
        <n v="0.24199999999999999"/>
        <n v="1.9E-2"/>
        <n v="1.2999999999999999E-2"/>
        <n v="1.6E-2"/>
        <n v="0.34899999999999998"/>
        <n v="0.29599999999999999"/>
        <n v="3.2000000000000001E-2"/>
        <n v="5.1999999999999998E-2"/>
        <n v="8.6999999999999994E-2"/>
        <n v="0.81499999999999995"/>
        <n v="0.76200000000000001"/>
        <n v="0.51900000000000002"/>
        <n v="0.185"/>
        <n v="0.23799999999999999"/>
        <n v="0.88800000000000001"/>
        <n v="0.91"/>
        <n v="0.112"/>
        <n v="0.09"/>
        <n v="0.33600000000000002"/>
        <n v="1065.8620689655172"/>
        <n v="1102.6666666666667"/>
        <n v="1156.4516129032259"/>
        <n v="1172.258064516129"/>
        <n v="1.06392753154319"/>
        <n v="1.0247883917775089"/>
        <n v="1.0618688981868898"/>
        <n v="1.1029994496422675"/>
        <n v="7.0556724801220554"/>
        <n v="7.1724506743394674"/>
        <n v="10.74475295790408"/>
        <n v="10.929728143560318"/>
        <n v="7.2580607115004332"/>
        <n v="7.3291411352250373"/>
        <n v="9.9321245829365452"/>
        <n v="9.035241932009864"/>
        <n v="1"/>
      </sharedItems>
    </cacheField>
    <cacheField name="MeanFamilyType" numFmtId="0" formula=" 0" databaseField="0"/>
    <cacheField name="Description2" numFmtId="0" formula=" 0" databaseField="0"/>
    <cacheField name="Description3" numFmtId="0" formula="Descriptio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yan Razavi" refreshedDate="45541.099581712966" createdVersion="8" refreshedVersion="8" minRefreshableVersion="3" recordCount="209" xr:uid="{6A5EEDB7-9357-42AA-A7C1-082297819841}">
  <cacheSource type="worksheet">
    <worksheetSource name="Data__2_1__2"/>
  </cacheSource>
  <cacheFields count="3">
    <cacheField name="Description" numFmtId="0">
      <sharedItems count="56">
        <s v="MedianHousePrice"/>
        <s v="MedianUnitPrice"/>
        <s v="MedianPersonalWeeklyIncome"/>
        <s v="MedianFamilyWeeklyIncome"/>
        <s v="MedianHouseholdWeeIklyIncome"/>
        <s v="MedianMortgageWeeklyPayment"/>
        <s v="MedianWeeklyRent"/>
        <s v="Population"/>
        <s v="MedianAge"/>
        <s v="Families"/>
        <s v="TotalPrivateDwelling"/>
        <s v="Married(%)"/>
        <s v="Separated+Divorced(%)"/>
        <s v="Widowed(%)"/>
        <s v="NeverMarried(%)"/>
        <s v="BirthInAustralia(%)"/>
        <s v="Worked full-time(%)"/>
        <s v="Worked part-time(%)"/>
        <s v="Unemployment(%)"/>
        <s v="PeopleTravelledToWorkByPublicTransport(%)"/>
        <s v="PeopleTravelledToWorkByCar(%)"/>
        <s v="AverageMotorVehiclesPerDwelling"/>
        <s v="CoupleFamilyNoChidren(%)"/>
        <s v="CoupleFamilyHasChidren(%)"/>
        <s v="OneParentFamily(%)"/>
        <s v="OtherFamily(%)"/>
        <s v="OccupiedDwellings(%)"/>
        <s v="UnoccupiedDwelling(%)"/>
        <s v="SeparateHouse(dwellings%)"/>
        <s v="SemiDetached(dwellings%)"/>
        <s v="FlatUnitApartment(dwellings%)"/>
        <s v="0xBedroom(%)"/>
        <s v="1xBedroom(%)"/>
        <s v="2xBedroom(%)"/>
        <s v="3xBedroom(%)"/>
        <s v="4xBedroom+(%)"/>
        <s v="AverageNumberBedroomsPerDwelling"/>
        <s v="AverageNumberPeoplePerHousehold"/>
        <s v="FullyOwned(%)"/>
        <s v="OwnedWithMortgage(%)"/>
        <s v="Rented(%)"/>
        <s v="FamilyHouseHolds(%)"/>
        <s v="SinglePersonHouseHolds(%)"/>
        <s v="GroupHouseHold(%)"/>
        <s v="LessThan$650WeeklyIncome(%)"/>
        <s v="MoreThan$3000WeeklyIncome(%)"/>
        <s v="HouseholdsRentPayments&lt;30%Income (%)"/>
        <s v="HouseholdsRentPayments&gt;30%Income(%)"/>
        <s v="HouseholdsMortgageRepayments&lt;30%Income(%)"/>
        <s v="HouseholdsMortgageRepayments&gt;30%Income(%)"/>
        <s v="Demand "/>
        <s v="Ratio"/>
        <s v="House Affordability"/>
        <s v="Unit Affordability"/>
        <s v="Equilibrium"/>
        <s v="Mean Of Family Types"/>
      </sharedItems>
    </cacheField>
    <cacheField name="Year" numFmtId="0">
      <sharedItems containsSemiMixedTypes="0" containsString="0" containsNumber="1" containsInteger="1" minValue="2006" maxValue="2021" count="4">
        <n v="2006"/>
        <n v="2011"/>
        <n v="2016"/>
        <n v="2021"/>
      </sharedItems>
    </cacheField>
    <cacheField name="Value" numFmtId="0">
      <sharedItems containsSemiMixedTypes="0" containsString="0" containsNumber="1" minValue="5.0000000000000001E-3" maxValue="7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yan Razavi" refreshedDate="45541.681098842593" createdVersion="8" refreshedVersion="8" minRefreshableVersion="3" recordCount="209" xr:uid="{F5CD3197-3AD3-4FA5-8031-71E19F335A30}">
  <cacheSource type="worksheet">
    <worksheetSource name="Data__2_2"/>
  </cacheSource>
  <cacheFields count="3">
    <cacheField name="Description" numFmtId="0">
      <sharedItems count="56">
        <s v="MedianHousePrice"/>
        <s v="MedianUnitPrice"/>
        <s v="MedianPersonalWeeklyIncome"/>
        <s v="MedianFamilyWeeklyIncome"/>
        <s v="MedianHouseholdWeeIklyIncome"/>
        <s v="MedianMortgageWeeklyPayment"/>
        <s v="MedianWeeklyRent"/>
        <s v="Population"/>
        <s v="MedianAge"/>
        <s v="Families"/>
        <s v="TotalPrivateDwelling"/>
        <s v="Married(%)"/>
        <s v="Separated+Divorced(%)"/>
        <s v="Widowed(%)"/>
        <s v="NeverMarried(%)"/>
        <s v="BirthInAustralia(%)"/>
        <s v="Worked full-time(%)"/>
        <s v="Worked part-time(%)"/>
        <s v="Unemployment(%)"/>
        <s v="PeopleTravelledToWorkByPublicTransport(%)"/>
        <s v="PeopleTravelledToWorkByCar(%)"/>
        <s v="AverageMotorVehiclesPerDwelling"/>
        <s v="CoupleFamilyNoChidren(%)"/>
        <s v="CoupleFamilyHasChidren(%)"/>
        <s v="OneParentFamily(%)"/>
        <s v="OtherFamily(%)"/>
        <s v="OccupiedDwellings(%)"/>
        <s v="UnoccupiedDwelling(%)"/>
        <s v="SeparateHouse(dwellings%)"/>
        <s v="SemiDetached(dwellings%)"/>
        <s v="FlatUnitApartment(dwellings%)"/>
        <s v="0xBedroom(%)"/>
        <s v="1xBedroom(%)"/>
        <s v="2xBedroom(%)"/>
        <s v="3xBedroom(%)"/>
        <s v="4xBedroom+(%)"/>
        <s v="AverageNumberBedroomsPerDwelling"/>
        <s v="AverageNumberPeoplePerHousehold"/>
        <s v="FullyOwned(%)"/>
        <s v="OwnedWithMortgage(%)"/>
        <s v="Rented(%)"/>
        <s v="FamilyHouseHolds(%)"/>
        <s v="SinglePersonHouseHolds(%)"/>
        <s v="GroupHouseHold(%)"/>
        <s v="LessThan$650WeeklyIncome(%)"/>
        <s v="MoreThan$3000WeeklyIncome(%)"/>
        <s v="HouseholdsRentPayments&lt;30%Income (%)"/>
        <s v="HouseholdsRentPayments&gt;30%Income(%)"/>
        <s v="HouseholdsMortgageRepayments&lt;30%Income(%)"/>
        <s v="HouseholdsMortgageRepayments&gt;30%Income(%)"/>
        <s v="Demand "/>
        <s v="Ratio"/>
        <s v="Equilibrium"/>
        <s v="Mean Of Family Types"/>
        <s v="House Affordability"/>
        <s v="Unit Affordability"/>
      </sharedItems>
    </cacheField>
    <cacheField name="Year" numFmtId="0">
      <sharedItems containsSemiMixedTypes="0" containsString="0" containsNumber="1" containsInteger="1" minValue="2006" maxValue="2021" count="4">
        <n v="2006"/>
        <n v="2011"/>
        <n v="2016"/>
        <n v="2021"/>
      </sharedItems>
    </cacheField>
    <cacheField name="Value" numFmtId="0">
      <sharedItems containsSemiMixedTypes="0" containsString="0" containsNumber="1" minValue="5.0000000000000001E-3" maxValue="7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x v="0"/>
    <x v="0"/>
  </r>
  <r>
    <x v="0"/>
    <x v="1"/>
    <x v="1"/>
  </r>
  <r>
    <x v="0"/>
    <x v="2"/>
    <x v="2"/>
  </r>
  <r>
    <x v="0"/>
    <x v="3"/>
    <x v="3"/>
  </r>
  <r>
    <x v="1"/>
    <x v="0"/>
    <x v="4"/>
  </r>
  <r>
    <x v="1"/>
    <x v="1"/>
    <x v="5"/>
  </r>
  <r>
    <x v="1"/>
    <x v="2"/>
    <x v="6"/>
  </r>
  <r>
    <x v="1"/>
    <x v="3"/>
    <x v="7"/>
  </r>
  <r>
    <x v="2"/>
    <x v="0"/>
    <x v="8"/>
  </r>
  <r>
    <x v="2"/>
    <x v="1"/>
    <x v="9"/>
  </r>
  <r>
    <x v="2"/>
    <x v="2"/>
    <x v="10"/>
  </r>
  <r>
    <x v="2"/>
    <x v="3"/>
    <x v="11"/>
  </r>
  <r>
    <x v="3"/>
    <x v="0"/>
    <x v="12"/>
  </r>
  <r>
    <x v="3"/>
    <x v="1"/>
    <x v="13"/>
  </r>
  <r>
    <x v="3"/>
    <x v="2"/>
    <x v="14"/>
  </r>
  <r>
    <x v="3"/>
    <x v="3"/>
    <x v="15"/>
  </r>
  <r>
    <x v="4"/>
    <x v="0"/>
    <x v="16"/>
  </r>
  <r>
    <x v="4"/>
    <x v="1"/>
    <x v="17"/>
  </r>
  <r>
    <x v="4"/>
    <x v="2"/>
    <x v="18"/>
  </r>
  <r>
    <x v="4"/>
    <x v="3"/>
    <x v="19"/>
  </r>
  <r>
    <x v="5"/>
    <x v="0"/>
    <x v="20"/>
  </r>
  <r>
    <x v="5"/>
    <x v="1"/>
    <x v="21"/>
  </r>
  <r>
    <x v="5"/>
    <x v="2"/>
    <x v="22"/>
  </r>
  <r>
    <x v="5"/>
    <x v="3"/>
    <x v="23"/>
  </r>
  <r>
    <x v="6"/>
    <x v="0"/>
    <x v="24"/>
  </r>
  <r>
    <x v="6"/>
    <x v="1"/>
    <x v="25"/>
  </r>
  <r>
    <x v="6"/>
    <x v="2"/>
    <x v="26"/>
  </r>
  <r>
    <x v="6"/>
    <x v="3"/>
    <x v="27"/>
  </r>
  <r>
    <x v="7"/>
    <x v="0"/>
    <x v="28"/>
  </r>
  <r>
    <x v="7"/>
    <x v="1"/>
    <x v="29"/>
  </r>
  <r>
    <x v="7"/>
    <x v="2"/>
    <x v="30"/>
  </r>
  <r>
    <x v="7"/>
    <x v="3"/>
    <x v="31"/>
  </r>
  <r>
    <x v="8"/>
    <x v="0"/>
    <x v="32"/>
  </r>
  <r>
    <x v="8"/>
    <x v="1"/>
    <x v="32"/>
  </r>
  <r>
    <x v="8"/>
    <x v="2"/>
    <x v="33"/>
  </r>
  <r>
    <x v="8"/>
    <x v="3"/>
    <x v="32"/>
  </r>
  <r>
    <x v="9"/>
    <x v="0"/>
    <x v="34"/>
  </r>
  <r>
    <x v="9"/>
    <x v="1"/>
    <x v="35"/>
  </r>
  <r>
    <x v="9"/>
    <x v="2"/>
    <x v="36"/>
  </r>
  <r>
    <x v="9"/>
    <x v="3"/>
    <x v="37"/>
  </r>
  <r>
    <x v="10"/>
    <x v="0"/>
    <x v="38"/>
  </r>
  <r>
    <x v="10"/>
    <x v="1"/>
    <x v="39"/>
  </r>
  <r>
    <x v="10"/>
    <x v="2"/>
    <x v="40"/>
  </r>
  <r>
    <x v="10"/>
    <x v="3"/>
    <x v="41"/>
  </r>
  <r>
    <x v="11"/>
    <x v="0"/>
    <x v="42"/>
  </r>
  <r>
    <x v="11"/>
    <x v="1"/>
    <x v="43"/>
  </r>
  <r>
    <x v="11"/>
    <x v="2"/>
    <x v="44"/>
  </r>
  <r>
    <x v="11"/>
    <x v="3"/>
    <x v="45"/>
  </r>
  <r>
    <x v="12"/>
    <x v="0"/>
    <x v="46"/>
  </r>
  <r>
    <x v="12"/>
    <x v="1"/>
    <x v="47"/>
  </r>
  <r>
    <x v="12"/>
    <x v="2"/>
    <x v="48"/>
  </r>
  <r>
    <x v="12"/>
    <x v="3"/>
    <x v="49"/>
  </r>
  <r>
    <x v="13"/>
    <x v="0"/>
    <x v="50"/>
  </r>
  <r>
    <x v="13"/>
    <x v="1"/>
    <x v="51"/>
  </r>
  <r>
    <x v="13"/>
    <x v="2"/>
    <x v="52"/>
  </r>
  <r>
    <x v="13"/>
    <x v="3"/>
    <x v="53"/>
  </r>
  <r>
    <x v="14"/>
    <x v="0"/>
    <x v="54"/>
  </r>
  <r>
    <x v="14"/>
    <x v="1"/>
    <x v="55"/>
  </r>
  <r>
    <x v="14"/>
    <x v="2"/>
    <x v="56"/>
  </r>
  <r>
    <x v="14"/>
    <x v="3"/>
    <x v="57"/>
  </r>
  <r>
    <x v="15"/>
    <x v="0"/>
    <x v="58"/>
  </r>
  <r>
    <x v="15"/>
    <x v="1"/>
    <x v="59"/>
  </r>
  <r>
    <x v="15"/>
    <x v="2"/>
    <x v="60"/>
  </r>
  <r>
    <x v="15"/>
    <x v="3"/>
    <x v="61"/>
  </r>
  <r>
    <x v="16"/>
    <x v="0"/>
    <x v="62"/>
  </r>
  <r>
    <x v="16"/>
    <x v="1"/>
    <x v="63"/>
  </r>
  <r>
    <x v="16"/>
    <x v="2"/>
    <x v="64"/>
  </r>
  <r>
    <x v="16"/>
    <x v="3"/>
    <x v="65"/>
  </r>
  <r>
    <x v="17"/>
    <x v="0"/>
    <x v="66"/>
  </r>
  <r>
    <x v="17"/>
    <x v="1"/>
    <x v="67"/>
  </r>
  <r>
    <x v="17"/>
    <x v="2"/>
    <x v="68"/>
  </r>
  <r>
    <x v="17"/>
    <x v="3"/>
    <x v="69"/>
  </r>
  <r>
    <x v="18"/>
    <x v="0"/>
    <x v="70"/>
  </r>
  <r>
    <x v="18"/>
    <x v="1"/>
    <x v="71"/>
  </r>
  <r>
    <x v="18"/>
    <x v="2"/>
    <x v="72"/>
  </r>
  <r>
    <x v="18"/>
    <x v="3"/>
    <x v="73"/>
  </r>
  <r>
    <x v="19"/>
    <x v="1"/>
    <x v="74"/>
  </r>
  <r>
    <x v="19"/>
    <x v="2"/>
    <x v="72"/>
  </r>
  <r>
    <x v="19"/>
    <x v="3"/>
    <x v="75"/>
  </r>
  <r>
    <x v="20"/>
    <x v="1"/>
    <x v="76"/>
  </r>
  <r>
    <x v="20"/>
    <x v="2"/>
    <x v="77"/>
  </r>
  <r>
    <x v="20"/>
    <x v="3"/>
    <x v="78"/>
  </r>
  <r>
    <x v="21"/>
    <x v="1"/>
    <x v="79"/>
  </r>
  <r>
    <x v="21"/>
    <x v="2"/>
    <x v="80"/>
  </r>
  <r>
    <x v="21"/>
    <x v="3"/>
    <x v="81"/>
  </r>
  <r>
    <x v="22"/>
    <x v="0"/>
    <x v="82"/>
  </r>
  <r>
    <x v="22"/>
    <x v="1"/>
    <x v="83"/>
  </r>
  <r>
    <x v="22"/>
    <x v="2"/>
    <x v="84"/>
  </r>
  <r>
    <x v="22"/>
    <x v="3"/>
    <x v="85"/>
  </r>
  <r>
    <x v="23"/>
    <x v="0"/>
    <x v="86"/>
  </r>
  <r>
    <x v="23"/>
    <x v="1"/>
    <x v="87"/>
  </r>
  <r>
    <x v="23"/>
    <x v="2"/>
    <x v="88"/>
  </r>
  <r>
    <x v="23"/>
    <x v="3"/>
    <x v="89"/>
  </r>
  <r>
    <x v="24"/>
    <x v="0"/>
    <x v="90"/>
  </r>
  <r>
    <x v="24"/>
    <x v="1"/>
    <x v="91"/>
  </r>
  <r>
    <x v="24"/>
    <x v="2"/>
    <x v="92"/>
  </r>
  <r>
    <x v="24"/>
    <x v="3"/>
    <x v="93"/>
  </r>
  <r>
    <x v="25"/>
    <x v="0"/>
    <x v="94"/>
  </r>
  <r>
    <x v="25"/>
    <x v="1"/>
    <x v="94"/>
  </r>
  <r>
    <x v="25"/>
    <x v="2"/>
    <x v="95"/>
  </r>
  <r>
    <x v="25"/>
    <x v="3"/>
    <x v="96"/>
  </r>
  <r>
    <x v="26"/>
    <x v="0"/>
    <x v="97"/>
  </r>
  <r>
    <x v="26"/>
    <x v="1"/>
    <x v="98"/>
  </r>
  <r>
    <x v="26"/>
    <x v="2"/>
    <x v="99"/>
  </r>
  <r>
    <x v="26"/>
    <x v="3"/>
    <x v="100"/>
  </r>
  <r>
    <x v="27"/>
    <x v="0"/>
    <x v="101"/>
  </r>
  <r>
    <x v="27"/>
    <x v="1"/>
    <x v="102"/>
  </r>
  <r>
    <x v="27"/>
    <x v="2"/>
    <x v="103"/>
  </r>
  <r>
    <x v="27"/>
    <x v="3"/>
    <x v="104"/>
  </r>
  <r>
    <x v="28"/>
    <x v="0"/>
    <x v="105"/>
  </r>
  <r>
    <x v="28"/>
    <x v="1"/>
    <x v="106"/>
  </r>
  <r>
    <x v="28"/>
    <x v="2"/>
    <x v="107"/>
  </r>
  <r>
    <x v="28"/>
    <x v="3"/>
    <x v="108"/>
  </r>
  <r>
    <x v="29"/>
    <x v="0"/>
    <x v="109"/>
  </r>
  <r>
    <x v="29"/>
    <x v="1"/>
    <x v="110"/>
  </r>
  <r>
    <x v="29"/>
    <x v="2"/>
    <x v="111"/>
  </r>
  <r>
    <x v="29"/>
    <x v="3"/>
    <x v="112"/>
  </r>
  <r>
    <x v="30"/>
    <x v="0"/>
    <x v="113"/>
  </r>
  <r>
    <x v="30"/>
    <x v="1"/>
    <x v="114"/>
  </r>
  <r>
    <x v="30"/>
    <x v="2"/>
    <x v="115"/>
  </r>
  <r>
    <x v="30"/>
    <x v="3"/>
    <x v="116"/>
  </r>
  <r>
    <x v="31"/>
    <x v="1"/>
    <x v="95"/>
  </r>
  <r>
    <x v="31"/>
    <x v="2"/>
    <x v="117"/>
  </r>
  <r>
    <x v="31"/>
    <x v="3"/>
    <x v="118"/>
  </r>
  <r>
    <x v="32"/>
    <x v="1"/>
    <x v="119"/>
  </r>
  <r>
    <x v="32"/>
    <x v="2"/>
    <x v="120"/>
  </r>
  <r>
    <x v="32"/>
    <x v="3"/>
    <x v="121"/>
  </r>
  <r>
    <x v="33"/>
    <x v="1"/>
    <x v="122"/>
  </r>
  <r>
    <x v="33"/>
    <x v="2"/>
    <x v="123"/>
  </r>
  <r>
    <x v="33"/>
    <x v="3"/>
    <x v="124"/>
  </r>
  <r>
    <x v="34"/>
    <x v="1"/>
    <x v="125"/>
  </r>
  <r>
    <x v="34"/>
    <x v="2"/>
    <x v="126"/>
  </r>
  <r>
    <x v="34"/>
    <x v="3"/>
    <x v="127"/>
  </r>
  <r>
    <x v="35"/>
    <x v="1"/>
    <x v="66"/>
  </r>
  <r>
    <x v="35"/>
    <x v="2"/>
    <x v="128"/>
  </r>
  <r>
    <x v="35"/>
    <x v="3"/>
    <x v="129"/>
  </r>
  <r>
    <x v="36"/>
    <x v="1"/>
    <x v="130"/>
  </r>
  <r>
    <x v="36"/>
    <x v="2"/>
    <x v="131"/>
  </r>
  <r>
    <x v="36"/>
    <x v="3"/>
    <x v="130"/>
  </r>
  <r>
    <x v="37"/>
    <x v="0"/>
    <x v="132"/>
  </r>
  <r>
    <x v="37"/>
    <x v="1"/>
    <x v="131"/>
  </r>
  <r>
    <x v="37"/>
    <x v="2"/>
    <x v="130"/>
  </r>
  <r>
    <x v="37"/>
    <x v="3"/>
    <x v="130"/>
  </r>
  <r>
    <x v="38"/>
    <x v="0"/>
    <x v="133"/>
  </r>
  <r>
    <x v="38"/>
    <x v="1"/>
    <x v="134"/>
  </r>
  <r>
    <x v="38"/>
    <x v="2"/>
    <x v="135"/>
  </r>
  <r>
    <x v="38"/>
    <x v="3"/>
    <x v="136"/>
  </r>
  <r>
    <x v="39"/>
    <x v="0"/>
    <x v="137"/>
  </r>
  <r>
    <x v="39"/>
    <x v="1"/>
    <x v="138"/>
  </r>
  <r>
    <x v="39"/>
    <x v="2"/>
    <x v="139"/>
  </r>
  <r>
    <x v="39"/>
    <x v="3"/>
    <x v="138"/>
  </r>
  <r>
    <x v="40"/>
    <x v="0"/>
    <x v="140"/>
  </r>
  <r>
    <x v="40"/>
    <x v="1"/>
    <x v="141"/>
  </r>
  <r>
    <x v="40"/>
    <x v="2"/>
    <x v="142"/>
  </r>
  <r>
    <x v="40"/>
    <x v="3"/>
    <x v="143"/>
  </r>
  <r>
    <x v="41"/>
    <x v="0"/>
    <x v="144"/>
  </r>
  <r>
    <x v="41"/>
    <x v="1"/>
    <x v="145"/>
  </r>
  <r>
    <x v="41"/>
    <x v="2"/>
    <x v="146"/>
  </r>
  <r>
    <x v="41"/>
    <x v="3"/>
    <x v="147"/>
  </r>
  <r>
    <x v="42"/>
    <x v="0"/>
    <x v="148"/>
  </r>
  <r>
    <x v="42"/>
    <x v="1"/>
    <x v="149"/>
  </r>
  <r>
    <x v="42"/>
    <x v="2"/>
    <x v="150"/>
  </r>
  <r>
    <x v="42"/>
    <x v="3"/>
    <x v="151"/>
  </r>
  <r>
    <x v="43"/>
    <x v="0"/>
    <x v="152"/>
  </r>
  <r>
    <x v="43"/>
    <x v="1"/>
    <x v="153"/>
  </r>
  <r>
    <x v="43"/>
    <x v="2"/>
    <x v="118"/>
  </r>
  <r>
    <x v="43"/>
    <x v="3"/>
    <x v="154"/>
  </r>
  <r>
    <x v="44"/>
    <x v="1"/>
    <x v="140"/>
  </r>
  <r>
    <x v="44"/>
    <x v="2"/>
    <x v="155"/>
  </r>
  <r>
    <x v="44"/>
    <x v="3"/>
    <x v="156"/>
  </r>
  <r>
    <x v="45"/>
    <x v="1"/>
    <x v="157"/>
  </r>
  <r>
    <x v="45"/>
    <x v="2"/>
    <x v="158"/>
  </r>
  <r>
    <x v="45"/>
    <x v="3"/>
    <x v="159"/>
  </r>
  <r>
    <x v="46"/>
    <x v="1"/>
    <x v="160"/>
  </r>
  <r>
    <x v="46"/>
    <x v="2"/>
    <x v="161"/>
  </r>
  <r>
    <x v="46"/>
    <x v="3"/>
    <x v="162"/>
  </r>
  <r>
    <x v="47"/>
    <x v="1"/>
    <x v="163"/>
  </r>
  <r>
    <x v="47"/>
    <x v="2"/>
    <x v="164"/>
  </r>
  <r>
    <x v="47"/>
    <x v="3"/>
    <x v="43"/>
  </r>
  <r>
    <x v="48"/>
    <x v="1"/>
    <x v="165"/>
  </r>
  <r>
    <x v="48"/>
    <x v="2"/>
    <x v="166"/>
  </r>
  <r>
    <x v="48"/>
    <x v="3"/>
    <x v="142"/>
  </r>
  <r>
    <x v="49"/>
    <x v="1"/>
    <x v="167"/>
  </r>
  <r>
    <x v="49"/>
    <x v="2"/>
    <x v="168"/>
  </r>
  <r>
    <x v="49"/>
    <x v="3"/>
    <x v="169"/>
  </r>
  <r>
    <x v="50"/>
    <x v="0"/>
    <x v="170"/>
  </r>
  <r>
    <x v="50"/>
    <x v="1"/>
    <x v="171"/>
  </r>
  <r>
    <x v="50"/>
    <x v="2"/>
    <x v="172"/>
  </r>
  <r>
    <x v="50"/>
    <x v="3"/>
    <x v="173"/>
  </r>
  <r>
    <x v="51"/>
    <x v="0"/>
    <x v="174"/>
  </r>
  <r>
    <x v="51"/>
    <x v="1"/>
    <x v="175"/>
  </r>
  <r>
    <x v="51"/>
    <x v="2"/>
    <x v="176"/>
  </r>
  <r>
    <x v="51"/>
    <x v="3"/>
    <x v="177"/>
  </r>
  <r>
    <x v="52"/>
    <x v="0"/>
    <x v="178"/>
  </r>
  <r>
    <x v="52"/>
    <x v="1"/>
    <x v="179"/>
  </r>
  <r>
    <x v="52"/>
    <x v="2"/>
    <x v="180"/>
  </r>
  <r>
    <x v="52"/>
    <x v="3"/>
    <x v="181"/>
  </r>
  <r>
    <x v="53"/>
    <x v="0"/>
    <x v="182"/>
  </r>
  <r>
    <x v="53"/>
    <x v="1"/>
    <x v="183"/>
  </r>
  <r>
    <x v="53"/>
    <x v="2"/>
    <x v="184"/>
  </r>
  <r>
    <x v="53"/>
    <x v="3"/>
    <x v="18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x v="0"/>
    <x v="0"/>
    <x v="0"/>
  </r>
  <r>
    <x v="0"/>
    <x v="1"/>
    <x v="1"/>
  </r>
  <r>
    <x v="0"/>
    <x v="2"/>
    <x v="2"/>
  </r>
  <r>
    <x v="0"/>
    <x v="3"/>
    <x v="3"/>
  </r>
  <r>
    <x v="1"/>
    <x v="0"/>
    <x v="4"/>
  </r>
  <r>
    <x v="1"/>
    <x v="1"/>
    <x v="5"/>
  </r>
  <r>
    <x v="1"/>
    <x v="2"/>
    <x v="6"/>
  </r>
  <r>
    <x v="1"/>
    <x v="3"/>
    <x v="7"/>
  </r>
  <r>
    <x v="2"/>
    <x v="0"/>
    <x v="8"/>
  </r>
  <r>
    <x v="2"/>
    <x v="1"/>
    <x v="9"/>
  </r>
  <r>
    <x v="2"/>
    <x v="2"/>
    <x v="10"/>
  </r>
  <r>
    <x v="2"/>
    <x v="3"/>
    <x v="11"/>
  </r>
  <r>
    <x v="3"/>
    <x v="0"/>
    <x v="12"/>
  </r>
  <r>
    <x v="3"/>
    <x v="1"/>
    <x v="13"/>
  </r>
  <r>
    <x v="3"/>
    <x v="2"/>
    <x v="14"/>
  </r>
  <r>
    <x v="3"/>
    <x v="3"/>
    <x v="15"/>
  </r>
  <r>
    <x v="4"/>
    <x v="0"/>
    <x v="16"/>
  </r>
  <r>
    <x v="4"/>
    <x v="1"/>
    <x v="17"/>
  </r>
  <r>
    <x v="4"/>
    <x v="2"/>
    <x v="18"/>
  </r>
  <r>
    <x v="4"/>
    <x v="3"/>
    <x v="19"/>
  </r>
  <r>
    <x v="5"/>
    <x v="0"/>
    <x v="20"/>
  </r>
  <r>
    <x v="5"/>
    <x v="1"/>
    <x v="21"/>
  </r>
  <r>
    <x v="5"/>
    <x v="2"/>
    <x v="22"/>
  </r>
  <r>
    <x v="5"/>
    <x v="3"/>
    <x v="23"/>
  </r>
  <r>
    <x v="6"/>
    <x v="0"/>
    <x v="24"/>
  </r>
  <r>
    <x v="6"/>
    <x v="1"/>
    <x v="25"/>
  </r>
  <r>
    <x v="6"/>
    <x v="2"/>
    <x v="26"/>
  </r>
  <r>
    <x v="6"/>
    <x v="3"/>
    <x v="27"/>
  </r>
  <r>
    <x v="7"/>
    <x v="0"/>
    <x v="28"/>
  </r>
  <r>
    <x v="7"/>
    <x v="1"/>
    <x v="29"/>
  </r>
  <r>
    <x v="7"/>
    <x v="2"/>
    <x v="30"/>
  </r>
  <r>
    <x v="7"/>
    <x v="3"/>
    <x v="31"/>
  </r>
  <r>
    <x v="8"/>
    <x v="0"/>
    <x v="32"/>
  </r>
  <r>
    <x v="8"/>
    <x v="1"/>
    <x v="32"/>
  </r>
  <r>
    <x v="8"/>
    <x v="2"/>
    <x v="33"/>
  </r>
  <r>
    <x v="8"/>
    <x v="3"/>
    <x v="32"/>
  </r>
  <r>
    <x v="9"/>
    <x v="0"/>
    <x v="34"/>
  </r>
  <r>
    <x v="9"/>
    <x v="1"/>
    <x v="35"/>
  </r>
  <r>
    <x v="9"/>
    <x v="2"/>
    <x v="36"/>
  </r>
  <r>
    <x v="9"/>
    <x v="3"/>
    <x v="37"/>
  </r>
  <r>
    <x v="10"/>
    <x v="0"/>
    <x v="38"/>
  </r>
  <r>
    <x v="10"/>
    <x v="1"/>
    <x v="39"/>
  </r>
  <r>
    <x v="10"/>
    <x v="2"/>
    <x v="40"/>
  </r>
  <r>
    <x v="10"/>
    <x v="3"/>
    <x v="41"/>
  </r>
  <r>
    <x v="11"/>
    <x v="0"/>
    <x v="42"/>
  </r>
  <r>
    <x v="11"/>
    <x v="1"/>
    <x v="43"/>
  </r>
  <r>
    <x v="11"/>
    <x v="2"/>
    <x v="44"/>
  </r>
  <r>
    <x v="11"/>
    <x v="3"/>
    <x v="45"/>
  </r>
  <r>
    <x v="12"/>
    <x v="0"/>
    <x v="46"/>
  </r>
  <r>
    <x v="12"/>
    <x v="1"/>
    <x v="47"/>
  </r>
  <r>
    <x v="12"/>
    <x v="2"/>
    <x v="48"/>
  </r>
  <r>
    <x v="12"/>
    <x v="3"/>
    <x v="49"/>
  </r>
  <r>
    <x v="13"/>
    <x v="0"/>
    <x v="50"/>
  </r>
  <r>
    <x v="13"/>
    <x v="1"/>
    <x v="51"/>
  </r>
  <r>
    <x v="13"/>
    <x v="2"/>
    <x v="52"/>
  </r>
  <r>
    <x v="13"/>
    <x v="3"/>
    <x v="53"/>
  </r>
  <r>
    <x v="14"/>
    <x v="0"/>
    <x v="54"/>
  </r>
  <r>
    <x v="14"/>
    <x v="1"/>
    <x v="55"/>
  </r>
  <r>
    <x v="14"/>
    <x v="2"/>
    <x v="56"/>
  </r>
  <r>
    <x v="14"/>
    <x v="3"/>
    <x v="57"/>
  </r>
  <r>
    <x v="15"/>
    <x v="0"/>
    <x v="58"/>
  </r>
  <r>
    <x v="15"/>
    <x v="1"/>
    <x v="59"/>
  </r>
  <r>
    <x v="15"/>
    <x v="2"/>
    <x v="60"/>
  </r>
  <r>
    <x v="15"/>
    <x v="3"/>
    <x v="61"/>
  </r>
  <r>
    <x v="16"/>
    <x v="0"/>
    <x v="62"/>
  </r>
  <r>
    <x v="16"/>
    <x v="1"/>
    <x v="63"/>
  </r>
  <r>
    <x v="16"/>
    <x v="2"/>
    <x v="64"/>
  </r>
  <r>
    <x v="16"/>
    <x v="3"/>
    <x v="65"/>
  </r>
  <r>
    <x v="17"/>
    <x v="0"/>
    <x v="66"/>
  </r>
  <r>
    <x v="17"/>
    <x v="1"/>
    <x v="67"/>
  </r>
  <r>
    <x v="17"/>
    <x v="2"/>
    <x v="68"/>
  </r>
  <r>
    <x v="17"/>
    <x v="3"/>
    <x v="69"/>
  </r>
  <r>
    <x v="18"/>
    <x v="0"/>
    <x v="70"/>
  </r>
  <r>
    <x v="18"/>
    <x v="1"/>
    <x v="71"/>
  </r>
  <r>
    <x v="18"/>
    <x v="2"/>
    <x v="72"/>
  </r>
  <r>
    <x v="18"/>
    <x v="3"/>
    <x v="73"/>
  </r>
  <r>
    <x v="19"/>
    <x v="1"/>
    <x v="74"/>
  </r>
  <r>
    <x v="19"/>
    <x v="2"/>
    <x v="72"/>
  </r>
  <r>
    <x v="19"/>
    <x v="3"/>
    <x v="75"/>
  </r>
  <r>
    <x v="20"/>
    <x v="1"/>
    <x v="76"/>
  </r>
  <r>
    <x v="20"/>
    <x v="2"/>
    <x v="77"/>
  </r>
  <r>
    <x v="20"/>
    <x v="3"/>
    <x v="78"/>
  </r>
  <r>
    <x v="21"/>
    <x v="1"/>
    <x v="79"/>
  </r>
  <r>
    <x v="21"/>
    <x v="2"/>
    <x v="80"/>
  </r>
  <r>
    <x v="21"/>
    <x v="3"/>
    <x v="81"/>
  </r>
  <r>
    <x v="22"/>
    <x v="0"/>
    <x v="82"/>
  </r>
  <r>
    <x v="22"/>
    <x v="1"/>
    <x v="83"/>
  </r>
  <r>
    <x v="22"/>
    <x v="2"/>
    <x v="84"/>
  </r>
  <r>
    <x v="22"/>
    <x v="3"/>
    <x v="85"/>
  </r>
  <r>
    <x v="23"/>
    <x v="0"/>
    <x v="86"/>
  </r>
  <r>
    <x v="23"/>
    <x v="1"/>
    <x v="87"/>
  </r>
  <r>
    <x v="23"/>
    <x v="2"/>
    <x v="88"/>
  </r>
  <r>
    <x v="23"/>
    <x v="3"/>
    <x v="89"/>
  </r>
  <r>
    <x v="24"/>
    <x v="0"/>
    <x v="90"/>
  </r>
  <r>
    <x v="24"/>
    <x v="1"/>
    <x v="91"/>
  </r>
  <r>
    <x v="24"/>
    <x v="2"/>
    <x v="92"/>
  </r>
  <r>
    <x v="24"/>
    <x v="3"/>
    <x v="93"/>
  </r>
  <r>
    <x v="25"/>
    <x v="0"/>
    <x v="94"/>
  </r>
  <r>
    <x v="25"/>
    <x v="1"/>
    <x v="94"/>
  </r>
  <r>
    <x v="25"/>
    <x v="2"/>
    <x v="95"/>
  </r>
  <r>
    <x v="25"/>
    <x v="3"/>
    <x v="96"/>
  </r>
  <r>
    <x v="26"/>
    <x v="0"/>
    <x v="97"/>
  </r>
  <r>
    <x v="26"/>
    <x v="1"/>
    <x v="98"/>
  </r>
  <r>
    <x v="26"/>
    <x v="2"/>
    <x v="99"/>
  </r>
  <r>
    <x v="26"/>
    <x v="3"/>
    <x v="100"/>
  </r>
  <r>
    <x v="27"/>
    <x v="0"/>
    <x v="101"/>
  </r>
  <r>
    <x v="27"/>
    <x v="1"/>
    <x v="102"/>
  </r>
  <r>
    <x v="27"/>
    <x v="2"/>
    <x v="103"/>
  </r>
  <r>
    <x v="27"/>
    <x v="3"/>
    <x v="104"/>
  </r>
  <r>
    <x v="28"/>
    <x v="0"/>
    <x v="105"/>
  </r>
  <r>
    <x v="28"/>
    <x v="1"/>
    <x v="106"/>
  </r>
  <r>
    <x v="28"/>
    <x v="2"/>
    <x v="107"/>
  </r>
  <r>
    <x v="28"/>
    <x v="3"/>
    <x v="108"/>
  </r>
  <r>
    <x v="29"/>
    <x v="0"/>
    <x v="109"/>
  </r>
  <r>
    <x v="29"/>
    <x v="1"/>
    <x v="110"/>
  </r>
  <r>
    <x v="29"/>
    <x v="2"/>
    <x v="111"/>
  </r>
  <r>
    <x v="29"/>
    <x v="3"/>
    <x v="112"/>
  </r>
  <r>
    <x v="30"/>
    <x v="0"/>
    <x v="113"/>
  </r>
  <r>
    <x v="30"/>
    <x v="1"/>
    <x v="114"/>
  </r>
  <r>
    <x v="30"/>
    <x v="2"/>
    <x v="115"/>
  </r>
  <r>
    <x v="30"/>
    <x v="3"/>
    <x v="116"/>
  </r>
  <r>
    <x v="31"/>
    <x v="1"/>
    <x v="95"/>
  </r>
  <r>
    <x v="31"/>
    <x v="2"/>
    <x v="117"/>
  </r>
  <r>
    <x v="31"/>
    <x v="3"/>
    <x v="118"/>
  </r>
  <r>
    <x v="32"/>
    <x v="1"/>
    <x v="119"/>
  </r>
  <r>
    <x v="32"/>
    <x v="2"/>
    <x v="120"/>
  </r>
  <r>
    <x v="32"/>
    <x v="3"/>
    <x v="121"/>
  </r>
  <r>
    <x v="33"/>
    <x v="1"/>
    <x v="122"/>
  </r>
  <r>
    <x v="33"/>
    <x v="2"/>
    <x v="123"/>
  </r>
  <r>
    <x v="33"/>
    <x v="3"/>
    <x v="124"/>
  </r>
  <r>
    <x v="34"/>
    <x v="1"/>
    <x v="125"/>
  </r>
  <r>
    <x v="34"/>
    <x v="2"/>
    <x v="126"/>
  </r>
  <r>
    <x v="34"/>
    <x v="3"/>
    <x v="127"/>
  </r>
  <r>
    <x v="35"/>
    <x v="1"/>
    <x v="66"/>
  </r>
  <r>
    <x v="35"/>
    <x v="2"/>
    <x v="128"/>
  </r>
  <r>
    <x v="35"/>
    <x v="3"/>
    <x v="129"/>
  </r>
  <r>
    <x v="36"/>
    <x v="1"/>
    <x v="130"/>
  </r>
  <r>
    <x v="36"/>
    <x v="2"/>
    <x v="131"/>
  </r>
  <r>
    <x v="36"/>
    <x v="3"/>
    <x v="130"/>
  </r>
  <r>
    <x v="37"/>
    <x v="0"/>
    <x v="132"/>
  </r>
  <r>
    <x v="37"/>
    <x v="1"/>
    <x v="131"/>
  </r>
  <r>
    <x v="37"/>
    <x v="2"/>
    <x v="130"/>
  </r>
  <r>
    <x v="37"/>
    <x v="3"/>
    <x v="130"/>
  </r>
  <r>
    <x v="38"/>
    <x v="0"/>
    <x v="133"/>
  </r>
  <r>
    <x v="38"/>
    <x v="1"/>
    <x v="134"/>
  </r>
  <r>
    <x v="38"/>
    <x v="2"/>
    <x v="135"/>
  </r>
  <r>
    <x v="38"/>
    <x v="3"/>
    <x v="136"/>
  </r>
  <r>
    <x v="39"/>
    <x v="0"/>
    <x v="137"/>
  </r>
  <r>
    <x v="39"/>
    <x v="1"/>
    <x v="138"/>
  </r>
  <r>
    <x v="39"/>
    <x v="2"/>
    <x v="139"/>
  </r>
  <r>
    <x v="39"/>
    <x v="3"/>
    <x v="138"/>
  </r>
  <r>
    <x v="40"/>
    <x v="0"/>
    <x v="140"/>
  </r>
  <r>
    <x v="40"/>
    <x v="1"/>
    <x v="141"/>
  </r>
  <r>
    <x v="40"/>
    <x v="2"/>
    <x v="142"/>
  </r>
  <r>
    <x v="40"/>
    <x v="3"/>
    <x v="143"/>
  </r>
  <r>
    <x v="41"/>
    <x v="0"/>
    <x v="144"/>
  </r>
  <r>
    <x v="41"/>
    <x v="1"/>
    <x v="145"/>
  </r>
  <r>
    <x v="41"/>
    <x v="2"/>
    <x v="146"/>
  </r>
  <r>
    <x v="41"/>
    <x v="3"/>
    <x v="147"/>
  </r>
  <r>
    <x v="42"/>
    <x v="0"/>
    <x v="148"/>
  </r>
  <r>
    <x v="42"/>
    <x v="1"/>
    <x v="149"/>
  </r>
  <r>
    <x v="42"/>
    <x v="2"/>
    <x v="150"/>
  </r>
  <r>
    <x v="42"/>
    <x v="3"/>
    <x v="151"/>
  </r>
  <r>
    <x v="43"/>
    <x v="0"/>
    <x v="152"/>
  </r>
  <r>
    <x v="43"/>
    <x v="1"/>
    <x v="153"/>
  </r>
  <r>
    <x v="43"/>
    <x v="2"/>
    <x v="118"/>
  </r>
  <r>
    <x v="43"/>
    <x v="3"/>
    <x v="154"/>
  </r>
  <r>
    <x v="44"/>
    <x v="1"/>
    <x v="140"/>
  </r>
  <r>
    <x v="44"/>
    <x v="2"/>
    <x v="155"/>
  </r>
  <r>
    <x v="44"/>
    <x v="3"/>
    <x v="156"/>
  </r>
  <r>
    <x v="45"/>
    <x v="1"/>
    <x v="157"/>
  </r>
  <r>
    <x v="45"/>
    <x v="2"/>
    <x v="158"/>
  </r>
  <r>
    <x v="45"/>
    <x v="3"/>
    <x v="159"/>
  </r>
  <r>
    <x v="46"/>
    <x v="1"/>
    <x v="160"/>
  </r>
  <r>
    <x v="46"/>
    <x v="2"/>
    <x v="161"/>
  </r>
  <r>
    <x v="46"/>
    <x v="3"/>
    <x v="162"/>
  </r>
  <r>
    <x v="47"/>
    <x v="1"/>
    <x v="163"/>
  </r>
  <r>
    <x v="47"/>
    <x v="2"/>
    <x v="164"/>
  </r>
  <r>
    <x v="47"/>
    <x v="3"/>
    <x v="43"/>
  </r>
  <r>
    <x v="48"/>
    <x v="1"/>
    <x v="165"/>
  </r>
  <r>
    <x v="48"/>
    <x v="2"/>
    <x v="166"/>
  </r>
  <r>
    <x v="48"/>
    <x v="3"/>
    <x v="142"/>
  </r>
  <r>
    <x v="49"/>
    <x v="1"/>
    <x v="167"/>
  </r>
  <r>
    <x v="49"/>
    <x v="2"/>
    <x v="168"/>
  </r>
  <r>
    <x v="49"/>
    <x v="3"/>
    <x v="169"/>
  </r>
  <r>
    <x v="50"/>
    <x v="0"/>
    <x v="170"/>
  </r>
  <r>
    <x v="50"/>
    <x v="1"/>
    <x v="171"/>
  </r>
  <r>
    <x v="50"/>
    <x v="2"/>
    <x v="172"/>
  </r>
  <r>
    <x v="50"/>
    <x v="3"/>
    <x v="173"/>
  </r>
  <r>
    <x v="51"/>
    <x v="0"/>
    <x v="174"/>
  </r>
  <r>
    <x v="51"/>
    <x v="1"/>
    <x v="175"/>
  </r>
  <r>
    <x v="51"/>
    <x v="2"/>
    <x v="176"/>
  </r>
  <r>
    <x v="51"/>
    <x v="3"/>
    <x v="177"/>
  </r>
  <r>
    <x v="52"/>
    <x v="0"/>
    <x v="178"/>
  </r>
  <r>
    <x v="52"/>
    <x v="1"/>
    <x v="179"/>
  </r>
  <r>
    <x v="52"/>
    <x v="2"/>
    <x v="180"/>
  </r>
  <r>
    <x v="52"/>
    <x v="3"/>
    <x v="181"/>
  </r>
  <r>
    <x v="53"/>
    <x v="0"/>
    <x v="182"/>
  </r>
  <r>
    <x v="53"/>
    <x v="1"/>
    <x v="183"/>
  </r>
  <r>
    <x v="53"/>
    <x v="2"/>
    <x v="184"/>
  </r>
  <r>
    <x v="53"/>
    <x v="3"/>
    <x v="185"/>
  </r>
  <r>
    <x v="54"/>
    <x v="0"/>
    <x v="186"/>
  </r>
  <r>
    <x v="54"/>
    <x v="1"/>
    <x v="186"/>
  </r>
  <r>
    <x v="54"/>
    <x v="2"/>
    <x v="186"/>
  </r>
  <r>
    <x v="54"/>
    <x v="3"/>
    <x v="18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  <x v="0"/>
    <n v="252750"/>
  </r>
  <r>
    <x v="0"/>
    <x v="1"/>
    <n v="325000"/>
  </r>
  <r>
    <x v="0"/>
    <x v="2"/>
    <n v="595000"/>
  </r>
  <r>
    <x v="0"/>
    <x v="3"/>
    <n v="750000"/>
  </r>
  <r>
    <x v="1"/>
    <x v="0"/>
    <n v="260000"/>
  </r>
  <r>
    <x v="1"/>
    <x v="1"/>
    <n v="332100"/>
  </r>
  <r>
    <x v="1"/>
    <x v="2"/>
    <n v="550000"/>
  </r>
  <r>
    <x v="1"/>
    <x v="3"/>
    <n v="620000"/>
  </r>
  <r>
    <x v="2"/>
    <x v="0"/>
    <n v="278"/>
  </r>
  <r>
    <x v="2"/>
    <x v="1"/>
    <n v="343"/>
  </r>
  <r>
    <x v="2"/>
    <x v="2"/>
    <n v="405"/>
  </r>
  <r>
    <x v="2"/>
    <x v="3"/>
    <n v="458"/>
  </r>
  <r>
    <x v="3"/>
    <x v="0"/>
    <n v="687"/>
  </r>
  <r>
    <x v="3"/>
    <x v="1"/>
    <n v="869"/>
  </r>
  <r>
    <x v="3"/>
    <x v="2"/>
    <n v="1062"/>
  </r>
  <r>
    <x v="3"/>
    <x v="3"/>
    <n v="1316"/>
  </r>
  <r>
    <x v="4"/>
    <x v="0"/>
    <n v="602"/>
  </r>
  <r>
    <x v="4"/>
    <x v="1"/>
    <n v="694"/>
  </r>
  <r>
    <x v="4"/>
    <x v="2"/>
    <n v="887"/>
  </r>
  <r>
    <x v="4"/>
    <x v="3"/>
    <n v="1089"/>
  </r>
  <r>
    <x v="5"/>
    <x v="0"/>
    <n v="298.3704383750287"/>
  </r>
  <r>
    <x v="5"/>
    <x v="1"/>
    <n v="378.01239384897866"/>
  </r>
  <r>
    <x v="5"/>
    <x v="2"/>
    <n v="397.75074592609593"/>
  </r>
  <r>
    <x v="5"/>
    <x v="3"/>
    <n v="447.55565756254299"/>
  </r>
  <r>
    <x v="6"/>
    <x v="0"/>
    <n v="125"/>
  </r>
  <r>
    <x v="6"/>
    <x v="1"/>
    <n v="150"/>
  </r>
  <r>
    <x v="6"/>
    <x v="2"/>
    <n v="225"/>
  </r>
  <r>
    <x v="6"/>
    <x v="3"/>
    <n v="295"/>
  </r>
  <r>
    <x v="7"/>
    <x v="0"/>
    <n v="3091"/>
  </r>
  <r>
    <x v="7"/>
    <x v="1"/>
    <n v="3308"/>
  </r>
  <r>
    <x v="7"/>
    <x v="2"/>
    <n v="3585"/>
  </r>
  <r>
    <x v="7"/>
    <x v="3"/>
    <n v="3634"/>
  </r>
  <r>
    <x v="8"/>
    <x v="0"/>
    <n v="32"/>
  </r>
  <r>
    <x v="8"/>
    <x v="1"/>
    <n v="32"/>
  </r>
  <r>
    <x v="8"/>
    <x v="2"/>
    <n v="31"/>
  </r>
  <r>
    <x v="8"/>
    <x v="3"/>
    <n v="32"/>
  </r>
  <r>
    <x v="9"/>
    <x v="0"/>
    <n v="779"/>
  </r>
  <r>
    <x v="9"/>
    <x v="1"/>
    <n v="799"/>
  </r>
  <r>
    <x v="9"/>
    <x v="2"/>
    <n v="789"/>
  </r>
  <r>
    <x v="9"/>
    <x v="3"/>
    <n v="817"/>
  </r>
  <r>
    <x v="10"/>
    <x v="0"/>
    <n v="1134"/>
  </r>
  <r>
    <x v="10"/>
    <x v="1"/>
    <n v="1130"/>
  </r>
  <r>
    <x v="10"/>
    <x v="2"/>
    <n v="1228"/>
  </r>
  <r>
    <x v="10"/>
    <x v="3"/>
    <n v="1293"/>
  </r>
  <r>
    <x v="11"/>
    <x v="0"/>
    <n v="0.435"/>
  </r>
  <r>
    <x v="11"/>
    <x v="1"/>
    <n v="0.40600000000000003"/>
  </r>
  <r>
    <x v="11"/>
    <x v="2"/>
    <n v="0.38200000000000001"/>
  </r>
  <r>
    <x v="11"/>
    <x v="3"/>
    <n v="0.38800000000000001"/>
  </r>
  <r>
    <x v="12"/>
    <x v="0"/>
    <n v="0.14399999999999999"/>
  </r>
  <r>
    <x v="12"/>
    <x v="1"/>
    <n v="0.14099999999999999"/>
  </r>
  <r>
    <x v="12"/>
    <x v="2"/>
    <n v="0.155"/>
  </r>
  <r>
    <x v="12"/>
    <x v="3"/>
    <n v="0.15"/>
  </r>
  <r>
    <x v="13"/>
    <x v="0"/>
    <n v="7.1999999999999995E-2"/>
  </r>
  <r>
    <x v="13"/>
    <x v="1"/>
    <n v="6.3E-2"/>
  </r>
  <r>
    <x v="13"/>
    <x v="2"/>
    <n v="6.6000000000000003E-2"/>
  </r>
  <r>
    <x v="13"/>
    <x v="3"/>
    <n v="6.0999999999999999E-2"/>
  </r>
  <r>
    <x v="14"/>
    <x v="0"/>
    <n v="0.35099999999999998"/>
  </r>
  <r>
    <x v="14"/>
    <x v="1"/>
    <n v="0.39"/>
  </r>
  <r>
    <x v="14"/>
    <x v="2"/>
    <n v="0.39600000000000002"/>
  </r>
  <r>
    <x v="14"/>
    <x v="3"/>
    <n v="0.39900000000000002"/>
  </r>
  <r>
    <x v="15"/>
    <x v="0"/>
    <n v="0.57999999999999996"/>
  </r>
  <r>
    <x v="15"/>
    <x v="1"/>
    <n v="0.57699999999999996"/>
  </r>
  <r>
    <x v="15"/>
    <x v="2"/>
    <n v="0.53400000000000003"/>
  </r>
  <r>
    <x v="15"/>
    <x v="3"/>
    <n v="0.51"/>
  </r>
  <r>
    <x v="16"/>
    <x v="0"/>
    <n v="0.58399999999999996"/>
  </r>
  <r>
    <x v="16"/>
    <x v="1"/>
    <n v="0.51200000000000001"/>
  </r>
  <r>
    <x v="16"/>
    <x v="2"/>
    <n v="0.52300000000000002"/>
  </r>
  <r>
    <x v="16"/>
    <x v="3"/>
    <n v="0.41899999999999998"/>
  </r>
  <r>
    <x v="17"/>
    <x v="0"/>
    <n v="0.19400000000000001"/>
  </r>
  <r>
    <x v="17"/>
    <x v="1"/>
    <n v="0.25800000000000001"/>
  </r>
  <r>
    <x v="17"/>
    <x v="2"/>
    <n v="0.28000000000000003"/>
  </r>
  <r>
    <x v="17"/>
    <x v="3"/>
    <n v="0.26300000000000001"/>
  </r>
  <r>
    <x v="18"/>
    <x v="0"/>
    <n v="0.14599999999999999"/>
  </r>
  <r>
    <x v="18"/>
    <x v="1"/>
    <n v="0.152"/>
  </r>
  <r>
    <x v="18"/>
    <x v="2"/>
    <n v="0.13600000000000001"/>
  </r>
  <r>
    <x v="18"/>
    <x v="3"/>
    <n v="0.11899999999999999"/>
  </r>
  <r>
    <x v="19"/>
    <x v="1"/>
    <n v="0.14199999999999999"/>
  </r>
  <r>
    <x v="19"/>
    <x v="2"/>
    <n v="0.13600000000000001"/>
  </r>
  <r>
    <x v="19"/>
    <x v="3"/>
    <n v="5.7000000000000002E-2"/>
  </r>
  <r>
    <x v="20"/>
    <x v="1"/>
    <n v="0.72099999999999997"/>
  </r>
  <r>
    <x v="20"/>
    <x v="2"/>
    <n v="0.75600000000000001"/>
  </r>
  <r>
    <x v="20"/>
    <x v="3"/>
    <n v="0.63"/>
  </r>
  <r>
    <x v="21"/>
    <x v="1"/>
    <n v="1.26"/>
  </r>
  <r>
    <x v="21"/>
    <x v="2"/>
    <n v="1.5"/>
  </r>
  <r>
    <x v="21"/>
    <x v="3"/>
    <n v="1.7"/>
  </r>
  <r>
    <x v="22"/>
    <x v="0"/>
    <n v="0.217"/>
  </r>
  <r>
    <x v="22"/>
    <x v="1"/>
    <n v="0.20399999999999999"/>
  </r>
  <r>
    <x v="22"/>
    <x v="2"/>
    <n v="0.17899999999999999"/>
  </r>
  <r>
    <x v="22"/>
    <x v="3"/>
    <n v="0.186"/>
  </r>
  <r>
    <x v="23"/>
    <x v="0"/>
    <n v="0.46"/>
  </r>
  <r>
    <x v="23"/>
    <x v="1"/>
    <n v="0.46300000000000002"/>
  </r>
  <r>
    <x v="23"/>
    <x v="2"/>
    <n v="0.47399999999999998"/>
  </r>
  <r>
    <x v="23"/>
    <x v="3"/>
    <n v="0.47599999999999998"/>
  </r>
  <r>
    <x v="24"/>
    <x v="0"/>
    <n v="0.30599999999999999"/>
  </r>
  <r>
    <x v="24"/>
    <x v="1"/>
    <n v="0.315"/>
  </r>
  <r>
    <x v="24"/>
    <x v="2"/>
    <n v="0.318"/>
  </r>
  <r>
    <x v="24"/>
    <x v="3"/>
    <n v="0.307"/>
  </r>
  <r>
    <x v="25"/>
    <x v="0"/>
    <n v="1.7999999999999999E-2"/>
  </r>
  <r>
    <x v="25"/>
    <x v="1"/>
    <n v="1.7999999999999999E-2"/>
  </r>
  <r>
    <x v="25"/>
    <x v="2"/>
    <n v="2.9000000000000001E-2"/>
  </r>
  <r>
    <x v="25"/>
    <x v="3"/>
    <n v="2.8000000000000001E-2"/>
  </r>
  <r>
    <x v="26"/>
    <x v="0"/>
    <n v="0.94973544973544977"/>
  </r>
  <r>
    <x v="26"/>
    <x v="1"/>
    <n v="0.93500000000000005"/>
  </r>
  <r>
    <x v="26"/>
    <x v="2"/>
    <n v="0.93"/>
  </r>
  <r>
    <x v="26"/>
    <x v="3"/>
    <n v="0.90300000000000002"/>
  </r>
  <r>
    <x v="27"/>
    <x v="0"/>
    <n v="5.0264550264550262E-2"/>
  </r>
  <r>
    <x v="27"/>
    <x v="1"/>
    <n v="6.5000000000000002E-2"/>
  </r>
  <r>
    <x v="27"/>
    <x v="2"/>
    <n v="7.0000000000000007E-2"/>
  </r>
  <r>
    <x v="27"/>
    <x v="3"/>
    <n v="0.10299999999999999"/>
  </r>
  <r>
    <x v="28"/>
    <x v="0"/>
    <n v="0.78600000000000003"/>
  </r>
  <r>
    <x v="28"/>
    <x v="1"/>
    <n v="0.76400000000000001"/>
  </r>
  <r>
    <x v="28"/>
    <x v="2"/>
    <n v="0.77400000000000002"/>
  </r>
  <r>
    <x v="28"/>
    <x v="3"/>
    <n v="0.77600000000000002"/>
  </r>
  <r>
    <x v="29"/>
    <x v="0"/>
    <n v="2.1000000000000001E-2"/>
  </r>
  <r>
    <x v="29"/>
    <x v="1"/>
    <n v="2.1999999999999999E-2"/>
  </r>
  <r>
    <x v="29"/>
    <x v="2"/>
    <n v="1.7000000000000001E-2"/>
  </r>
  <r>
    <x v="29"/>
    <x v="3"/>
    <n v="5.0000000000000001E-3"/>
  </r>
  <r>
    <x v="30"/>
    <x v="0"/>
    <n v="0.192"/>
  </r>
  <r>
    <x v="30"/>
    <x v="1"/>
    <n v="0.214"/>
  </r>
  <r>
    <x v="30"/>
    <x v="2"/>
    <n v="0.20599999999999999"/>
  </r>
  <r>
    <x v="30"/>
    <x v="3"/>
    <n v="0.20799999999999999"/>
  </r>
  <r>
    <x v="31"/>
    <x v="1"/>
    <n v="2.9000000000000001E-2"/>
  </r>
  <r>
    <x v="31"/>
    <x v="2"/>
    <n v="2.7E-2"/>
  </r>
  <r>
    <x v="31"/>
    <x v="3"/>
    <n v="0.02"/>
  </r>
  <r>
    <x v="32"/>
    <x v="1"/>
    <n v="2.5999999999999999E-2"/>
  </r>
  <r>
    <x v="32"/>
    <x v="2"/>
    <n v="3.3000000000000002E-2"/>
  </r>
  <r>
    <x v="32"/>
    <x v="3"/>
    <n v="3.9E-2"/>
  </r>
  <r>
    <x v="33"/>
    <x v="1"/>
    <n v="0.11600000000000001"/>
  </r>
  <r>
    <x v="33"/>
    <x v="2"/>
    <n v="0.115"/>
  </r>
  <r>
    <x v="33"/>
    <x v="3"/>
    <n v="0.123"/>
  </r>
  <r>
    <x v="34"/>
    <x v="1"/>
    <n v="0.59599999999999997"/>
  </r>
  <r>
    <x v="34"/>
    <x v="2"/>
    <n v="0.55000000000000004"/>
  </r>
  <r>
    <x v="34"/>
    <x v="3"/>
    <n v="0.54500000000000004"/>
  </r>
  <r>
    <x v="35"/>
    <x v="1"/>
    <n v="0.19400000000000001"/>
  </r>
  <r>
    <x v="35"/>
    <x v="2"/>
    <n v="0.22500000000000001"/>
  </r>
  <r>
    <x v="35"/>
    <x v="3"/>
    <n v="0.23899999999999999"/>
  </r>
  <r>
    <x v="36"/>
    <x v="1"/>
    <n v="3.1"/>
  </r>
  <r>
    <x v="36"/>
    <x v="2"/>
    <n v="3"/>
  </r>
  <r>
    <x v="36"/>
    <x v="3"/>
    <n v="3.1"/>
  </r>
  <r>
    <x v="37"/>
    <x v="0"/>
    <n v="2.9"/>
  </r>
  <r>
    <x v="37"/>
    <x v="1"/>
    <n v="3"/>
  </r>
  <r>
    <x v="37"/>
    <x v="2"/>
    <n v="3.1"/>
  </r>
  <r>
    <x v="37"/>
    <x v="3"/>
    <n v="3.1"/>
  </r>
  <r>
    <x v="38"/>
    <x v="0"/>
    <n v="0.216"/>
  </r>
  <r>
    <x v="38"/>
    <x v="1"/>
    <n v="0.21199999999999999"/>
  </r>
  <r>
    <x v="38"/>
    <x v="2"/>
    <n v="0.19600000000000001"/>
  </r>
  <r>
    <x v="38"/>
    <x v="3"/>
    <n v="0.19700000000000001"/>
  </r>
  <r>
    <x v="39"/>
    <x v="0"/>
    <n v="0.24"/>
  </r>
  <r>
    <x v="39"/>
    <x v="1"/>
    <n v="0.23699999999999999"/>
  </r>
  <r>
    <x v="39"/>
    <x v="2"/>
    <n v="0.23599999999999999"/>
  </r>
  <r>
    <x v="39"/>
    <x v="3"/>
    <n v="0.23699999999999999"/>
  </r>
  <r>
    <x v="40"/>
    <x v="0"/>
    <n v="0.438"/>
  </r>
  <r>
    <x v="40"/>
    <x v="1"/>
    <n v="0.48899999999999999"/>
  </r>
  <r>
    <x v="40"/>
    <x v="2"/>
    <n v="0.5"/>
  </r>
  <r>
    <x v="40"/>
    <x v="3"/>
    <n v="0.51300000000000001"/>
  </r>
  <r>
    <x v="41"/>
    <x v="0"/>
    <n v="0.7"/>
  </r>
  <r>
    <x v="41"/>
    <x v="1"/>
    <n v="0.71699999999999997"/>
  </r>
  <r>
    <x v="41"/>
    <x v="2"/>
    <n v="0.73299999999999998"/>
  </r>
  <r>
    <x v="41"/>
    <x v="3"/>
    <n v="0.74199999999999999"/>
  </r>
  <r>
    <x v="42"/>
    <x v="0"/>
    <n v="0.23400000000000001"/>
  </r>
  <r>
    <x v="42"/>
    <x v="1"/>
    <n v="0.26900000000000002"/>
  </r>
  <r>
    <x v="42"/>
    <x v="2"/>
    <n v="0.247"/>
  </r>
  <r>
    <x v="42"/>
    <x v="3"/>
    <n v="0.24199999999999999"/>
  </r>
  <r>
    <x v="43"/>
    <x v="0"/>
    <n v="1.9E-2"/>
  </r>
  <r>
    <x v="43"/>
    <x v="1"/>
    <n v="1.2999999999999999E-2"/>
  </r>
  <r>
    <x v="43"/>
    <x v="2"/>
    <n v="0.02"/>
  </r>
  <r>
    <x v="43"/>
    <x v="3"/>
    <n v="1.6E-2"/>
  </r>
  <r>
    <x v="44"/>
    <x v="1"/>
    <n v="0.438"/>
  </r>
  <r>
    <x v="44"/>
    <x v="2"/>
    <n v="0.34899999999999998"/>
  </r>
  <r>
    <x v="44"/>
    <x v="3"/>
    <n v="0.29599999999999999"/>
  </r>
  <r>
    <x v="45"/>
    <x v="1"/>
    <n v="3.2000000000000001E-2"/>
  </r>
  <r>
    <x v="45"/>
    <x v="2"/>
    <n v="5.1999999999999998E-2"/>
  </r>
  <r>
    <x v="45"/>
    <x v="3"/>
    <n v="8.6999999999999994E-2"/>
  </r>
  <r>
    <x v="46"/>
    <x v="1"/>
    <n v="0.81499999999999995"/>
  </r>
  <r>
    <x v="46"/>
    <x v="2"/>
    <n v="0.76200000000000001"/>
  </r>
  <r>
    <x v="46"/>
    <x v="3"/>
    <n v="0.51900000000000002"/>
  </r>
  <r>
    <x v="47"/>
    <x v="1"/>
    <n v="0.185"/>
  </r>
  <r>
    <x v="47"/>
    <x v="2"/>
    <n v="0.23799999999999999"/>
  </r>
  <r>
    <x v="47"/>
    <x v="3"/>
    <n v="0.40600000000000003"/>
  </r>
  <r>
    <x v="48"/>
    <x v="1"/>
    <n v="0.88800000000000001"/>
  </r>
  <r>
    <x v="48"/>
    <x v="2"/>
    <n v="0.91"/>
  </r>
  <r>
    <x v="48"/>
    <x v="3"/>
    <n v="0.5"/>
  </r>
  <r>
    <x v="49"/>
    <x v="1"/>
    <n v="0.112"/>
  </r>
  <r>
    <x v="49"/>
    <x v="2"/>
    <n v="0.09"/>
  </r>
  <r>
    <x v="49"/>
    <x v="3"/>
    <n v="0.33600000000000002"/>
  </r>
  <r>
    <x v="50"/>
    <x v="0"/>
    <n v="1065.8620689655172"/>
  </r>
  <r>
    <x v="50"/>
    <x v="1"/>
    <n v="1102.6666666666667"/>
  </r>
  <r>
    <x v="50"/>
    <x v="2"/>
    <n v="1156.4516129032259"/>
  </r>
  <r>
    <x v="50"/>
    <x v="3"/>
    <n v="1172.258064516129"/>
  </r>
  <r>
    <x v="51"/>
    <x v="0"/>
    <n v="1.06392753154319"/>
  </r>
  <r>
    <x v="51"/>
    <x v="1"/>
    <n v="1.0247883917775089"/>
  </r>
  <r>
    <x v="51"/>
    <x v="2"/>
    <n v="1.0618688981868898"/>
  </r>
  <r>
    <x v="51"/>
    <x v="3"/>
    <n v="1.1029994496422675"/>
  </r>
  <r>
    <x v="52"/>
    <x v="0"/>
    <n v="7.0556724801220554"/>
  </r>
  <r>
    <x v="52"/>
    <x v="1"/>
    <n v="7.1724506743394674"/>
  </r>
  <r>
    <x v="52"/>
    <x v="2"/>
    <n v="10.74475295790408"/>
  </r>
  <r>
    <x v="52"/>
    <x v="3"/>
    <n v="10.929728143560318"/>
  </r>
  <r>
    <x v="53"/>
    <x v="0"/>
    <n v="7.2580607115004332"/>
  </r>
  <r>
    <x v="53"/>
    <x v="1"/>
    <n v="7.3291411352250373"/>
  </r>
  <r>
    <x v="53"/>
    <x v="2"/>
    <n v="9.9321245829365452"/>
  </r>
  <r>
    <x v="53"/>
    <x v="3"/>
    <n v="9.035241932009864"/>
  </r>
  <r>
    <x v="54"/>
    <x v="0"/>
    <n v="1"/>
  </r>
  <r>
    <x v="54"/>
    <x v="1"/>
    <n v="1"/>
  </r>
  <r>
    <x v="54"/>
    <x v="2"/>
    <n v="1"/>
  </r>
  <r>
    <x v="54"/>
    <x v="3"/>
    <n v="1"/>
  </r>
  <r>
    <x v="55"/>
    <x v="0"/>
    <n v="0.25025000000000003"/>
  </r>
  <r>
    <x v="55"/>
    <x v="1"/>
    <n v="0.25"/>
  </r>
  <r>
    <x v="55"/>
    <x v="2"/>
    <n v="0.25"/>
  </r>
  <r>
    <x v="55"/>
    <x v="3"/>
    <n v="0.2492499999999999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  <x v="0"/>
    <n v="252750"/>
  </r>
  <r>
    <x v="0"/>
    <x v="1"/>
    <n v="325000"/>
  </r>
  <r>
    <x v="0"/>
    <x v="2"/>
    <n v="595000"/>
  </r>
  <r>
    <x v="0"/>
    <x v="3"/>
    <n v="750000"/>
  </r>
  <r>
    <x v="1"/>
    <x v="0"/>
    <n v="260000"/>
  </r>
  <r>
    <x v="1"/>
    <x v="1"/>
    <n v="332100"/>
  </r>
  <r>
    <x v="1"/>
    <x v="2"/>
    <n v="550000"/>
  </r>
  <r>
    <x v="1"/>
    <x v="3"/>
    <n v="620000"/>
  </r>
  <r>
    <x v="2"/>
    <x v="0"/>
    <n v="278"/>
  </r>
  <r>
    <x v="2"/>
    <x v="1"/>
    <n v="343"/>
  </r>
  <r>
    <x v="2"/>
    <x v="2"/>
    <n v="405"/>
  </r>
  <r>
    <x v="2"/>
    <x v="3"/>
    <n v="458"/>
  </r>
  <r>
    <x v="3"/>
    <x v="0"/>
    <n v="687"/>
  </r>
  <r>
    <x v="3"/>
    <x v="1"/>
    <n v="869"/>
  </r>
  <r>
    <x v="3"/>
    <x v="2"/>
    <n v="1062"/>
  </r>
  <r>
    <x v="3"/>
    <x v="3"/>
    <n v="1316"/>
  </r>
  <r>
    <x v="4"/>
    <x v="0"/>
    <n v="602"/>
  </r>
  <r>
    <x v="4"/>
    <x v="1"/>
    <n v="694"/>
  </r>
  <r>
    <x v="4"/>
    <x v="2"/>
    <n v="887"/>
  </r>
  <r>
    <x v="4"/>
    <x v="3"/>
    <n v="1089"/>
  </r>
  <r>
    <x v="5"/>
    <x v="0"/>
    <n v="298.3704383750287"/>
  </r>
  <r>
    <x v="5"/>
    <x v="1"/>
    <n v="378.01239384897866"/>
  </r>
  <r>
    <x v="5"/>
    <x v="2"/>
    <n v="397.75074592609593"/>
  </r>
  <r>
    <x v="5"/>
    <x v="3"/>
    <n v="447.55565756254299"/>
  </r>
  <r>
    <x v="6"/>
    <x v="0"/>
    <n v="125"/>
  </r>
  <r>
    <x v="6"/>
    <x v="1"/>
    <n v="150"/>
  </r>
  <r>
    <x v="6"/>
    <x v="2"/>
    <n v="225"/>
  </r>
  <r>
    <x v="6"/>
    <x v="3"/>
    <n v="295"/>
  </r>
  <r>
    <x v="7"/>
    <x v="0"/>
    <n v="3091"/>
  </r>
  <r>
    <x v="7"/>
    <x v="1"/>
    <n v="3308"/>
  </r>
  <r>
    <x v="7"/>
    <x v="2"/>
    <n v="3585"/>
  </r>
  <r>
    <x v="7"/>
    <x v="3"/>
    <n v="3634"/>
  </r>
  <r>
    <x v="8"/>
    <x v="0"/>
    <n v="32"/>
  </r>
  <r>
    <x v="8"/>
    <x v="1"/>
    <n v="32"/>
  </r>
  <r>
    <x v="8"/>
    <x v="2"/>
    <n v="31"/>
  </r>
  <r>
    <x v="8"/>
    <x v="3"/>
    <n v="32"/>
  </r>
  <r>
    <x v="9"/>
    <x v="0"/>
    <n v="779"/>
  </r>
  <r>
    <x v="9"/>
    <x v="1"/>
    <n v="799"/>
  </r>
  <r>
    <x v="9"/>
    <x v="2"/>
    <n v="789"/>
  </r>
  <r>
    <x v="9"/>
    <x v="3"/>
    <n v="817"/>
  </r>
  <r>
    <x v="10"/>
    <x v="0"/>
    <n v="1134"/>
  </r>
  <r>
    <x v="10"/>
    <x v="1"/>
    <n v="1130"/>
  </r>
  <r>
    <x v="10"/>
    <x v="2"/>
    <n v="1228"/>
  </r>
  <r>
    <x v="10"/>
    <x v="3"/>
    <n v="1293"/>
  </r>
  <r>
    <x v="11"/>
    <x v="0"/>
    <n v="0.435"/>
  </r>
  <r>
    <x v="11"/>
    <x v="1"/>
    <n v="0.40600000000000003"/>
  </r>
  <r>
    <x v="11"/>
    <x v="2"/>
    <n v="0.38200000000000001"/>
  </r>
  <r>
    <x v="11"/>
    <x v="3"/>
    <n v="0.38800000000000001"/>
  </r>
  <r>
    <x v="12"/>
    <x v="0"/>
    <n v="0.14399999999999999"/>
  </r>
  <r>
    <x v="12"/>
    <x v="1"/>
    <n v="0.14099999999999999"/>
  </r>
  <r>
    <x v="12"/>
    <x v="2"/>
    <n v="0.155"/>
  </r>
  <r>
    <x v="12"/>
    <x v="3"/>
    <n v="0.15"/>
  </r>
  <r>
    <x v="13"/>
    <x v="0"/>
    <n v="7.1999999999999995E-2"/>
  </r>
  <r>
    <x v="13"/>
    <x v="1"/>
    <n v="6.3E-2"/>
  </r>
  <r>
    <x v="13"/>
    <x v="2"/>
    <n v="6.6000000000000003E-2"/>
  </r>
  <r>
    <x v="13"/>
    <x v="3"/>
    <n v="6.0999999999999999E-2"/>
  </r>
  <r>
    <x v="14"/>
    <x v="0"/>
    <n v="0.35099999999999998"/>
  </r>
  <r>
    <x v="14"/>
    <x v="1"/>
    <n v="0.39"/>
  </r>
  <r>
    <x v="14"/>
    <x v="2"/>
    <n v="0.39600000000000002"/>
  </r>
  <r>
    <x v="14"/>
    <x v="3"/>
    <n v="0.39900000000000002"/>
  </r>
  <r>
    <x v="15"/>
    <x v="0"/>
    <n v="0.57999999999999996"/>
  </r>
  <r>
    <x v="15"/>
    <x v="1"/>
    <n v="0.57699999999999996"/>
  </r>
  <r>
    <x v="15"/>
    <x v="2"/>
    <n v="0.53400000000000003"/>
  </r>
  <r>
    <x v="15"/>
    <x v="3"/>
    <n v="0.51"/>
  </r>
  <r>
    <x v="16"/>
    <x v="0"/>
    <n v="0.58399999999999996"/>
  </r>
  <r>
    <x v="16"/>
    <x v="1"/>
    <n v="0.51200000000000001"/>
  </r>
  <r>
    <x v="16"/>
    <x v="2"/>
    <n v="0.52300000000000002"/>
  </r>
  <r>
    <x v="16"/>
    <x v="3"/>
    <n v="0.41899999999999998"/>
  </r>
  <r>
    <x v="17"/>
    <x v="0"/>
    <n v="0.19400000000000001"/>
  </r>
  <r>
    <x v="17"/>
    <x v="1"/>
    <n v="0.25800000000000001"/>
  </r>
  <r>
    <x v="17"/>
    <x v="2"/>
    <n v="0.28000000000000003"/>
  </r>
  <r>
    <x v="17"/>
    <x v="3"/>
    <n v="0.26300000000000001"/>
  </r>
  <r>
    <x v="18"/>
    <x v="0"/>
    <n v="0.14599999999999999"/>
  </r>
  <r>
    <x v="18"/>
    <x v="1"/>
    <n v="0.152"/>
  </r>
  <r>
    <x v="18"/>
    <x v="2"/>
    <n v="0.13600000000000001"/>
  </r>
  <r>
    <x v="18"/>
    <x v="3"/>
    <n v="0.11899999999999999"/>
  </r>
  <r>
    <x v="19"/>
    <x v="1"/>
    <n v="0.14199999999999999"/>
  </r>
  <r>
    <x v="19"/>
    <x v="2"/>
    <n v="0.13600000000000001"/>
  </r>
  <r>
    <x v="19"/>
    <x v="3"/>
    <n v="5.7000000000000002E-2"/>
  </r>
  <r>
    <x v="20"/>
    <x v="1"/>
    <n v="0.72099999999999997"/>
  </r>
  <r>
    <x v="20"/>
    <x v="2"/>
    <n v="0.75600000000000001"/>
  </r>
  <r>
    <x v="20"/>
    <x v="3"/>
    <n v="0.63"/>
  </r>
  <r>
    <x v="21"/>
    <x v="1"/>
    <n v="1.26"/>
  </r>
  <r>
    <x v="21"/>
    <x v="2"/>
    <n v="1.5"/>
  </r>
  <r>
    <x v="21"/>
    <x v="3"/>
    <n v="1.7"/>
  </r>
  <r>
    <x v="22"/>
    <x v="0"/>
    <n v="0.217"/>
  </r>
  <r>
    <x v="22"/>
    <x v="1"/>
    <n v="0.20399999999999999"/>
  </r>
  <r>
    <x v="22"/>
    <x v="2"/>
    <n v="0.17899999999999999"/>
  </r>
  <r>
    <x v="22"/>
    <x v="3"/>
    <n v="0.186"/>
  </r>
  <r>
    <x v="23"/>
    <x v="0"/>
    <n v="0.46"/>
  </r>
  <r>
    <x v="23"/>
    <x v="1"/>
    <n v="0.46300000000000002"/>
  </r>
  <r>
    <x v="23"/>
    <x v="2"/>
    <n v="0.47399999999999998"/>
  </r>
  <r>
    <x v="23"/>
    <x v="3"/>
    <n v="0.47599999999999998"/>
  </r>
  <r>
    <x v="24"/>
    <x v="0"/>
    <n v="0.30599999999999999"/>
  </r>
  <r>
    <x v="24"/>
    <x v="1"/>
    <n v="0.315"/>
  </r>
  <r>
    <x v="24"/>
    <x v="2"/>
    <n v="0.318"/>
  </r>
  <r>
    <x v="24"/>
    <x v="3"/>
    <n v="0.307"/>
  </r>
  <r>
    <x v="25"/>
    <x v="0"/>
    <n v="1.7999999999999999E-2"/>
  </r>
  <r>
    <x v="25"/>
    <x v="1"/>
    <n v="1.7999999999999999E-2"/>
  </r>
  <r>
    <x v="25"/>
    <x v="2"/>
    <n v="2.9000000000000001E-2"/>
  </r>
  <r>
    <x v="25"/>
    <x v="3"/>
    <n v="2.8000000000000001E-2"/>
  </r>
  <r>
    <x v="26"/>
    <x v="0"/>
    <n v="0.94973544973544977"/>
  </r>
  <r>
    <x v="26"/>
    <x v="1"/>
    <n v="0.93500000000000005"/>
  </r>
  <r>
    <x v="26"/>
    <x v="2"/>
    <n v="0.93"/>
  </r>
  <r>
    <x v="26"/>
    <x v="3"/>
    <n v="0.90300000000000002"/>
  </r>
  <r>
    <x v="27"/>
    <x v="0"/>
    <n v="5.0264550264550262E-2"/>
  </r>
  <r>
    <x v="27"/>
    <x v="1"/>
    <n v="6.5000000000000002E-2"/>
  </r>
  <r>
    <x v="27"/>
    <x v="2"/>
    <n v="7.0000000000000007E-2"/>
  </r>
  <r>
    <x v="27"/>
    <x v="3"/>
    <n v="0.10299999999999999"/>
  </r>
  <r>
    <x v="28"/>
    <x v="0"/>
    <n v="0.78600000000000003"/>
  </r>
  <r>
    <x v="28"/>
    <x v="1"/>
    <n v="0.76400000000000001"/>
  </r>
  <r>
    <x v="28"/>
    <x v="2"/>
    <n v="0.77400000000000002"/>
  </r>
  <r>
    <x v="28"/>
    <x v="3"/>
    <n v="0.77600000000000002"/>
  </r>
  <r>
    <x v="29"/>
    <x v="0"/>
    <n v="2.1000000000000001E-2"/>
  </r>
  <r>
    <x v="29"/>
    <x v="1"/>
    <n v="2.1999999999999999E-2"/>
  </r>
  <r>
    <x v="29"/>
    <x v="2"/>
    <n v="1.7000000000000001E-2"/>
  </r>
  <r>
    <x v="29"/>
    <x v="3"/>
    <n v="5.0000000000000001E-3"/>
  </r>
  <r>
    <x v="30"/>
    <x v="0"/>
    <n v="0.192"/>
  </r>
  <r>
    <x v="30"/>
    <x v="1"/>
    <n v="0.214"/>
  </r>
  <r>
    <x v="30"/>
    <x v="2"/>
    <n v="0.20599999999999999"/>
  </r>
  <r>
    <x v="30"/>
    <x v="3"/>
    <n v="0.20799999999999999"/>
  </r>
  <r>
    <x v="31"/>
    <x v="1"/>
    <n v="2.9000000000000001E-2"/>
  </r>
  <r>
    <x v="31"/>
    <x v="2"/>
    <n v="2.7E-2"/>
  </r>
  <r>
    <x v="31"/>
    <x v="3"/>
    <n v="0.02"/>
  </r>
  <r>
    <x v="32"/>
    <x v="1"/>
    <n v="2.5999999999999999E-2"/>
  </r>
  <r>
    <x v="32"/>
    <x v="2"/>
    <n v="3.3000000000000002E-2"/>
  </r>
  <r>
    <x v="32"/>
    <x v="3"/>
    <n v="3.9E-2"/>
  </r>
  <r>
    <x v="33"/>
    <x v="1"/>
    <n v="0.11600000000000001"/>
  </r>
  <r>
    <x v="33"/>
    <x v="2"/>
    <n v="0.115"/>
  </r>
  <r>
    <x v="33"/>
    <x v="3"/>
    <n v="0.123"/>
  </r>
  <r>
    <x v="34"/>
    <x v="1"/>
    <n v="0.59599999999999997"/>
  </r>
  <r>
    <x v="34"/>
    <x v="2"/>
    <n v="0.55000000000000004"/>
  </r>
  <r>
    <x v="34"/>
    <x v="3"/>
    <n v="0.54500000000000004"/>
  </r>
  <r>
    <x v="35"/>
    <x v="1"/>
    <n v="0.19400000000000001"/>
  </r>
  <r>
    <x v="35"/>
    <x v="2"/>
    <n v="0.22500000000000001"/>
  </r>
  <r>
    <x v="35"/>
    <x v="3"/>
    <n v="0.23899999999999999"/>
  </r>
  <r>
    <x v="36"/>
    <x v="1"/>
    <n v="3.1"/>
  </r>
  <r>
    <x v="36"/>
    <x v="2"/>
    <n v="3"/>
  </r>
  <r>
    <x v="36"/>
    <x v="3"/>
    <n v="3.1"/>
  </r>
  <r>
    <x v="37"/>
    <x v="0"/>
    <n v="2.9"/>
  </r>
  <r>
    <x v="37"/>
    <x v="1"/>
    <n v="3"/>
  </r>
  <r>
    <x v="37"/>
    <x v="2"/>
    <n v="3.1"/>
  </r>
  <r>
    <x v="37"/>
    <x v="3"/>
    <n v="3.1"/>
  </r>
  <r>
    <x v="38"/>
    <x v="0"/>
    <n v="0.216"/>
  </r>
  <r>
    <x v="38"/>
    <x v="1"/>
    <n v="0.21199999999999999"/>
  </r>
  <r>
    <x v="38"/>
    <x v="2"/>
    <n v="0.19600000000000001"/>
  </r>
  <r>
    <x v="38"/>
    <x v="3"/>
    <n v="0.19700000000000001"/>
  </r>
  <r>
    <x v="39"/>
    <x v="0"/>
    <n v="0.24"/>
  </r>
  <r>
    <x v="39"/>
    <x v="1"/>
    <n v="0.23699999999999999"/>
  </r>
  <r>
    <x v="39"/>
    <x v="2"/>
    <n v="0.23599999999999999"/>
  </r>
  <r>
    <x v="39"/>
    <x v="3"/>
    <n v="0.23699999999999999"/>
  </r>
  <r>
    <x v="40"/>
    <x v="0"/>
    <n v="0.438"/>
  </r>
  <r>
    <x v="40"/>
    <x v="1"/>
    <n v="0.48899999999999999"/>
  </r>
  <r>
    <x v="40"/>
    <x v="2"/>
    <n v="0.5"/>
  </r>
  <r>
    <x v="40"/>
    <x v="3"/>
    <n v="0.51300000000000001"/>
  </r>
  <r>
    <x v="41"/>
    <x v="0"/>
    <n v="0.7"/>
  </r>
  <r>
    <x v="41"/>
    <x v="1"/>
    <n v="0.71699999999999997"/>
  </r>
  <r>
    <x v="41"/>
    <x v="2"/>
    <n v="0.73299999999999998"/>
  </r>
  <r>
    <x v="41"/>
    <x v="3"/>
    <n v="0.74199999999999999"/>
  </r>
  <r>
    <x v="42"/>
    <x v="0"/>
    <n v="0.23400000000000001"/>
  </r>
  <r>
    <x v="42"/>
    <x v="1"/>
    <n v="0.26900000000000002"/>
  </r>
  <r>
    <x v="42"/>
    <x v="2"/>
    <n v="0.247"/>
  </r>
  <r>
    <x v="42"/>
    <x v="3"/>
    <n v="0.24199999999999999"/>
  </r>
  <r>
    <x v="43"/>
    <x v="0"/>
    <n v="1.9E-2"/>
  </r>
  <r>
    <x v="43"/>
    <x v="1"/>
    <n v="1.2999999999999999E-2"/>
  </r>
  <r>
    <x v="43"/>
    <x v="2"/>
    <n v="0.02"/>
  </r>
  <r>
    <x v="43"/>
    <x v="3"/>
    <n v="1.6E-2"/>
  </r>
  <r>
    <x v="44"/>
    <x v="1"/>
    <n v="0.438"/>
  </r>
  <r>
    <x v="44"/>
    <x v="2"/>
    <n v="0.34899999999999998"/>
  </r>
  <r>
    <x v="44"/>
    <x v="3"/>
    <n v="0.29599999999999999"/>
  </r>
  <r>
    <x v="45"/>
    <x v="1"/>
    <n v="3.2000000000000001E-2"/>
  </r>
  <r>
    <x v="45"/>
    <x v="2"/>
    <n v="5.1999999999999998E-2"/>
  </r>
  <r>
    <x v="45"/>
    <x v="3"/>
    <n v="8.6999999999999994E-2"/>
  </r>
  <r>
    <x v="46"/>
    <x v="1"/>
    <n v="0.81499999999999995"/>
  </r>
  <r>
    <x v="46"/>
    <x v="2"/>
    <n v="0.76200000000000001"/>
  </r>
  <r>
    <x v="46"/>
    <x v="3"/>
    <n v="0.51900000000000002"/>
  </r>
  <r>
    <x v="47"/>
    <x v="1"/>
    <n v="0.185"/>
  </r>
  <r>
    <x v="47"/>
    <x v="2"/>
    <n v="0.23799999999999999"/>
  </r>
  <r>
    <x v="47"/>
    <x v="3"/>
    <n v="0.40600000000000003"/>
  </r>
  <r>
    <x v="48"/>
    <x v="1"/>
    <n v="0.88800000000000001"/>
  </r>
  <r>
    <x v="48"/>
    <x v="2"/>
    <n v="0.91"/>
  </r>
  <r>
    <x v="48"/>
    <x v="3"/>
    <n v="0.5"/>
  </r>
  <r>
    <x v="49"/>
    <x v="1"/>
    <n v="0.112"/>
  </r>
  <r>
    <x v="49"/>
    <x v="2"/>
    <n v="0.09"/>
  </r>
  <r>
    <x v="49"/>
    <x v="3"/>
    <n v="0.33600000000000002"/>
  </r>
  <r>
    <x v="50"/>
    <x v="0"/>
    <n v="1065.8620689655172"/>
  </r>
  <r>
    <x v="50"/>
    <x v="1"/>
    <n v="1102.6666666666667"/>
  </r>
  <r>
    <x v="50"/>
    <x v="2"/>
    <n v="1156.4516129032259"/>
  </r>
  <r>
    <x v="50"/>
    <x v="3"/>
    <n v="1172.258064516129"/>
  </r>
  <r>
    <x v="51"/>
    <x v="0"/>
    <n v="1.06392753154319"/>
  </r>
  <r>
    <x v="51"/>
    <x v="1"/>
    <n v="1.0247883917775089"/>
  </r>
  <r>
    <x v="51"/>
    <x v="2"/>
    <n v="1.0618688981868898"/>
  </r>
  <r>
    <x v="51"/>
    <x v="3"/>
    <n v="1.1029994496422675"/>
  </r>
  <r>
    <x v="52"/>
    <x v="0"/>
    <n v="1"/>
  </r>
  <r>
    <x v="52"/>
    <x v="1"/>
    <n v="1"/>
  </r>
  <r>
    <x v="52"/>
    <x v="2"/>
    <n v="1"/>
  </r>
  <r>
    <x v="52"/>
    <x v="3"/>
    <n v="1"/>
  </r>
  <r>
    <x v="53"/>
    <x v="0"/>
    <n v="0.25025000000000003"/>
  </r>
  <r>
    <x v="53"/>
    <x v="1"/>
    <n v="0.25"/>
  </r>
  <r>
    <x v="53"/>
    <x v="2"/>
    <n v="0.25"/>
  </r>
  <r>
    <x v="53"/>
    <x v="3"/>
    <n v="0.24924999999999997"/>
  </r>
  <r>
    <x v="54"/>
    <x v="0"/>
    <n v="8.0519053053884591"/>
  </r>
  <r>
    <x v="54"/>
    <x v="1"/>
    <n v="8.9810657579265101"/>
  </r>
  <r>
    <x v="54"/>
    <x v="2"/>
    <n v="12.864630937197445"/>
  </r>
  <r>
    <x v="54"/>
    <x v="3"/>
    <n v="13.208009400298787"/>
  </r>
  <r>
    <x v="55"/>
    <x v="0"/>
    <n v="8.2828699481740831"/>
  </r>
  <r>
    <x v="55"/>
    <x v="1"/>
    <n v="9.1772675021765959"/>
  </r>
  <r>
    <x v="55"/>
    <x v="2"/>
    <n v="11.891675656232932"/>
  </r>
  <r>
    <x v="55"/>
    <x v="3"/>
    <n v="10.918621104246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D786A6-FB8D-4167-A842-2C8373834125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D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x="54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h="1" x="0"/>
        <item h="1" x="5"/>
        <item h="1" x="2"/>
        <item h="1" x="1"/>
        <item h="1"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x="51"/>
        <item h="1" x="40"/>
        <item h="1" x="29"/>
        <item h="1" x="12"/>
        <item h="1" x="28"/>
        <item h="1" x="42"/>
        <item h="1" x="10"/>
        <item h="1" x="18"/>
        <item h="1" x="53"/>
        <item h="1"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 v="12"/>
    </i>
    <i>
      <x v="42"/>
    </i>
    <i t="grand">
      <x/>
    </i>
  </colItems>
  <dataFields count="1">
    <dataField name="Sum of Value" fld="2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96F0A0-38C7-415E-8021-9161F05142A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D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h="1" x="30"/>
        <item h="1" x="38"/>
        <item h="1" x="43"/>
        <item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h="1" x="0"/>
        <item h="1" x="5"/>
        <item h="1" x="2"/>
        <item h="1" x="1"/>
        <item h="1"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h="1" x="51"/>
        <item h="1" x="40"/>
        <item h="1" x="29"/>
        <item h="1" x="12"/>
        <item h="1" x="28"/>
        <item h="1" x="42"/>
        <item h="1" x="10"/>
        <item h="1" x="18"/>
        <item x="53"/>
        <item h="1"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 v="18"/>
    </i>
    <i>
      <x v="50"/>
    </i>
    <i t="grand">
      <x/>
    </i>
  </colItems>
  <dataFields count="1">
    <dataField name="Sum of Value" fld="2" baseField="0" baseItem="0"/>
  </dataFields>
  <chartFormats count="1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4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2"/>
          </reference>
        </references>
      </pivotArea>
    </chartFormat>
    <chartFormat chart="4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2"/>
          </reference>
        </references>
      </pivotArea>
    </chartFormat>
    <chartFormat chart="4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"/>
          </reference>
        </references>
      </pivotArea>
    </chartFormat>
    <chartFormat chart="4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</references>
      </pivotArea>
    </chartFormat>
    <chartFormat chart="4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0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8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</references>
      </pivotArea>
    </chartFormat>
    <chartFormat chart="18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</references>
      </pivotArea>
    </chartFormat>
    <chartFormat chart="18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2"/>
          </reference>
        </references>
      </pivotArea>
    </chartFormat>
    <chartFormat chart="18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18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0"/>
          </reference>
        </references>
      </pivotArea>
    </chartFormat>
    <chartFormat chart="18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"/>
          </reference>
        </references>
      </pivotArea>
    </chartFormat>
    <chartFormat chart="18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0F4C47-DE8A-45C2-8FC7-5FC04738A6DA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D9" firstHeaderRow="1" firstDataRow="2" firstDataCol="1"/>
  <pivotFields count="3">
    <pivotField axis="axisCol" multipleItemSelectionAllowed="1" showAll="0">
      <items count="57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2"/>
        <item h="1" x="9"/>
        <item h="1" x="41"/>
        <item h="1" x="30"/>
        <item h="1" x="38"/>
        <item h="1" x="43"/>
        <item x="54"/>
        <item h="1" x="48"/>
        <item h="1" x="49"/>
        <item h="1" x="46"/>
        <item h="1" x="47"/>
        <item h="1" x="44"/>
        <item h="1" x="11"/>
        <item h="1" x="53"/>
        <item h="1" x="8"/>
        <item h="1" x="3"/>
        <item h="1" x="4"/>
        <item h="1" x="0"/>
        <item h="1" x="5"/>
        <item h="1" x="2"/>
        <item h="1" x="1"/>
        <item h="1"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h="1" x="51"/>
        <item h="1" x="40"/>
        <item h="1" x="29"/>
        <item h="1" x="12"/>
        <item h="1" x="28"/>
        <item h="1" x="42"/>
        <item h="1" x="10"/>
        <item h="1" x="18"/>
        <item x="55"/>
        <item h="1"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 v="18"/>
    </i>
    <i>
      <x v="51"/>
    </i>
    <i t="grand">
      <x/>
    </i>
  </colItems>
  <dataFields count="1">
    <dataField name="Sum of Value" fld="2" baseField="0" baseItem="0"/>
  </dataFields>
  <chartFormats count="8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3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2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0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2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911A1-9788-4C5C-AD3C-F0AE0C642737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x="3"/>
        <item x="4"/>
        <item h="1" x="0"/>
        <item h="1" x="5"/>
        <item x="2"/>
        <item h="1" x="1"/>
        <item h="1"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h="1" x="51"/>
        <item h="1" x="40"/>
        <item h="1" x="29"/>
        <item h="1" x="12"/>
        <item h="1" x="28"/>
        <item h="1" x="42"/>
        <item h="1" x="10"/>
        <item h="1" x="18"/>
        <item h="1" x="53"/>
        <item h="1"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 v="26"/>
    </i>
    <i>
      <x v="27"/>
    </i>
    <i>
      <x v="30"/>
    </i>
    <i t="grand">
      <x/>
    </i>
  </colItems>
  <dataFields count="1">
    <dataField name="Sum of Value" fld="2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2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0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2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8C4C3-C7E7-4C41-9354-E4C1F2631F5E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A3:G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x="11"/>
        <item h="1" x="8"/>
        <item h="1" x="3"/>
        <item h="1" x="4"/>
        <item h="1" x="0"/>
        <item h="1" x="5"/>
        <item h="1" x="2"/>
        <item h="1" x="1"/>
        <item h="1" x="6"/>
        <item h="1" x="45"/>
        <item x="14"/>
        <item h="1" x="26"/>
        <item h="1" x="24"/>
        <item h="1" x="25"/>
        <item h="1" x="39"/>
        <item h="1" x="20"/>
        <item h="1" x="19"/>
        <item x="7"/>
        <item h="1" x="51"/>
        <item h="1" x="40"/>
        <item h="1" x="29"/>
        <item x="12"/>
        <item h="1" x="28"/>
        <item h="1" x="42"/>
        <item h="1" x="10"/>
        <item h="1" x="18"/>
        <item h="1" x="53"/>
        <item h="1" x="27"/>
        <item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 v="24"/>
    </i>
    <i>
      <x v="34"/>
    </i>
    <i>
      <x v="41"/>
    </i>
    <i>
      <x v="45"/>
    </i>
    <i>
      <x v="52"/>
    </i>
    <i t="grand">
      <x/>
    </i>
  </colItems>
  <dataFields count="1">
    <dataField name="Sum of Value" fld="2" baseField="0" baseItem="0"/>
  </dataFields>
  <chartFormats count="21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0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0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2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2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2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2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2"/>
          </reference>
        </references>
      </pivotArea>
    </chartFormat>
    <chartFormat chart="4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0"/>
          </reference>
        </references>
      </pivotArea>
    </chartFormat>
    <chartFormat chart="4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3"/>
          </reference>
        </references>
      </pivotArea>
    </chartFormat>
    <chartFormat chart="4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15958D-E283-4F21-B61F-89BCDFE4881D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E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h="1" x="30"/>
        <item n="Rented (%)" x="40"/>
        <item n="OwnedWithMortgage (%)" x="39"/>
        <item n="FullyOwned (%)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h="1" x="0"/>
        <item h="1" x="5"/>
        <item h="1" x="2"/>
        <item h="1" x="1"/>
        <item h="1" x="6"/>
        <item h="1" x="45"/>
        <item h="1" x="14"/>
        <item h="1" x="26"/>
        <item h="1" x="24"/>
        <item h="1" x="25"/>
        <item h="1" x="20"/>
        <item h="1" x="19"/>
        <item h="1" x="7"/>
        <item h="1" x="51"/>
        <item h="1" x="29"/>
        <item h="1" x="12"/>
        <item h="1" x="28"/>
        <item h="1" x="42"/>
        <item h="1" x="10"/>
        <item h="1" x="18"/>
        <item h="1" x="53"/>
        <item h="1"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 v="16"/>
    </i>
    <i>
      <x v="17"/>
    </i>
    <i>
      <x v="18"/>
    </i>
    <i t="grand">
      <x/>
    </i>
  </colItems>
  <dataFields count="1">
    <dataField name="Sum of Value" fld="2" baseField="0" baseItem="0"/>
  </dataField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8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0"/>
          </reference>
        </references>
      </pivotArea>
    </chartFormat>
    <chartFormat chart="8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"/>
          </reference>
        </references>
      </pivotArea>
    </chartFormat>
    <chartFormat chart="8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2"/>
          </reference>
        </references>
      </pivotArea>
    </chartFormat>
    <chartFormat chart="8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3"/>
          </reference>
        </references>
      </pivotArea>
    </chartFormat>
    <chartFormat chart="8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2"/>
          </reference>
        </references>
      </pivotArea>
    </chartFormat>
    <chartFormat chart="8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3"/>
          </reference>
        </references>
      </pivotArea>
    </chartFormat>
    <chartFormat chart="8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"/>
          </reference>
        </references>
      </pivotArea>
    </chartFormat>
    <chartFormat chart="8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0"/>
          </reference>
        </references>
      </pivotArea>
    </chartFormat>
    <chartFormat chart="8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</references>
      </pivotArea>
    </chartFormat>
    <chartFormat chart="8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AF591D-3275-4A31-A0C0-318E1224F2F6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x="41"/>
        <item h="1" x="30"/>
        <item h="1" x="38"/>
        <item h="1"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h="1" x="0"/>
        <item h="1" x="5"/>
        <item h="1" x="2"/>
        <item h="1" x="1"/>
        <item h="1"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h="1" x="51"/>
        <item h="1" x="40"/>
        <item h="1" x="29"/>
        <item h="1" x="12"/>
        <item h="1" x="28"/>
        <item x="42"/>
        <item h="1" x="10"/>
        <item h="1" x="18"/>
        <item h="1" x="53"/>
        <item h="1" x="27"/>
        <item h="1" x="13"/>
        <item h="1" x="16"/>
        <item h="1" x="17"/>
        <item x="4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 v="14"/>
    </i>
    <i>
      <x v="46"/>
    </i>
    <i>
      <x v="54"/>
    </i>
    <i t="grand">
      <x/>
    </i>
  </colItems>
  <dataFields count="1">
    <dataField name="Sum of Value" fld="2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BE9D3-3376-4454-8B66-F6E60BBA6AD2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E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h="1" x="0"/>
        <item h="1" x="5"/>
        <item h="1" x="2"/>
        <item h="1" x="1"/>
        <item h="1"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h="1" x="51"/>
        <item h="1" x="40"/>
        <item h="1" x="29"/>
        <item h="1" x="12"/>
        <item h="1" x="28"/>
        <item h="1" x="42"/>
        <item h="1" x="10"/>
        <item x="18"/>
        <item h="1" x="53"/>
        <item h="1" x="27"/>
        <item h="1" x="13"/>
        <item x="16"/>
        <item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 v="49"/>
    </i>
    <i>
      <x v="53"/>
    </i>
    <i>
      <x v="54"/>
    </i>
    <i t="grand">
      <x/>
    </i>
  </colItems>
  <dataFields count="1">
    <dataField name="Sum of Value" fld="2" baseField="0" baseItem="0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2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2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2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50773-9BD6-489D-A32E-DF8F388898C3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G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h="1" x="0"/>
        <item h="1" x="5"/>
        <item h="1" x="2"/>
        <item h="1" x="1"/>
        <item h="1" x="6"/>
        <item h="1" x="45"/>
        <item h="1" x="14"/>
        <item x="26"/>
        <item h="1" x="24"/>
        <item h="1" x="25"/>
        <item h="1" x="39"/>
        <item h="1" x="20"/>
        <item h="1" x="19"/>
        <item h="1" x="7"/>
        <item h="1" x="51"/>
        <item h="1" x="40"/>
        <item x="29"/>
        <item h="1" x="12"/>
        <item x="28"/>
        <item h="1" x="42"/>
        <item h="1" x="10"/>
        <item h="1" x="18"/>
        <item h="1" x="53"/>
        <item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 v="15"/>
    </i>
    <i>
      <x v="35"/>
    </i>
    <i>
      <x v="44"/>
    </i>
    <i>
      <x v="46"/>
    </i>
    <i>
      <x v="51"/>
    </i>
    <i t="grand">
      <x/>
    </i>
  </colItems>
  <dataFields count="1">
    <dataField name="Sum of Value" fld="2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2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32499-7683-4438-9C04-90D65F8C1B3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5">
  <location ref="A3:E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x="0"/>
        <item h="1" x="5"/>
        <item h="1" x="2"/>
        <item x="1"/>
        <item h="1" x="6"/>
        <item h="1" x="45"/>
        <item h="1" x="14"/>
        <item h="1" x="26"/>
        <item h="1" x="24"/>
        <item h="1" x="25"/>
        <item h="1" x="39"/>
        <item h="1" x="20"/>
        <item h="1" x="19"/>
        <item x="7"/>
        <item h="1" x="51"/>
        <item h="1" x="40"/>
        <item h="1" x="29"/>
        <item h="1" x="12"/>
        <item h="1" x="28"/>
        <item h="1" x="42"/>
        <item h="1" x="10"/>
        <item h="1" x="18"/>
        <item h="1" x="53"/>
        <item h="1"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 v="28"/>
    </i>
    <i>
      <x v="31"/>
    </i>
    <i>
      <x v="41"/>
    </i>
    <i t="grand">
      <x/>
    </i>
  </colItems>
  <dataFields count="1">
    <dataField name="Sum of Value" fld="2" baseField="0" baseItem="0"/>
  </dataFields>
  <chartFormats count="17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5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"/>
          </reference>
        </references>
      </pivotArea>
    </chartFormat>
    <chartFormat chart="15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2"/>
          </reference>
        </references>
      </pivotArea>
    </chartFormat>
    <chartFormat chart="15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2"/>
          </reference>
        </references>
      </pivotArea>
    </chartFormat>
    <chartFormat chart="15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"/>
          </reference>
        </references>
      </pivotArea>
    </chartFormat>
    <chartFormat chart="15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"/>
          </reference>
        </references>
      </pivotArea>
    </chartFormat>
    <chartFormat chart="15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2"/>
          </reference>
        </references>
      </pivotArea>
    </chartFormat>
    <chartFormat chart="15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0"/>
          </reference>
        </references>
      </pivotArea>
    </chartFormat>
    <chartFormat chart="15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27CAF-03CB-4705-8FC2-8AB5A06A62B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D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h="1" x="0"/>
        <item h="1" x="5"/>
        <item h="1" x="2"/>
        <item h="1" x="1"/>
        <item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h="1" x="51"/>
        <item x="40"/>
        <item h="1" x="29"/>
        <item h="1" x="12"/>
        <item h="1" x="28"/>
        <item h="1" x="42"/>
        <item h="1" x="10"/>
        <item h="1" x="18"/>
        <item h="1" x="53"/>
        <item h="1"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88">
        <item x="112"/>
        <item x="153"/>
        <item x="154"/>
        <item x="111"/>
        <item x="94"/>
        <item x="152"/>
        <item x="118"/>
        <item x="109"/>
        <item x="110"/>
        <item x="119"/>
        <item x="117"/>
        <item x="96"/>
        <item x="95"/>
        <item x="157"/>
        <item x="120"/>
        <item x="121"/>
        <item x="101"/>
        <item x="158"/>
        <item x="75"/>
        <item x="53"/>
        <item x="51"/>
        <item x="102"/>
        <item x="52"/>
        <item x="103"/>
        <item x="50"/>
        <item x="159"/>
        <item x="168"/>
        <item x="104"/>
        <item x="167"/>
        <item x="123"/>
        <item x="122"/>
        <item x="73"/>
        <item x="124"/>
        <item x="72"/>
        <item x="47"/>
        <item x="74"/>
        <item x="46"/>
        <item x="70"/>
        <item x="49"/>
        <item x="71"/>
        <item x="48"/>
        <item x="84"/>
        <item x="163"/>
        <item x="85"/>
        <item x="113"/>
        <item x="66"/>
        <item x="135"/>
        <item x="136"/>
        <item x="83"/>
        <item x="115"/>
        <item x="116"/>
        <item x="134"/>
        <item x="114"/>
        <item x="133"/>
        <item x="82"/>
        <item x="128"/>
        <item x="148"/>
        <item x="139"/>
        <item x="138"/>
        <item x="164"/>
        <item x="129"/>
        <item x="137"/>
        <item x="151"/>
        <item x="150"/>
        <item x="67"/>
        <item x="69"/>
        <item x="149"/>
        <item x="68"/>
        <item x="156"/>
        <item x="90"/>
        <item x="93"/>
        <item x="91"/>
        <item x="92"/>
        <item x="169"/>
        <item x="155"/>
        <item x="54"/>
        <item x="44"/>
        <item x="45"/>
        <item x="55"/>
        <item x="56"/>
        <item x="57"/>
        <item x="43"/>
        <item x="65"/>
        <item x="42"/>
        <item x="140"/>
        <item x="86"/>
        <item x="87"/>
        <item x="88"/>
        <item x="89"/>
        <item x="141"/>
        <item x="142"/>
        <item x="61"/>
        <item x="63"/>
        <item x="143"/>
        <item x="162"/>
        <item x="64"/>
        <item x="60"/>
        <item x="127"/>
        <item x="126"/>
        <item x="59"/>
        <item x="58"/>
        <item x="62"/>
        <item x="125"/>
        <item x="78"/>
        <item x="144"/>
        <item x="145"/>
        <item x="76"/>
        <item x="146"/>
        <item x="147"/>
        <item x="77"/>
        <item x="161"/>
        <item x="106"/>
        <item x="107"/>
        <item x="108"/>
        <item x="105"/>
        <item x="160"/>
        <item x="165"/>
        <item x="100"/>
        <item x="166"/>
        <item x="99"/>
        <item x="98"/>
        <item x="97"/>
        <item x="186"/>
        <item x="175"/>
        <item x="176"/>
        <item x="174"/>
        <item x="177"/>
        <item x="79"/>
        <item x="80"/>
        <item x="81"/>
        <item x="132"/>
        <item x="131"/>
        <item x="130"/>
        <item x="178"/>
        <item x="179"/>
        <item x="182"/>
        <item x="183"/>
        <item x="185"/>
        <item x="184"/>
        <item x="180"/>
        <item x="181"/>
        <item x="33"/>
        <item x="32"/>
        <item x="24"/>
        <item x="25"/>
        <item x="26"/>
        <item x="8"/>
        <item x="27"/>
        <item x="20"/>
        <item x="9"/>
        <item x="21"/>
        <item x="22"/>
        <item x="10"/>
        <item x="23"/>
        <item x="11"/>
        <item x="16"/>
        <item x="12"/>
        <item x="17"/>
        <item x="34"/>
        <item x="36"/>
        <item x="35"/>
        <item x="37"/>
        <item x="13"/>
        <item x="18"/>
        <item x="14"/>
        <item x="170"/>
        <item x="19"/>
        <item x="171"/>
        <item x="39"/>
        <item x="38"/>
        <item x="172"/>
        <item x="173"/>
        <item x="40"/>
        <item x="41"/>
        <item x="15"/>
        <item x="28"/>
        <item x="29"/>
        <item x="30"/>
        <item x="31"/>
        <item x="0"/>
        <item x="4"/>
        <item x="1"/>
        <item x="5"/>
        <item x="6"/>
        <item x="2"/>
        <item x="7"/>
        <item x="3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 v="32"/>
    </i>
    <i>
      <x v="43"/>
    </i>
    <i t="grand">
      <x/>
    </i>
  </colItems>
  <dataFields count="1">
    <dataField name="Sum of Value" fld="2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B650E-B833-4DD5-A66A-C5948CF4C1FC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D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x="50"/>
        <item h="1" x="54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h="1" x="0"/>
        <item h="1" x="5"/>
        <item h="1" x="2"/>
        <item h="1" x="1"/>
        <item h="1"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h="1" x="51"/>
        <item h="1" x="40"/>
        <item h="1" x="29"/>
        <item h="1" x="12"/>
        <item h="1" x="28"/>
        <item h="1" x="42"/>
        <item h="1" x="10"/>
        <item h="1" x="18"/>
        <item h="1" x="53"/>
        <item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 v="11"/>
    </i>
    <i>
      <x v="51"/>
    </i>
    <i t="grand">
      <x/>
    </i>
  </colItems>
  <dataFields count="1">
    <dataField name="Sum of Value" fld="2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CFB1C4-E432-4896-BB2C-42F192885988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h="1" x="3"/>
        <item x="4"/>
        <item h="1" x="0"/>
        <item h="1" x="5"/>
        <item h="1" x="2"/>
        <item h="1" x="1"/>
        <item h="1"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h="1" x="51"/>
        <item h="1" x="40"/>
        <item h="1" x="29"/>
        <item h="1" x="12"/>
        <item h="1" x="28"/>
        <item h="1" x="42"/>
        <item h="1" x="10"/>
        <item h="1" x="18"/>
        <item h="1" x="53"/>
        <item h="1" x="27"/>
        <item h="1" x="13"/>
        <item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 v="27"/>
    </i>
    <i>
      <x v="53"/>
    </i>
    <i t="grand">
      <x/>
    </i>
  </colItems>
  <dataFields count="1">
    <dataField name="Sum of Value" fld="2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8787DB-79F7-4D4B-8CE5-346CA19B497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D9" firstHeaderRow="1" firstDataRow="2" firstDataCol="1"/>
  <pivotFields count="6">
    <pivotField axis="axisCol" multipleItemSelectionAllowed="1" showAll="0">
      <items count="56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h="1" x="0"/>
        <item x="5"/>
        <item h="1" x="2"/>
        <item h="1" x="1"/>
        <item h="1" x="6"/>
        <item h="1" x="45"/>
        <item h="1" x="14"/>
        <item h="1" x="26"/>
        <item h="1" x="24"/>
        <item h="1" x="25"/>
        <item x="39"/>
        <item h="1" x="20"/>
        <item h="1" x="19"/>
        <item h="1" x="7"/>
        <item h="1" x="51"/>
        <item h="1" x="40"/>
        <item h="1" x="29"/>
        <item h="1" x="12"/>
        <item h="1" x="28"/>
        <item h="1" x="42"/>
        <item h="1" x="10"/>
        <item h="1" x="18"/>
        <item h="1" x="53"/>
        <item h="1"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 v="29"/>
    </i>
    <i>
      <x v="38"/>
    </i>
    <i t="grand">
      <x/>
    </i>
  </colItems>
  <dataFields count="1">
    <dataField name="Sum of Value" fld="2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5C8BD5-521A-479B-AFF3-7361F6812E53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9" firstHeaderRow="1" firstDataRow="2" firstDataCol="1"/>
  <pivotFields count="3">
    <pivotField axis="axisCol" multipleItemSelectionAllowed="1" showAll="0">
      <items count="57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h="1" x="50"/>
        <item h="1" x="54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x="55"/>
        <item h="1" x="8"/>
        <item h="1" x="3"/>
        <item h="1" x="4"/>
        <item h="1" x="0"/>
        <item x="5"/>
        <item h="1" x="2"/>
        <item h="1" x="1"/>
        <item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h="1" x="51"/>
        <item h="1" x="40"/>
        <item h="1" x="29"/>
        <item h="1" x="12"/>
        <item h="1" x="28"/>
        <item h="1" x="42"/>
        <item h="1" x="10"/>
        <item h="1" x="18"/>
        <item h="1" x="53"/>
        <item h="1"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 v="25"/>
    </i>
    <i>
      <x v="30"/>
    </i>
    <i>
      <x v="33"/>
    </i>
    <i t="grand">
      <x/>
    </i>
  </colItems>
  <dataFields count="1">
    <dataField name="Sum of Value" fld="2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F8A0A3-5E66-436D-B706-E3F0C7B64D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D9" firstHeaderRow="1" firstDataRow="2" firstDataCol="1"/>
  <pivotFields count="3">
    <pivotField axis="axisCol" multipleItemSelectionAllowed="1" showAll="0">
      <items count="55">
        <item h="1" x="31"/>
        <item h="1" x="32"/>
        <item h="1" x="33"/>
        <item h="1" x="34"/>
        <item h="1" x="35"/>
        <item h="1" x="21"/>
        <item h="1" x="36"/>
        <item h="1" x="37"/>
        <item h="1" x="15"/>
        <item h="1" x="23"/>
        <item h="1" x="22"/>
        <item x="50"/>
        <item h="1" x="9"/>
        <item h="1" x="41"/>
        <item h="1" x="30"/>
        <item h="1" x="38"/>
        <item h="1" x="43"/>
        <item h="1" x="52"/>
        <item h="1" x="48"/>
        <item h="1" x="49"/>
        <item h="1" x="46"/>
        <item h="1" x="47"/>
        <item h="1" x="44"/>
        <item h="1" x="11"/>
        <item h="1" x="8"/>
        <item h="1" x="3"/>
        <item h="1" x="4"/>
        <item h="1" x="0"/>
        <item h="1" x="5"/>
        <item h="1" x="2"/>
        <item h="1" x="1"/>
        <item h="1" x="6"/>
        <item h="1" x="45"/>
        <item h="1" x="14"/>
        <item h="1" x="26"/>
        <item h="1" x="24"/>
        <item h="1" x="25"/>
        <item h="1" x="39"/>
        <item h="1" x="20"/>
        <item h="1" x="19"/>
        <item h="1" x="7"/>
        <item h="1" x="51"/>
        <item h="1" x="40"/>
        <item h="1" x="29"/>
        <item h="1" x="12"/>
        <item h="1" x="28"/>
        <item h="1" x="42"/>
        <item x="10"/>
        <item h="1" x="18"/>
        <item h="1" x="53"/>
        <item h="1" x="27"/>
        <item h="1" x="13"/>
        <item h="1" x="16"/>
        <item h="1" x="1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87">
        <item x="112"/>
        <item x="153"/>
        <item x="154"/>
        <item x="111"/>
        <item x="94"/>
        <item x="152"/>
        <item x="118"/>
        <item x="109"/>
        <item x="110"/>
        <item x="119"/>
        <item x="117"/>
        <item x="96"/>
        <item x="95"/>
        <item x="157"/>
        <item x="120"/>
        <item x="121"/>
        <item x="101"/>
        <item x="158"/>
        <item x="75"/>
        <item x="53"/>
        <item x="51"/>
        <item x="102"/>
        <item x="52"/>
        <item x="103"/>
        <item x="50"/>
        <item x="159"/>
        <item x="168"/>
        <item x="104"/>
        <item x="167"/>
        <item x="123"/>
        <item x="122"/>
        <item x="73"/>
        <item x="124"/>
        <item x="72"/>
        <item x="47"/>
        <item x="74"/>
        <item x="46"/>
        <item x="70"/>
        <item x="49"/>
        <item x="71"/>
        <item x="48"/>
        <item x="84"/>
        <item x="163"/>
        <item x="85"/>
        <item x="113"/>
        <item x="66"/>
        <item x="135"/>
        <item x="136"/>
        <item x="83"/>
        <item x="115"/>
        <item x="116"/>
        <item x="134"/>
        <item x="114"/>
        <item x="133"/>
        <item x="82"/>
        <item x="128"/>
        <item x="148"/>
        <item x="139"/>
        <item x="138"/>
        <item x="164"/>
        <item x="129"/>
        <item x="137"/>
        <item x="151"/>
        <item x="150"/>
        <item x="67"/>
        <item x="69"/>
        <item x="149"/>
        <item x="68"/>
        <item x="156"/>
        <item x="90"/>
        <item x="93"/>
        <item x="91"/>
        <item x="92"/>
        <item x="169"/>
        <item x="155"/>
        <item x="54"/>
        <item x="44"/>
        <item x="45"/>
        <item x="55"/>
        <item x="56"/>
        <item x="57"/>
        <item x="43"/>
        <item x="65"/>
        <item x="42"/>
        <item x="140"/>
        <item x="86"/>
        <item x="87"/>
        <item x="88"/>
        <item x="89"/>
        <item x="141"/>
        <item x="142"/>
        <item x="61"/>
        <item x="63"/>
        <item x="143"/>
        <item x="162"/>
        <item x="64"/>
        <item x="60"/>
        <item x="127"/>
        <item x="126"/>
        <item x="59"/>
        <item x="58"/>
        <item x="62"/>
        <item x="125"/>
        <item x="78"/>
        <item x="144"/>
        <item x="145"/>
        <item x="76"/>
        <item x="146"/>
        <item x="147"/>
        <item x="77"/>
        <item x="161"/>
        <item x="106"/>
        <item x="107"/>
        <item x="108"/>
        <item x="105"/>
        <item x="160"/>
        <item x="165"/>
        <item x="100"/>
        <item x="166"/>
        <item x="99"/>
        <item x="98"/>
        <item x="97"/>
        <item x="175"/>
        <item x="176"/>
        <item x="174"/>
        <item x="177"/>
        <item x="79"/>
        <item x="80"/>
        <item x="81"/>
        <item x="132"/>
        <item x="131"/>
        <item x="130"/>
        <item x="178"/>
        <item x="179"/>
        <item x="182"/>
        <item x="183"/>
        <item x="185"/>
        <item x="184"/>
        <item x="180"/>
        <item x="181"/>
        <item x="33"/>
        <item x="32"/>
        <item x="24"/>
        <item x="25"/>
        <item x="26"/>
        <item x="8"/>
        <item x="27"/>
        <item x="20"/>
        <item x="9"/>
        <item x="21"/>
        <item x="22"/>
        <item x="10"/>
        <item x="23"/>
        <item x="11"/>
        <item x="16"/>
        <item x="12"/>
        <item x="17"/>
        <item x="34"/>
        <item x="36"/>
        <item x="35"/>
        <item x="37"/>
        <item x="13"/>
        <item x="18"/>
        <item x="14"/>
        <item x="170"/>
        <item x="19"/>
        <item x="171"/>
        <item x="39"/>
        <item x="38"/>
        <item x="172"/>
        <item x="173"/>
        <item x="40"/>
        <item x="41"/>
        <item x="15"/>
        <item x="28"/>
        <item x="29"/>
        <item x="30"/>
        <item x="31"/>
        <item x="0"/>
        <item x="4"/>
        <item x="1"/>
        <item x="5"/>
        <item x="6"/>
        <item x="2"/>
        <item x="7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 v="11"/>
    </i>
    <i>
      <x v="47"/>
    </i>
    <i t="grand">
      <x/>
    </i>
  </colItems>
  <dataFields count="1">
    <dataField name="Sum of Value" fld="2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A0485D6-59FA-466A-A161-823DFA390FBF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Yea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931FB6D-DC1E-41A4-B59B-06419C965BA3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Year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6B74B1B-07C8-4EF5-AE22-BCDD0CA9B728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Year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273A83A-3DB8-401D-A6AC-9E665E76650E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949A50-DF6A-4413-A6F8-A03B53B21BE2}" name="Data__2_2" displayName="Data__2_2" ref="A1:C210" tableType="queryTable" totalsRowShown="0">
  <autoFilter ref="A1:C210" xr:uid="{43949A50-DF6A-4413-A6F8-A03B53B21BE2}"/>
  <tableColumns count="3">
    <tableColumn id="1" xr3:uid="{10E45CF6-C09E-475C-A546-44643F0679C9}" uniqueName="1" name="Description" queryTableFieldId="1" dataDxfId="0"/>
    <tableColumn id="2" xr3:uid="{1EDD7D22-9EF8-4A89-95B5-0218DE1A2A02}" uniqueName="2" name="Year" queryTableFieldId="2"/>
    <tableColumn id="3" xr3:uid="{08A0F888-8AF0-4930-BC4D-4BE0322F5042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6AB9ED-6371-47D9-ABCE-A0907C242D1C}" name="Data__2_1__2" displayName="Data__2_1__2" ref="A1:C210" tableType="queryTable" totalsRowShown="0">
  <autoFilter ref="A1:C210" xr:uid="{C16AB9ED-6371-47D9-ABCE-A0907C242D1C}"/>
  <tableColumns count="3">
    <tableColumn id="1" xr3:uid="{43306347-5B45-4290-AE45-8B4D6E29EAEA}" uniqueName="1" name="Description" queryTableFieldId="1" dataDxfId="4"/>
    <tableColumn id="2" xr3:uid="{84723A67-1F9B-4221-A1BD-9D19491322CA}" uniqueName="2" name="Year" queryTableFieldId="2"/>
    <tableColumn id="3" xr3:uid="{0B2399ED-CF90-46AD-B653-8E498D89BBD5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B3CDC1-7803-4EB4-B964-242C4B67CF1A}" name="Data__2_1" displayName="Data__2_1" ref="A1:C206" tableType="queryTable" totalsRowShown="0">
  <autoFilter ref="A1:C206" xr:uid="{68B3CDC1-7803-4EB4-B964-242C4B67CF1A}"/>
  <tableColumns count="3">
    <tableColumn id="1" xr3:uid="{4541FA2B-00E0-4383-9722-7E5BEF1267A1}" uniqueName="1" name="Description" queryTableFieldId="1" dataDxfId="3"/>
    <tableColumn id="2" xr3:uid="{537711C5-1E90-416A-B56C-8DF37E201319}" uniqueName="2" name="Year" queryTableFieldId="2"/>
    <tableColumn id="3" xr3:uid="{E2E9AED3-CD51-45A4-92A4-26FE605C3895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94857-680C-4A18-918A-430CCCB33B39}" name="Data_3" displayName="Data_3" ref="A1:C210" tableType="queryTable" totalsRowShown="0">
  <autoFilter ref="A1:C210" xr:uid="{31A94857-680C-4A18-918A-430CCCB33B39}"/>
  <tableColumns count="3">
    <tableColumn id="1" xr3:uid="{5ACBA52A-7D25-4C74-B40B-185A0A0FD209}" uniqueName="1" name="Description" queryTableFieldId="1" dataDxfId="2"/>
    <tableColumn id="2" xr3:uid="{452B1E5A-6C7C-4078-9212-66D672684341}" uniqueName="2" name="Year" queryTableFieldId="2" dataDxfId="1"/>
    <tableColumn id="3" xr3:uid="{4D6200A2-42E6-4DAD-9CC7-CE2932EC07D7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6873-10CD-964C-B885-59F9E5B105AC}">
  <dimension ref="A1:E52"/>
  <sheetViews>
    <sheetView tabSelected="1" workbookViewId="0">
      <selection activeCell="H9" sqref="H9"/>
    </sheetView>
  </sheetViews>
  <sheetFormatPr defaultColWidth="11" defaultRowHeight="15.6" x14ac:dyDescent="0.3"/>
  <cols>
    <col min="1" max="1" width="40.19921875" customWidth="1"/>
    <col min="5" max="5" width="10.796875" customWidth="1"/>
  </cols>
  <sheetData>
    <row r="1" spans="1:5" x14ac:dyDescent="0.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spans="1:5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3">
      <c r="A3" s="3" t="s">
        <v>7</v>
      </c>
      <c r="B3" s="4">
        <v>252750</v>
      </c>
      <c r="C3" s="4">
        <v>325000</v>
      </c>
      <c r="D3" s="4">
        <v>595000</v>
      </c>
      <c r="E3" s="4">
        <v>750000</v>
      </c>
    </row>
    <row r="4" spans="1:5" x14ac:dyDescent="0.3">
      <c r="A4" s="3" t="s">
        <v>8</v>
      </c>
      <c r="B4" s="3">
        <v>260000</v>
      </c>
      <c r="C4" s="4">
        <v>332100</v>
      </c>
      <c r="D4" s="4">
        <v>550000</v>
      </c>
      <c r="E4" s="4">
        <v>620000</v>
      </c>
    </row>
    <row r="5" spans="1:5" x14ac:dyDescent="0.3">
      <c r="A5" s="5" t="s">
        <v>9</v>
      </c>
      <c r="B5" s="5">
        <v>278</v>
      </c>
      <c r="C5" s="5">
        <v>343</v>
      </c>
      <c r="D5" s="5">
        <v>405</v>
      </c>
      <c r="E5" s="5">
        <v>458</v>
      </c>
    </row>
    <row r="6" spans="1:5" x14ac:dyDescent="0.3">
      <c r="A6" s="5" t="s">
        <v>10</v>
      </c>
      <c r="B6" s="5">
        <v>687</v>
      </c>
      <c r="C6" s="5">
        <v>869</v>
      </c>
      <c r="D6" s="5">
        <v>1062</v>
      </c>
      <c r="E6" s="5">
        <v>1316</v>
      </c>
    </row>
    <row r="7" spans="1:5" x14ac:dyDescent="0.3">
      <c r="A7" s="5" t="s">
        <v>11</v>
      </c>
      <c r="B7" s="5">
        <v>602</v>
      </c>
      <c r="C7" s="5">
        <v>694</v>
      </c>
      <c r="D7" s="5">
        <v>887</v>
      </c>
      <c r="E7" s="5">
        <v>1089</v>
      </c>
    </row>
    <row r="8" spans="1:5" x14ac:dyDescent="0.3">
      <c r="A8" s="5" t="s">
        <v>12</v>
      </c>
      <c r="B8" s="5">
        <f>1300/4.357</f>
        <v>298.3704383750287</v>
      </c>
      <c r="C8" s="5">
        <f>1647/4.357</f>
        <v>378.01239384897866</v>
      </c>
      <c r="D8" s="5">
        <f>1733/4.357</f>
        <v>397.75074592609593</v>
      </c>
      <c r="E8" s="5">
        <f>1950/4.357</f>
        <v>447.55565756254299</v>
      </c>
    </row>
    <row r="9" spans="1:5" x14ac:dyDescent="0.3">
      <c r="A9" s="5" t="s">
        <v>13</v>
      </c>
      <c r="B9" s="5">
        <v>125</v>
      </c>
      <c r="C9" s="5">
        <v>150</v>
      </c>
      <c r="D9" s="5">
        <v>225</v>
      </c>
      <c r="E9" s="5">
        <v>295</v>
      </c>
    </row>
    <row r="10" spans="1:5" x14ac:dyDescent="0.3">
      <c r="A10" s="6" t="s">
        <v>14</v>
      </c>
      <c r="B10" s="6">
        <v>3091</v>
      </c>
      <c r="C10" s="6">
        <v>3308</v>
      </c>
      <c r="D10" s="6">
        <v>3585</v>
      </c>
      <c r="E10" s="6">
        <v>3634</v>
      </c>
    </row>
    <row r="11" spans="1:5" x14ac:dyDescent="0.3">
      <c r="A11" s="6" t="s">
        <v>15</v>
      </c>
      <c r="B11" s="6">
        <v>32</v>
      </c>
      <c r="C11" s="6">
        <v>32</v>
      </c>
      <c r="D11" s="6">
        <v>31</v>
      </c>
      <c r="E11" s="6">
        <v>32</v>
      </c>
    </row>
    <row r="12" spans="1:5" x14ac:dyDescent="0.3">
      <c r="A12" s="6" t="s">
        <v>16</v>
      </c>
      <c r="B12" s="6">
        <v>779</v>
      </c>
      <c r="C12" s="6">
        <v>799</v>
      </c>
      <c r="D12" s="6">
        <v>789</v>
      </c>
      <c r="E12" s="6">
        <v>817</v>
      </c>
    </row>
    <row r="13" spans="1:5" x14ac:dyDescent="0.3">
      <c r="A13" s="6" t="s">
        <v>17</v>
      </c>
      <c r="B13" s="6">
        <v>1134</v>
      </c>
      <c r="C13" s="6">
        <f>1056+74</f>
        <v>1130</v>
      </c>
      <c r="D13" s="6">
        <v>1228</v>
      </c>
      <c r="E13" s="6">
        <v>1293</v>
      </c>
    </row>
    <row r="14" spans="1:5" x14ac:dyDescent="0.3">
      <c r="A14" s="7" t="s">
        <v>18</v>
      </c>
      <c r="B14" s="7">
        <v>0.435</v>
      </c>
      <c r="C14" s="7">
        <v>0.40600000000000003</v>
      </c>
      <c r="D14" s="7">
        <v>0.38200000000000001</v>
      </c>
      <c r="E14" s="7">
        <v>0.38800000000000001</v>
      </c>
    </row>
    <row r="15" spans="1:5" x14ac:dyDescent="0.3">
      <c r="A15" s="7" t="s">
        <v>19</v>
      </c>
      <c r="B15" s="7">
        <v>0.14399999999999999</v>
      </c>
      <c r="C15" s="7">
        <v>0.14099999999999999</v>
      </c>
      <c r="D15" s="7">
        <v>0.155</v>
      </c>
      <c r="E15" s="7">
        <v>0.15</v>
      </c>
    </row>
    <row r="16" spans="1:5" x14ac:dyDescent="0.3">
      <c r="A16" s="7" t="s">
        <v>20</v>
      </c>
      <c r="B16" s="7">
        <v>7.1999999999999995E-2</v>
      </c>
      <c r="C16" s="7">
        <v>6.3E-2</v>
      </c>
      <c r="D16" s="7">
        <v>6.6000000000000003E-2</v>
      </c>
      <c r="E16" s="7">
        <v>6.0999999999999999E-2</v>
      </c>
    </row>
    <row r="17" spans="1:5" x14ac:dyDescent="0.3">
      <c r="A17" s="7" t="s">
        <v>21</v>
      </c>
      <c r="B17" s="7">
        <v>0.35099999999999998</v>
      </c>
      <c r="C17" s="7">
        <v>0.39</v>
      </c>
      <c r="D17" s="7">
        <v>0.39600000000000002</v>
      </c>
      <c r="E17" s="7">
        <v>0.39900000000000002</v>
      </c>
    </row>
    <row r="18" spans="1:5" x14ac:dyDescent="0.3">
      <c r="A18" s="8" t="s">
        <v>22</v>
      </c>
      <c r="B18" s="8">
        <v>0.57999999999999996</v>
      </c>
      <c r="C18" s="8">
        <v>0.57699999999999996</v>
      </c>
      <c r="D18" s="8">
        <v>0.53400000000000003</v>
      </c>
      <c r="E18" s="8">
        <v>0.51</v>
      </c>
    </row>
    <row r="19" spans="1:5" x14ac:dyDescent="0.3">
      <c r="A19" s="9" t="s">
        <v>23</v>
      </c>
      <c r="B19" s="9">
        <v>0.58399999999999996</v>
      </c>
      <c r="C19" s="9">
        <v>0.51200000000000001</v>
      </c>
      <c r="D19" s="9">
        <v>0.52300000000000002</v>
      </c>
      <c r="E19" s="9">
        <v>0.41899999999999998</v>
      </c>
    </row>
    <row r="20" spans="1:5" x14ac:dyDescent="0.3">
      <c r="A20" s="9" t="s">
        <v>24</v>
      </c>
      <c r="B20" s="9">
        <v>0.19400000000000001</v>
      </c>
      <c r="C20" s="9">
        <v>0.25800000000000001</v>
      </c>
      <c r="D20" s="9">
        <v>0.28000000000000003</v>
      </c>
      <c r="E20" s="9">
        <v>0.26300000000000001</v>
      </c>
    </row>
    <row r="21" spans="1:5" x14ac:dyDescent="0.3">
      <c r="A21" s="10" t="s">
        <v>25</v>
      </c>
      <c r="B21" s="10">
        <v>0.14599999999999999</v>
      </c>
      <c r="C21" s="10">
        <v>0.152</v>
      </c>
      <c r="D21" s="10">
        <v>0.13600000000000001</v>
      </c>
      <c r="E21" s="10">
        <v>0.11899999999999999</v>
      </c>
    </row>
    <row r="22" spans="1:5" x14ac:dyDescent="0.3">
      <c r="A22" s="11" t="s">
        <v>26</v>
      </c>
      <c r="B22" s="11"/>
      <c r="C22" s="11">
        <v>0.14199999999999999</v>
      </c>
      <c r="D22" s="11">
        <v>0.13600000000000001</v>
      </c>
      <c r="E22" s="12">
        <v>5.7000000000000002E-2</v>
      </c>
    </row>
    <row r="23" spans="1:5" x14ac:dyDescent="0.3">
      <c r="A23" s="11" t="s">
        <v>27</v>
      </c>
      <c r="B23" s="11"/>
      <c r="C23" s="11">
        <v>0.72099999999999997</v>
      </c>
      <c r="D23" s="11">
        <v>0.75600000000000001</v>
      </c>
      <c r="E23" s="12">
        <v>0.63</v>
      </c>
    </row>
    <row r="24" spans="1:5" x14ac:dyDescent="0.3">
      <c r="A24" s="13" t="s">
        <v>28</v>
      </c>
      <c r="B24" s="13"/>
      <c r="C24" s="13">
        <v>1.26</v>
      </c>
      <c r="D24" s="13">
        <v>1.5</v>
      </c>
      <c r="E24" s="13">
        <v>1.7</v>
      </c>
    </row>
    <row r="25" spans="1:5" x14ac:dyDescent="0.3">
      <c r="A25" s="14" t="s">
        <v>29</v>
      </c>
      <c r="B25" s="15">
        <v>0.217</v>
      </c>
      <c r="C25" s="15">
        <v>0.20399999999999999</v>
      </c>
      <c r="D25" s="15">
        <v>0.17899999999999999</v>
      </c>
      <c r="E25" s="15">
        <v>0.186</v>
      </c>
    </row>
    <row r="26" spans="1:5" x14ac:dyDescent="0.3">
      <c r="A26" s="14" t="s">
        <v>30</v>
      </c>
      <c r="B26" s="15">
        <v>0.46</v>
      </c>
      <c r="C26" s="15">
        <v>0.46300000000000002</v>
      </c>
      <c r="D26" s="15">
        <v>0.47399999999999998</v>
      </c>
      <c r="E26" s="15">
        <v>0.47599999999999998</v>
      </c>
    </row>
    <row r="27" spans="1:5" x14ac:dyDescent="0.3">
      <c r="A27" s="14" t="s">
        <v>31</v>
      </c>
      <c r="B27" s="15">
        <v>0.30599999999999999</v>
      </c>
      <c r="C27" s="15">
        <v>0.315</v>
      </c>
      <c r="D27" s="15">
        <v>0.318</v>
      </c>
      <c r="E27" s="15">
        <v>0.307</v>
      </c>
    </row>
    <row r="28" spans="1:5" x14ac:dyDescent="0.3">
      <c r="A28" s="14" t="s">
        <v>32</v>
      </c>
      <c r="B28" s="15">
        <v>1.7999999999999999E-2</v>
      </c>
      <c r="C28" s="15">
        <v>1.7999999999999999E-2</v>
      </c>
      <c r="D28" s="15">
        <v>2.9000000000000001E-2</v>
      </c>
      <c r="E28" s="15">
        <v>2.8000000000000001E-2</v>
      </c>
    </row>
    <row r="29" spans="1:5" x14ac:dyDescent="0.3">
      <c r="A29" s="16" t="s">
        <v>33</v>
      </c>
      <c r="B29" s="17">
        <f>1077/1134</f>
        <v>0.94973544973544977</v>
      </c>
      <c r="C29" s="17">
        <v>0.93500000000000005</v>
      </c>
      <c r="D29" s="17">
        <v>0.93</v>
      </c>
      <c r="E29" s="17">
        <v>0.90300000000000002</v>
      </c>
    </row>
    <row r="30" spans="1:5" x14ac:dyDescent="0.3">
      <c r="A30" s="16" t="s">
        <v>34</v>
      </c>
      <c r="B30" s="17">
        <f>(1134-1077)/1134</f>
        <v>5.0264550264550262E-2</v>
      </c>
      <c r="C30" s="17">
        <v>6.5000000000000002E-2</v>
      </c>
      <c r="D30" s="17">
        <v>7.0000000000000007E-2</v>
      </c>
      <c r="E30" s="17">
        <v>0.10299999999999999</v>
      </c>
    </row>
    <row r="31" spans="1:5" x14ac:dyDescent="0.3">
      <c r="A31" s="18" t="s">
        <v>35</v>
      </c>
      <c r="B31" s="18">
        <v>0.78600000000000003</v>
      </c>
      <c r="C31" s="18">
        <v>0.76400000000000001</v>
      </c>
      <c r="D31" s="18">
        <v>0.77400000000000002</v>
      </c>
      <c r="E31" s="18">
        <v>0.77600000000000002</v>
      </c>
    </row>
    <row r="32" spans="1:5" x14ac:dyDescent="0.3">
      <c r="A32" s="18" t="s">
        <v>36</v>
      </c>
      <c r="B32" s="18">
        <v>2.1000000000000001E-2</v>
      </c>
      <c r="C32" s="18">
        <v>2.1999999999999999E-2</v>
      </c>
      <c r="D32" s="18">
        <v>1.7000000000000001E-2</v>
      </c>
      <c r="E32" s="18">
        <v>5.0000000000000001E-3</v>
      </c>
    </row>
    <row r="33" spans="1:5" x14ac:dyDescent="0.3">
      <c r="A33" s="18" t="s">
        <v>37</v>
      </c>
      <c r="B33" s="18">
        <v>0.192</v>
      </c>
      <c r="C33" s="18">
        <v>0.214</v>
      </c>
      <c r="D33" s="18">
        <v>0.20599999999999999</v>
      </c>
      <c r="E33" s="18">
        <v>0.20799999999999999</v>
      </c>
    </row>
    <row r="34" spans="1:5" x14ac:dyDescent="0.3">
      <c r="A34" s="7" t="s">
        <v>38</v>
      </c>
      <c r="B34" s="7"/>
      <c r="C34" s="7">
        <v>2.9000000000000001E-2</v>
      </c>
      <c r="D34" s="7">
        <v>2.7E-2</v>
      </c>
      <c r="E34" s="7">
        <v>0.02</v>
      </c>
    </row>
    <row r="35" spans="1:5" x14ac:dyDescent="0.3">
      <c r="A35" s="7" t="s">
        <v>39</v>
      </c>
      <c r="B35" s="7"/>
      <c r="C35" s="7">
        <v>2.5999999999999999E-2</v>
      </c>
      <c r="D35" s="7">
        <v>3.3000000000000002E-2</v>
      </c>
      <c r="E35" s="7">
        <v>3.9E-2</v>
      </c>
    </row>
    <row r="36" spans="1:5" x14ac:dyDescent="0.3">
      <c r="A36" s="7" t="s">
        <v>40</v>
      </c>
      <c r="B36" s="7"/>
      <c r="C36" s="7">
        <v>0.11600000000000001</v>
      </c>
      <c r="D36" s="7">
        <v>0.115</v>
      </c>
      <c r="E36" s="7">
        <v>0.123</v>
      </c>
    </row>
    <row r="37" spans="1:5" x14ac:dyDescent="0.3">
      <c r="A37" s="7" t="s">
        <v>41</v>
      </c>
      <c r="B37" s="7"/>
      <c r="C37" s="7">
        <v>0.59599999999999997</v>
      </c>
      <c r="D37" s="7">
        <v>0.55000000000000004</v>
      </c>
      <c r="E37" s="7">
        <v>0.54500000000000004</v>
      </c>
    </row>
    <row r="38" spans="1:5" x14ac:dyDescent="0.3">
      <c r="A38" s="7" t="s">
        <v>42</v>
      </c>
      <c r="B38" s="7"/>
      <c r="C38" s="7">
        <v>0.19400000000000001</v>
      </c>
      <c r="D38" s="7">
        <v>0.22500000000000001</v>
      </c>
      <c r="E38" s="7">
        <v>0.23899999999999999</v>
      </c>
    </row>
    <row r="39" spans="1:5" x14ac:dyDescent="0.3">
      <c r="A39" s="19" t="s">
        <v>43</v>
      </c>
      <c r="B39" s="19"/>
      <c r="C39" s="19">
        <v>3.1</v>
      </c>
      <c r="D39" s="19">
        <v>3</v>
      </c>
      <c r="E39" s="19">
        <v>3.1</v>
      </c>
    </row>
    <row r="40" spans="1:5" x14ac:dyDescent="0.3">
      <c r="A40" s="19" t="s">
        <v>44</v>
      </c>
      <c r="B40" s="19">
        <v>2.9</v>
      </c>
      <c r="C40" s="19">
        <v>3</v>
      </c>
      <c r="D40" s="19">
        <v>3.1</v>
      </c>
      <c r="E40" s="19">
        <v>3.1</v>
      </c>
    </row>
    <row r="41" spans="1:5" x14ac:dyDescent="0.3">
      <c r="A41" s="20" t="s">
        <v>45</v>
      </c>
      <c r="B41" s="20">
        <v>0.216</v>
      </c>
      <c r="C41" s="20">
        <v>0.21199999999999999</v>
      </c>
      <c r="D41" s="20">
        <v>0.19600000000000001</v>
      </c>
      <c r="E41" s="20">
        <v>0.19700000000000001</v>
      </c>
    </row>
    <row r="42" spans="1:5" x14ac:dyDescent="0.3">
      <c r="A42" s="20" t="s">
        <v>46</v>
      </c>
      <c r="B42" s="20">
        <v>0.24</v>
      </c>
      <c r="C42" s="20">
        <v>0.23699999999999999</v>
      </c>
      <c r="D42" s="20">
        <v>0.23599999999999999</v>
      </c>
      <c r="E42" s="20">
        <v>0.23699999999999999</v>
      </c>
    </row>
    <row r="43" spans="1:5" x14ac:dyDescent="0.3">
      <c r="A43" s="20" t="s">
        <v>47</v>
      </c>
      <c r="B43" s="20">
        <v>0.438</v>
      </c>
      <c r="C43" s="20">
        <v>0.48899999999999999</v>
      </c>
      <c r="D43" s="20">
        <v>0.5</v>
      </c>
      <c r="E43" s="20">
        <v>0.51300000000000001</v>
      </c>
    </row>
    <row r="44" spans="1:5" x14ac:dyDescent="0.3">
      <c r="A44" s="21" t="s">
        <v>48</v>
      </c>
      <c r="B44" s="20">
        <v>0.7</v>
      </c>
      <c r="C44" s="20">
        <v>0.71699999999999997</v>
      </c>
      <c r="D44" s="20">
        <v>0.73299999999999998</v>
      </c>
      <c r="E44" s="20">
        <v>0.74199999999999999</v>
      </c>
    </row>
    <row r="45" spans="1:5" x14ac:dyDescent="0.3">
      <c r="A45" s="21" t="s">
        <v>49</v>
      </c>
      <c r="B45" s="20">
        <v>0.23400000000000001</v>
      </c>
      <c r="C45" s="20">
        <v>0.26900000000000002</v>
      </c>
      <c r="D45" s="20">
        <v>0.247</v>
      </c>
      <c r="E45" s="20">
        <v>0.24199999999999999</v>
      </c>
    </row>
    <row r="46" spans="1:5" x14ac:dyDescent="0.3">
      <c r="A46" s="21" t="s">
        <v>50</v>
      </c>
      <c r="B46" s="20">
        <v>1.9E-2</v>
      </c>
      <c r="C46" s="20">
        <v>1.2999999999999999E-2</v>
      </c>
      <c r="D46" s="20">
        <v>0.02</v>
      </c>
      <c r="E46" s="20">
        <v>1.6E-2</v>
      </c>
    </row>
    <row r="47" spans="1:5" x14ac:dyDescent="0.3">
      <c r="A47" s="10" t="s">
        <v>51</v>
      </c>
      <c r="B47" s="10"/>
      <c r="C47" s="10">
        <v>0.438</v>
      </c>
      <c r="D47" s="10">
        <v>0.34899999999999998</v>
      </c>
      <c r="E47" s="10">
        <v>0.29599999999999999</v>
      </c>
    </row>
    <row r="48" spans="1:5" x14ac:dyDescent="0.3">
      <c r="A48" s="10" t="s">
        <v>52</v>
      </c>
      <c r="B48" s="10"/>
      <c r="C48" s="10">
        <v>3.2000000000000001E-2</v>
      </c>
      <c r="D48" s="10">
        <v>5.1999999999999998E-2</v>
      </c>
      <c r="E48" s="10">
        <v>8.6999999999999994E-2</v>
      </c>
    </row>
    <row r="49" spans="1:5" x14ac:dyDescent="0.3">
      <c r="A49" s="22" t="s">
        <v>53</v>
      </c>
      <c r="B49" s="22"/>
      <c r="C49" s="22">
        <v>0.81499999999999995</v>
      </c>
      <c r="D49" s="22">
        <v>0.76200000000000001</v>
      </c>
      <c r="E49" s="22">
        <v>0.51900000000000002</v>
      </c>
    </row>
    <row r="50" spans="1:5" x14ac:dyDescent="0.3">
      <c r="A50" s="22" t="s">
        <v>54</v>
      </c>
      <c r="B50" s="22"/>
      <c r="C50" s="22">
        <v>0.185</v>
      </c>
      <c r="D50" s="22">
        <v>0.23799999999999999</v>
      </c>
      <c r="E50" s="22">
        <v>0.40600000000000003</v>
      </c>
    </row>
    <row r="51" spans="1:5" x14ac:dyDescent="0.3">
      <c r="A51" s="23" t="s">
        <v>55</v>
      </c>
      <c r="B51" s="23"/>
      <c r="C51" s="23">
        <v>0.88800000000000001</v>
      </c>
      <c r="D51" s="23">
        <v>0.91</v>
      </c>
      <c r="E51" s="23">
        <v>0.5</v>
      </c>
    </row>
    <row r="52" spans="1:5" x14ac:dyDescent="0.3">
      <c r="A52" s="23" t="s">
        <v>56</v>
      </c>
      <c r="B52" s="23"/>
      <c r="C52" s="23">
        <v>0.112</v>
      </c>
      <c r="D52" s="23">
        <v>0.09</v>
      </c>
      <c r="E52" s="23">
        <v>0.33600000000000002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1A96-AFFE-4FB7-8FAB-8FDA0427D4F8}">
  <dimension ref="A1:E11"/>
  <sheetViews>
    <sheetView workbookViewId="0">
      <selection activeCell="G10" sqref="G10"/>
    </sheetView>
  </sheetViews>
  <sheetFormatPr defaultColWidth="8.796875" defaultRowHeight="15.6" x14ac:dyDescent="0.3"/>
  <cols>
    <col min="1" max="1" width="23.19921875" customWidth="1"/>
  </cols>
  <sheetData>
    <row r="1" spans="1:5" x14ac:dyDescent="0.3">
      <c r="A1" t="s">
        <v>57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6" t="s">
        <v>14</v>
      </c>
      <c r="B2" s="6">
        <v>3091</v>
      </c>
      <c r="C2" s="6">
        <v>3308</v>
      </c>
      <c r="D2" s="6">
        <v>3585</v>
      </c>
      <c r="E2" s="6">
        <v>3634</v>
      </c>
    </row>
    <row r="3" spans="1:5" x14ac:dyDescent="0.3">
      <c r="A3" s="19" t="s">
        <v>44</v>
      </c>
      <c r="B3" s="19">
        <v>2.9</v>
      </c>
      <c r="C3" s="19">
        <v>3</v>
      </c>
      <c r="D3" s="19">
        <v>3.1</v>
      </c>
      <c r="E3" s="19">
        <v>3.1</v>
      </c>
    </row>
    <row r="4" spans="1:5" x14ac:dyDescent="0.3">
      <c r="A4" s="6" t="s">
        <v>17</v>
      </c>
      <c r="B4" s="6">
        <v>1134</v>
      </c>
      <c r="C4" s="6">
        <f>1056+74</f>
        <v>1130</v>
      </c>
      <c r="D4" s="6">
        <v>1228</v>
      </c>
      <c r="E4" s="6">
        <v>1293</v>
      </c>
    </row>
    <row r="5" spans="1:5" x14ac:dyDescent="0.3">
      <c r="A5" s="3" t="s">
        <v>7</v>
      </c>
      <c r="B5" s="4">
        <v>252750</v>
      </c>
      <c r="C5" s="4">
        <v>325000</v>
      </c>
      <c r="D5" s="4">
        <v>595000</v>
      </c>
      <c r="E5" s="4">
        <v>750000</v>
      </c>
    </row>
    <row r="6" spans="1:5" x14ac:dyDescent="0.3">
      <c r="A6" s="3" t="s">
        <v>8</v>
      </c>
      <c r="B6" s="3">
        <v>260000</v>
      </c>
      <c r="C6" s="4">
        <v>332100</v>
      </c>
      <c r="D6" s="4">
        <v>550000</v>
      </c>
      <c r="E6" s="4">
        <v>620000</v>
      </c>
    </row>
    <row r="7" spans="1:5" x14ac:dyDescent="0.3">
      <c r="A7" s="5" t="s">
        <v>11</v>
      </c>
      <c r="B7" s="5">
        <v>602</v>
      </c>
      <c r="C7" s="5">
        <v>694</v>
      </c>
      <c r="D7" s="5">
        <v>887</v>
      </c>
      <c r="E7" s="5">
        <v>1089</v>
      </c>
    </row>
    <row r="8" spans="1:5" x14ac:dyDescent="0.3">
      <c r="A8" t="s">
        <v>58</v>
      </c>
      <c r="B8" cm="1">
        <f t="array" ref="B8:E8">B2:E2/B3:E3</f>
        <v>1065.8620689655172</v>
      </c>
      <c r="C8">
        <v>1102.6666666666667</v>
      </c>
      <c r="D8">
        <v>1156.4516129032259</v>
      </c>
      <c r="E8">
        <v>1172.258064516129</v>
      </c>
    </row>
    <row r="9" spans="1:5" x14ac:dyDescent="0.3">
      <c r="A9" t="s">
        <v>59</v>
      </c>
      <c r="B9" cm="1">
        <f t="array" ref="B9:E9">B4:E4/_xlfn.ANCHORARRAY(B8)</f>
        <v>1.06392753154319</v>
      </c>
      <c r="C9">
        <v>1.0247883917775089</v>
      </c>
      <c r="D9">
        <v>1.0618688981868898</v>
      </c>
      <c r="E9">
        <v>1.1029994496422675</v>
      </c>
    </row>
    <row r="10" spans="1:5" x14ac:dyDescent="0.3">
      <c r="A10" t="s">
        <v>60</v>
      </c>
      <c r="B10" cm="1">
        <f t="array" ref="B10:E10">B5:E5/(B7:E7*52.143)</f>
        <v>8.0519053053884591</v>
      </c>
      <c r="C10">
        <v>8.9810657579265101</v>
      </c>
      <c r="D10">
        <v>12.864630937197445</v>
      </c>
      <c r="E10">
        <v>13.208009400298787</v>
      </c>
    </row>
    <row r="11" spans="1:5" x14ac:dyDescent="0.3">
      <c r="A11" t="s">
        <v>61</v>
      </c>
      <c r="B11" cm="1">
        <f t="array" ref="B11:E11">B6:E6/(B7:E7*52.143)</f>
        <v>8.2828699481740831</v>
      </c>
      <c r="C11">
        <v>9.1772675021765959</v>
      </c>
      <c r="D11">
        <v>11.891675656232932</v>
      </c>
      <c r="E11">
        <v>10.918621104246997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DC00-CA0E-42E3-B33F-7169DE81B75D}">
  <dimension ref="A3:D9"/>
  <sheetViews>
    <sheetView topLeftCell="A4" workbookViewId="0">
      <selection activeCell="S17" sqref="S17"/>
    </sheetView>
  </sheetViews>
  <sheetFormatPr defaultColWidth="8.796875" defaultRowHeight="15.6" x14ac:dyDescent="0.3"/>
  <cols>
    <col min="1" max="1" width="12.19921875" bestFit="1" customWidth="1"/>
    <col min="2" max="2" width="15.3984375" bestFit="1" customWidth="1"/>
    <col min="3" max="4" width="11.8984375" bestFit="1" customWidth="1"/>
  </cols>
  <sheetData>
    <row r="3" spans="1:4" x14ac:dyDescent="0.3">
      <c r="A3" s="24" t="s">
        <v>70</v>
      </c>
      <c r="B3" s="24" t="s">
        <v>71</v>
      </c>
    </row>
    <row r="4" spans="1:4" x14ac:dyDescent="0.3">
      <c r="A4" s="24" t="s">
        <v>68</v>
      </c>
      <c r="B4" t="s">
        <v>72</v>
      </c>
      <c r="C4" t="s">
        <v>59</v>
      </c>
      <c r="D4" t="s">
        <v>69</v>
      </c>
    </row>
    <row r="5" spans="1:4" x14ac:dyDescent="0.3">
      <c r="A5" s="25">
        <v>2006</v>
      </c>
      <c r="B5">
        <v>1</v>
      </c>
      <c r="C5">
        <v>1.06392753154319</v>
      </c>
      <c r="D5">
        <v>2.06392753154319</v>
      </c>
    </row>
    <row r="6" spans="1:4" x14ac:dyDescent="0.3">
      <c r="A6" s="25">
        <v>2011</v>
      </c>
      <c r="B6">
        <v>1</v>
      </c>
      <c r="C6">
        <v>1.0247883917775089</v>
      </c>
      <c r="D6">
        <v>2.0247883917775091</v>
      </c>
    </row>
    <row r="7" spans="1:4" x14ac:dyDescent="0.3">
      <c r="A7" s="25">
        <v>2016</v>
      </c>
      <c r="B7">
        <v>1</v>
      </c>
      <c r="C7">
        <v>1.0618688981868898</v>
      </c>
      <c r="D7">
        <v>2.0618688981868898</v>
      </c>
    </row>
    <row r="8" spans="1:4" x14ac:dyDescent="0.3">
      <c r="A8" s="25">
        <v>2021</v>
      </c>
      <c r="B8">
        <v>1</v>
      </c>
      <c r="C8">
        <v>1.1029994496422675</v>
      </c>
      <c r="D8">
        <v>2.1029994496422675</v>
      </c>
    </row>
    <row r="9" spans="1:4" x14ac:dyDescent="0.3">
      <c r="A9" s="25" t="s">
        <v>69</v>
      </c>
      <c r="B9">
        <v>4</v>
      </c>
      <c r="C9">
        <v>4.2535842711498564</v>
      </c>
      <c r="D9">
        <v>8.2535842711498564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166A-73C1-4BEA-AF81-DFD6E3AE1243}">
  <dimension ref="A3:D9"/>
  <sheetViews>
    <sheetView workbookViewId="0">
      <selection activeCell="Q7" sqref="Q7"/>
    </sheetView>
  </sheetViews>
  <sheetFormatPr defaultColWidth="8.796875" defaultRowHeight="15.6" x14ac:dyDescent="0.3"/>
  <cols>
    <col min="1" max="1" width="12.19921875" bestFit="1" customWidth="1"/>
    <col min="2" max="2" width="16.8984375" bestFit="1" customWidth="1"/>
    <col min="3" max="3" width="15" bestFit="1" customWidth="1"/>
    <col min="4" max="4" width="11.8984375" bestFit="1" customWidth="1"/>
  </cols>
  <sheetData>
    <row r="3" spans="1:4" x14ac:dyDescent="0.3">
      <c r="A3" s="24" t="s">
        <v>70</v>
      </c>
      <c r="B3" s="24" t="s">
        <v>71</v>
      </c>
    </row>
    <row r="4" spans="1:4" x14ac:dyDescent="0.3">
      <c r="A4" s="24" t="s">
        <v>68</v>
      </c>
      <c r="B4" t="s">
        <v>60</v>
      </c>
      <c r="C4" t="s">
        <v>61</v>
      </c>
      <c r="D4" t="s">
        <v>69</v>
      </c>
    </row>
    <row r="5" spans="1:4" x14ac:dyDescent="0.3">
      <c r="A5" s="25">
        <v>2006</v>
      </c>
      <c r="B5">
        <v>7.0556724801220554</v>
      </c>
      <c r="C5">
        <v>7.2580607115004332</v>
      </c>
      <c r="D5">
        <v>14.313733191622489</v>
      </c>
    </row>
    <row r="6" spans="1:4" x14ac:dyDescent="0.3">
      <c r="A6" s="25">
        <v>2011</v>
      </c>
      <c r="B6">
        <v>7.1724506743394674</v>
      </c>
      <c r="C6">
        <v>7.3291411352250373</v>
      </c>
      <c r="D6">
        <v>14.501591809564506</v>
      </c>
    </row>
    <row r="7" spans="1:4" x14ac:dyDescent="0.3">
      <c r="A7" s="25">
        <v>2016</v>
      </c>
      <c r="B7">
        <v>10.74475295790408</v>
      </c>
      <c r="C7">
        <v>9.9321245829365452</v>
      </c>
      <c r="D7">
        <v>20.676877540840625</v>
      </c>
    </row>
    <row r="8" spans="1:4" x14ac:dyDescent="0.3">
      <c r="A8" s="25">
        <v>2021</v>
      </c>
      <c r="B8">
        <v>10.929728143560318</v>
      </c>
      <c r="C8">
        <v>9.035241932009864</v>
      </c>
      <c r="D8">
        <v>19.964970075570182</v>
      </c>
    </row>
    <row r="9" spans="1:4" x14ac:dyDescent="0.3">
      <c r="A9" s="25" t="s">
        <v>69</v>
      </c>
      <c r="B9">
        <v>35.902604255925922</v>
      </c>
      <c r="C9">
        <v>33.554568361671883</v>
      </c>
      <c r="D9">
        <v>69.457172617597806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BFFC-8E04-4D4B-B980-994D0C637086}">
  <dimension ref="A3:D9"/>
  <sheetViews>
    <sheetView topLeftCell="A7" workbookViewId="0">
      <selection activeCell="Q21" sqref="Q21"/>
    </sheetView>
  </sheetViews>
  <sheetFormatPr defaultRowHeight="15.6" x14ac:dyDescent="0.3"/>
  <cols>
    <col min="1" max="1" width="12.19921875" bestFit="1" customWidth="1"/>
    <col min="2" max="2" width="16.8984375" bestFit="1" customWidth="1"/>
    <col min="3" max="3" width="15" bestFit="1" customWidth="1"/>
    <col min="4" max="4" width="11.8984375" bestFit="1" customWidth="1"/>
  </cols>
  <sheetData>
    <row r="3" spans="1:4" x14ac:dyDescent="0.3">
      <c r="A3" s="24" t="s">
        <v>70</v>
      </c>
      <c r="B3" s="24" t="s">
        <v>71</v>
      </c>
    </row>
    <row r="4" spans="1:4" x14ac:dyDescent="0.3">
      <c r="A4" s="24" t="s">
        <v>68</v>
      </c>
      <c r="B4" t="s">
        <v>60</v>
      </c>
      <c r="C4" t="s">
        <v>61</v>
      </c>
      <c r="D4" t="s">
        <v>69</v>
      </c>
    </row>
    <row r="5" spans="1:4" x14ac:dyDescent="0.3">
      <c r="A5" s="25">
        <v>2006</v>
      </c>
      <c r="B5" s="27">
        <v>8.0519053053884591</v>
      </c>
      <c r="C5" s="27">
        <v>8.2828699481740831</v>
      </c>
      <c r="D5" s="27">
        <v>16.33477525356254</v>
      </c>
    </row>
    <row r="6" spans="1:4" x14ac:dyDescent="0.3">
      <c r="A6" s="25">
        <v>2011</v>
      </c>
      <c r="B6" s="27">
        <v>8.9810657579265101</v>
      </c>
      <c r="C6" s="27">
        <v>9.1772675021765959</v>
      </c>
      <c r="D6" s="27">
        <v>18.158333260103106</v>
      </c>
    </row>
    <row r="7" spans="1:4" x14ac:dyDescent="0.3">
      <c r="A7" s="25">
        <v>2016</v>
      </c>
      <c r="B7" s="27">
        <v>12.864630937197445</v>
      </c>
      <c r="C7" s="27">
        <v>11.891675656232932</v>
      </c>
      <c r="D7" s="27">
        <v>24.756306593430377</v>
      </c>
    </row>
    <row r="8" spans="1:4" x14ac:dyDescent="0.3">
      <c r="A8" s="25">
        <v>2021</v>
      </c>
      <c r="B8" s="27">
        <v>13.208009400298787</v>
      </c>
      <c r="C8" s="27">
        <v>10.918621104246997</v>
      </c>
      <c r="D8" s="27">
        <v>24.126630504545783</v>
      </c>
    </row>
    <row r="9" spans="1:4" x14ac:dyDescent="0.3">
      <c r="A9" s="25" t="s">
        <v>69</v>
      </c>
      <c r="B9" s="27">
        <v>43.105611400811199</v>
      </c>
      <c r="C9" s="27">
        <v>40.270434210830608</v>
      </c>
      <c r="D9" s="27">
        <v>83.376045611641814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30AD-1551-4979-8057-DA4B20D5C267}">
  <dimension ref="A3:E9"/>
  <sheetViews>
    <sheetView topLeftCell="A4" workbookViewId="0">
      <selection activeCell="M18" sqref="M18"/>
    </sheetView>
  </sheetViews>
  <sheetFormatPr defaultColWidth="8.796875" defaultRowHeight="15.6" x14ac:dyDescent="0.3"/>
  <cols>
    <col min="1" max="1" width="12.19921875" bestFit="1" customWidth="1"/>
    <col min="2" max="2" width="25.296875" bestFit="1" customWidth="1"/>
    <col min="3" max="3" width="29.3984375" bestFit="1" customWidth="1"/>
    <col min="4" max="4" width="27.09765625" bestFit="1" customWidth="1"/>
    <col min="5" max="5" width="10.5" bestFit="1" customWidth="1"/>
  </cols>
  <sheetData>
    <row r="3" spans="1:5" x14ac:dyDescent="0.3">
      <c r="A3" s="24" t="s">
        <v>70</v>
      </c>
      <c r="B3" s="24" t="s">
        <v>71</v>
      </c>
    </row>
    <row r="4" spans="1:5" x14ac:dyDescent="0.3">
      <c r="A4" s="24" t="s">
        <v>68</v>
      </c>
      <c r="B4" t="s">
        <v>10</v>
      </c>
      <c r="C4" t="s">
        <v>11</v>
      </c>
      <c r="D4" t="s">
        <v>9</v>
      </c>
      <c r="E4" t="s">
        <v>69</v>
      </c>
    </row>
    <row r="5" spans="1:5" x14ac:dyDescent="0.3">
      <c r="A5" s="25">
        <v>2006</v>
      </c>
      <c r="B5">
        <v>687</v>
      </c>
      <c r="C5">
        <v>602</v>
      </c>
      <c r="D5">
        <v>278</v>
      </c>
      <c r="E5">
        <v>1567</v>
      </c>
    </row>
    <row r="6" spans="1:5" x14ac:dyDescent="0.3">
      <c r="A6" s="25">
        <v>2011</v>
      </c>
      <c r="B6">
        <v>869</v>
      </c>
      <c r="C6">
        <v>694</v>
      </c>
      <c r="D6">
        <v>343</v>
      </c>
      <c r="E6">
        <v>1906</v>
      </c>
    </row>
    <row r="7" spans="1:5" x14ac:dyDescent="0.3">
      <c r="A7" s="25">
        <v>2016</v>
      </c>
      <c r="B7">
        <v>1062</v>
      </c>
      <c r="C7">
        <v>887</v>
      </c>
      <c r="D7">
        <v>405</v>
      </c>
      <c r="E7">
        <v>2354</v>
      </c>
    </row>
    <row r="8" spans="1:5" x14ac:dyDescent="0.3">
      <c r="A8" s="25">
        <v>2021</v>
      </c>
      <c r="B8">
        <v>1316</v>
      </c>
      <c r="C8">
        <v>1089</v>
      </c>
      <c r="D8">
        <v>458</v>
      </c>
      <c r="E8">
        <v>2863</v>
      </c>
    </row>
    <row r="9" spans="1:5" x14ac:dyDescent="0.3">
      <c r="A9" s="25" t="s">
        <v>69</v>
      </c>
      <c r="B9">
        <v>3934</v>
      </c>
      <c r="C9">
        <v>3272</v>
      </c>
      <c r="D9">
        <v>1484</v>
      </c>
      <c r="E9">
        <v>8690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AAC-E658-4E35-8B32-E5AC2D5A594A}">
  <dimension ref="A3:G9"/>
  <sheetViews>
    <sheetView topLeftCell="A7" workbookViewId="0">
      <selection activeCell="A3" sqref="A3"/>
    </sheetView>
  </sheetViews>
  <sheetFormatPr defaultColWidth="8.796875" defaultRowHeight="15.6" x14ac:dyDescent="0.3"/>
  <cols>
    <col min="1" max="1" width="12.19921875" bestFit="1" customWidth="1"/>
    <col min="2" max="2" width="15.3984375" bestFit="1" customWidth="1"/>
    <col min="3" max="3" width="15.09765625" bestFit="1" customWidth="1"/>
    <col min="4" max="4" width="9.8984375" bestFit="1" customWidth="1"/>
    <col min="5" max="5" width="20.8984375" bestFit="1" customWidth="1"/>
    <col min="6" max="6" width="11.3984375" bestFit="1" customWidth="1"/>
    <col min="7" max="7" width="10.5" bestFit="1" customWidth="1"/>
  </cols>
  <sheetData>
    <row r="3" spans="1:7" x14ac:dyDescent="0.3">
      <c r="A3" s="24" t="s">
        <v>70</v>
      </c>
      <c r="B3" s="24" t="s">
        <v>71</v>
      </c>
    </row>
    <row r="4" spans="1:7" x14ac:dyDescent="0.3">
      <c r="A4" s="24" t="s">
        <v>68</v>
      </c>
      <c r="B4" t="s">
        <v>18</v>
      </c>
      <c r="C4" t="s">
        <v>21</v>
      </c>
      <c r="D4" t="s">
        <v>14</v>
      </c>
      <c r="E4" t="s">
        <v>19</v>
      </c>
      <c r="F4" t="s">
        <v>20</v>
      </c>
      <c r="G4" t="s">
        <v>69</v>
      </c>
    </row>
    <row r="5" spans="1:7" x14ac:dyDescent="0.3">
      <c r="A5" s="25">
        <v>2006</v>
      </c>
      <c r="B5">
        <v>0.435</v>
      </c>
      <c r="C5">
        <v>0.35099999999999998</v>
      </c>
      <c r="D5">
        <v>3091</v>
      </c>
      <c r="E5">
        <v>0.14399999999999999</v>
      </c>
      <c r="F5">
        <v>7.1999999999999995E-2</v>
      </c>
      <c r="G5">
        <v>3092.002</v>
      </c>
    </row>
    <row r="6" spans="1:7" x14ac:dyDescent="0.3">
      <c r="A6" s="25">
        <v>2011</v>
      </c>
      <c r="B6">
        <v>0.40600000000000003</v>
      </c>
      <c r="C6">
        <v>0.39</v>
      </c>
      <c r="D6">
        <v>3308</v>
      </c>
      <c r="E6">
        <v>0.14099999999999999</v>
      </c>
      <c r="F6">
        <v>6.3E-2</v>
      </c>
      <c r="G6">
        <v>3309</v>
      </c>
    </row>
    <row r="7" spans="1:7" x14ac:dyDescent="0.3">
      <c r="A7" s="25">
        <v>2016</v>
      </c>
      <c r="B7">
        <v>0.38200000000000001</v>
      </c>
      <c r="C7">
        <v>0.39600000000000002</v>
      </c>
      <c r="D7">
        <v>3585</v>
      </c>
      <c r="E7">
        <v>0.155</v>
      </c>
      <c r="F7">
        <v>6.6000000000000003E-2</v>
      </c>
      <c r="G7">
        <v>3585.9989999999998</v>
      </c>
    </row>
    <row r="8" spans="1:7" x14ac:dyDescent="0.3">
      <c r="A8" s="25">
        <v>2021</v>
      </c>
      <c r="B8">
        <v>0.38800000000000001</v>
      </c>
      <c r="C8">
        <v>0.39900000000000002</v>
      </c>
      <c r="D8">
        <v>3634</v>
      </c>
      <c r="E8">
        <v>0.15</v>
      </c>
      <c r="F8">
        <v>6.0999999999999999E-2</v>
      </c>
      <c r="G8">
        <v>3634.998</v>
      </c>
    </row>
    <row r="9" spans="1:7" x14ac:dyDescent="0.3">
      <c r="A9" s="25" t="s">
        <v>69</v>
      </c>
      <c r="B9">
        <v>1.6109999999999998</v>
      </c>
      <c r="C9">
        <v>1.536</v>
      </c>
      <c r="D9">
        <v>13618</v>
      </c>
      <c r="E9">
        <v>0.59</v>
      </c>
      <c r="F9">
        <v>0.26200000000000001</v>
      </c>
      <c r="G9">
        <v>13621.999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81D3-C45E-46CF-85B7-9857338CA276}">
  <dimension ref="A3:E9"/>
  <sheetViews>
    <sheetView workbookViewId="0">
      <selection activeCell="Q54" sqref="Q54"/>
    </sheetView>
  </sheetViews>
  <sheetFormatPr defaultColWidth="8.796875" defaultRowHeight="15.6" x14ac:dyDescent="0.3"/>
  <cols>
    <col min="1" max="1" width="12.19921875" bestFit="1" customWidth="1"/>
    <col min="2" max="2" width="15.3984375" bestFit="1" customWidth="1"/>
    <col min="3" max="3" width="21.69921875" bestFit="1" customWidth="1"/>
    <col min="4" max="4" width="14" bestFit="1" customWidth="1"/>
    <col min="5" max="5" width="10.5" bestFit="1" customWidth="1"/>
  </cols>
  <sheetData>
    <row r="3" spans="1:5" x14ac:dyDescent="0.3">
      <c r="A3" s="24" t="s">
        <v>70</v>
      </c>
      <c r="B3" s="24" t="s">
        <v>71</v>
      </c>
    </row>
    <row r="4" spans="1:5" x14ac:dyDescent="0.3">
      <c r="A4" s="24" t="s">
        <v>68</v>
      </c>
      <c r="B4" t="s">
        <v>75</v>
      </c>
      <c r="C4" t="s">
        <v>74</v>
      </c>
      <c r="D4" t="s">
        <v>73</v>
      </c>
      <c r="E4" t="s">
        <v>69</v>
      </c>
    </row>
    <row r="5" spans="1:5" x14ac:dyDescent="0.3">
      <c r="A5" s="25">
        <v>2006</v>
      </c>
      <c r="B5">
        <v>0.438</v>
      </c>
      <c r="C5">
        <v>0.24</v>
      </c>
      <c r="D5">
        <v>0.216</v>
      </c>
      <c r="E5">
        <v>0.89399999999999991</v>
      </c>
    </row>
    <row r="6" spans="1:5" x14ac:dyDescent="0.3">
      <c r="A6" s="25">
        <v>2011</v>
      </c>
      <c r="B6">
        <v>0.48899999999999999</v>
      </c>
      <c r="C6">
        <v>0.23699999999999999</v>
      </c>
      <c r="D6">
        <v>0.21199999999999999</v>
      </c>
      <c r="E6">
        <v>0.93799999999999994</v>
      </c>
    </row>
    <row r="7" spans="1:5" x14ac:dyDescent="0.3">
      <c r="A7" s="25">
        <v>2016</v>
      </c>
      <c r="B7">
        <v>0.5</v>
      </c>
      <c r="C7">
        <v>0.23599999999999999</v>
      </c>
      <c r="D7">
        <v>0.19600000000000001</v>
      </c>
      <c r="E7">
        <v>0.93199999999999994</v>
      </c>
    </row>
    <row r="8" spans="1:5" x14ac:dyDescent="0.3">
      <c r="A8" s="25">
        <v>2021</v>
      </c>
      <c r="B8">
        <v>0.51300000000000001</v>
      </c>
      <c r="C8">
        <v>0.23699999999999999</v>
      </c>
      <c r="D8">
        <v>0.19700000000000001</v>
      </c>
      <c r="E8">
        <v>0.94700000000000006</v>
      </c>
    </row>
    <row r="9" spans="1:5" x14ac:dyDescent="0.3">
      <c r="A9" s="25" t="s">
        <v>69</v>
      </c>
      <c r="B9">
        <v>1.94</v>
      </c>
      <c r="C9">
        <v>0.95</v>
      </c>
      <c r="D9">
        <v>0.82099999999999995</v>
      </c>
      <c r="E9">
        <v>3.7109999999999999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5E1A-EB81-47FD-B079-BE652B977A58}">
  <dimension ref="A3:E9"/>
  <sheetViews>
    <sheetView topLeftCell="A4" workbookViewId="0">
      <selection activeCell="C4" sqref="C4"/>
    </sheetView>
  </sheetViews>
  <sheetFormatPr defaultColWidth="8.796875" defaultRowHeight="15.6" x14ac:dyDescent="0.3"/>
  <cols>
    <col min="1" max="1" width="12.19921875" bestFit="1" customWidth="1"/>
    <col min="2" max="2" width="19.3984375" bestFit="1" customWidth="1"/>
    <col min="3" max="3" width="24.8984375" bestFit="1" customWidth="1"/>
    <col min="4" max="4" width="18.19921875" bestFit="1" customWidth="1"/>
    <col min="5" max="5" width="10.5" bestFit="1" customWidth="1"/>
  </cols>
  <sheetData>
    <row r="3" spans="1:5" x14ac:dyDescent="0.3">
      <c r="A3" s="24" t="s">
        <v>70</v>
      </c>
      <c r="B3" s="24" t="s">
        <v>71</v>
      </c>
    </row>
    <row r="4" spans="1:5" x14ac:dyDescent="0.3">
      <c r="A4" s="24" t="s">
        <v>68</v>
      </c>
      <c r="B4" t="s">
        <v>48</v>
      </c>
      <c r="C4" t="s">
        <v>49</v>
      </c>
      <c r="D4" t="s">
        <v>50</v>
      </c>
      <c r="E4" t="s">
        <v>69</v>
      </c>
    </row>
    <row r="5" spans="1:5" x14ac:dyDescent="0.3">
      <c r="A5" s="25">
        <v>2006</v>
      </c>
      <c r="B5">
        <v>0.7</v>
      </c>
      <c r="C5">
        <v>0.23400000000000001</v>
      </c>
      <c r="D5">
        <v>1.9E-2</v>
      </c>
      <c r="E5">
        <v>0.95299999999999996</v>
      </c>
    </row>
    <row r="6" spans="1:5" x14ac:dyDescent="0.3">
      <c r="A6" s="25">
        <v>2011</v>
      </c>
      <c r="B6">
        <v>0.71699999999999997</v>
      </c>
      <c r="C6">
        <v>0.26900000000000002</v>
      </c>
      <c r="D6">
        <v>1.2999999999999999E-2</v>
      </c>
      <c r="E6">
        <v>0.999</v>
      </c>
    </row>
    <row r="7" spans="1:5" x14ac:dyDescent="0.3">
      <c r="A7" s="25">
        <v>2016</v>
      </c>
      <c r="B7">
        <v>0.73299999999999998</v>
      </c>
      <c r="C7">
        <v>0.247</v>
      </c>
      <c r="D7">
        <v>0.02</v>
      </c>
      <c r="E7">
        <v>1</v>
      </c>
    </row>
    <row r="8" spans="1:5" x14ac:dyDescent="0.3">
      <c r="A8" s="25">
        <v>2021</v>
      </c>
      <c r="B8">
        <v>0.74199999999999999</v>
      </c>
      <c r="C8">
        <v>0.24199999999999999</v>
      </c>
      <c r="D8">
        <v>1.6E-2</v>
      </c>
      <c r="E8">
        <v>1</v>
      </c>
    </row>
    <row r="9" spans="1:5" x14ac:dyDescent="0.3">
      <c r="A9" s="25" t="s">
        <v>69</v>
      </c>
      <c r="B9">
        <v>2.8919999999999999</v>
      </c>
      <c r="C9">
        <v>0.99199999999999999</v>
      </c>
      <c r="D9">
        <v>6.8000000000000005E-2</v>
      </c>
      <c r="E9">
        <v>3.952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BD3F-CDAC-4D43-A920-6A6D8605E0AF}">
  <dimension ref="A3:E9"/>
  <sheetViews>
    <sheetView topLeftCell="A4" workbookViewId="0">
      <selection activeCell="Q31" sqref="Q31"/>
    </sheetView>
  </sheetViews>
  <sheetFormatPr defaultColWidth="8.796875" defaultRowHeight="15.6" x14ac:dyDescent="0.3"/>
  <cols>
    <col min="1" max="1" width="12.19921875" bestFit="1" customWidth="1"/>
    <col min="2" max="2" width="16.3984375" bestFit="1" customWidth="1"/>
    <col min="3" max="3" width="17.69921875" bestFit="1" customWidth="1"/>
    <col min="4" max="4" width="18.3984375" bestFit="1" customWidth="1"/>
    <col min="5" max="5" width="10.5" bestFit="1" customWidth="1"/>
  </cols>
  <sheetData>
    <row r="3" spans="1:5" x14ac:dyDescent="0.3">
      <c r="A3" s="24" t="s">
        <v>70</v>
      </c>
      <c r="B3" s="24" t="s">
        <v>71</v>
      </c>
    </row>
    <row r="4" spans="1:5" x14ac:dyDescent="0.3">
      <c r="A4" s="24" t="s">
        <v>68</v>
      </c>
      <c r="B4" t="s">
        <v>25</v>
      </c>
      <c r="C4" t="s">
        <v>23</v>
      </c>
      <c r="D4" t="s">
        <v>24</v>
      </c>
      <c r="E4" t="s">
        <v>69</v>
      </c>
    </row>
    <row r="5" spans="1:5" x14ac:dyDescent="0.3">
      <c r="A5" s="25">
        <v>2006</v>
      </c>
      <c r="B5">
        <v>0.14599999999999999</v>
      </c>
      <c r="C5">
        <v>0.58399999999999996</v>
      </c>
      <c r="D5">
        <v>0.19400000000000001</v>
      </c>
      <c r="E5">
        <v>0.92399999999999993</v>
      </c>
    </row>
    <row r="6" spans="1:5" x14ac:dyDescent="0.3">
      <c r="A6" s="25">
        <v>2011</v>
      </c>
      <c r="B6">
        <v>0.152</v>
      </c>
      <c r="C6">
        <v>0.51200000000000001</v>
      </c>
      <c r="D6">
        <v>0.25800000000000001</v>
      </c>
      <c r="E6">
        <v>0.92200000000000004</v>
      </c>
    </row>
    <row r="7" spans="1:5" x14ac:dyDescent="0.3">
      <c r="A7" s="25">
        <v>2016</v>
      </c>
      <c r="B7">
        <v>0.13600000000000001</v>
      </c>
      <c r="C7">
        <v>0.52300000000000002</v>
      </c>
      <c r="D7">
        <v>0.28000000000000003</v>
      </c>
      <c r="E7">
        <v>0.93900000000000006</v>
      </c>
    </row>
    <row r="8" spans="1:5" x14ac:dyDescent="0.3">
      <c r="A8" s="25">
        <v>2021</v>
      </c>
      <c r="B8">
        <v>0.11899999999999999</v>
      </c>
      <c r="C8">
        <v>0.41899999999999998</v>
      </c>
      <c r="D8">
        <v>0.26300000000000001</v>
      </c>
      <c r="E8">
        <v>0.80100000000000005</v>
      </c>
    </row>
    <row r="9" spans="1:5" x14ac:dyDescent="0.3">
      <c r="A9" s="25" t="s">
        <v>69</v>
      </c>
      <c r="B9">
        <v>0.55299999999999994</v>
      </c>
      <c r="C9">
        <v>2.0380000000000003</v>
      </c>
      <c r="D9">
        <v>0.995</v>
      </c>
      <c r="E9">
        <v>3.5860000000000003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9664-0227-4E1F-903F-32374972FF02}">
  <dimension ref="A3:G9"/>
  <sheetViews>
    <sheetView topLeftCell="A34" workbookViewId="0">
      <selection activeCell="L63" sqref="L63"/>
    </sheetView>
  </sheetViews>
  <sheetFormatPr defaultColWidth="8.796875" defaultRowHeight="15.6" x14ac:dyDescent="0.3"/>
  <cols>
    <col min="1" max="1" width="12.19921875" bestFit="1" customWidth="1"/>
    <col min="2" max="2" width="27.19921875" bestFit="1" customWidth="1"/>
    <col min="3" max="3" width="20" bestFit="1" customWidth="1"/>
    <col min="4" max="4" width="24.09765625" bestFit="1" customWidth="1"/>
    <col min="5" max="5" width="24.59765625" bestFit="1" customWidth="1"/>
    <col min="6" max="6" width="21.19921875" bestFit="1" customWidth="1"/>
    <col min="7" max="7" width="10.5" bestFit="1" customWidth="1"/>
  </cols>
  <sheetData>
    <row r="3" spans="1:7" x14ac:dyDescent="0.3">
      <c r="A3" s="24" t="s">
        <v>70</v>
      </c>
      <c r="B3" s="24" t="s">
        <v>71</v>
      </c>
    </row>
    <row r="4" spans="1:7" x14ac:dyDescent="0.3">
      <c r="A4" s="24" t="s">
        <v>68</v>
      </c>
      <c r="B4" t="s">
        <v>37</v>
      </c>
      <c r="C4" t="s">
        <v>33</v>
      </c>
      <c r="D4" t="s">
        <v>36</v>
      </c>
      <c r="E4" t="s">
        <v>35</v>
      </c>
      <c r="F4" t="s">
        <v>34</v>
      </c>
      <c r="G4" t="s">
        <v>69</v>
      </c>
    </row>
    <row r="5" spans="1:7" x14ac:dyDescent="0.3">
      <c r="A5" s="25">
        <v>2006</v>
      </c>
      <c r="B5">
        <v>0.192</v>
      </c>
      <c r="C5">
        <v>0.94973544973544977</v>
      </c>
      <c r="D5">
        <v>2.1000000000000001E-2</v>
      </c>
      <c r="E5">
        <v>0.78600000000000003</v>
      </c>
      <c r="F5">
        <v>5.0264550264550262E-2</v>
      </c>
      <c r="G5">
        <v>1.9989999999999999</v>
      </c>
    </row>
    <row r="6" spans="1:7" x14ac:dyDescent="0.3">
      <c r="A6" s="25">
        <v>2011</v>
      </c>
      <c r="B6">
        <v>0.214</v>
      </c>
      <c r="C6">
        <v>0.93500000000000005</v>
      </c>
      <c r="D6">
        <v>2.1999999999999999E-2</v>
      </c>
      <c r="E6">
        <v>0.76400000000000001</v>
      </c>
      <c r="F6">
        <v>6.5000000000000002E-2</v>
      </c>
      <c r="G6">
        <v>2</v>
      </c>
    </row>
    <row r="7" spans="1:7" x14ac:dyDescent="0.3">
      <c r="A7" s="25">
        <v>2016</v>
      </c>
      <c r="B7">
        <v>0.20599999999999999</v>
      </c>
      <c r="C7">
        <v>0.93</v>
      </c>
      <c r="D7">
        <v>1.7000000000000001E-2</v>
      </c>
      <c r="E7">
        <v>0.77400000000000002</v>
      </c>
      <c r="F7">
        <v>7.0000000000000007E-2</v>
      </c>
      <c r="G7">
        <v>1.9970000000000001</v>
      </c>
    </row>
    <row r="8" spans="1:7" x14ac:dyDescent="0.3">
      <c r="A8" s="25">
        <v>2021</v>
      </c>
      <c r="B8">
        <v>0.20799999999999999</v>
      </c>
      <c r="C8">
        <v>0.90300000000000002</v>
      </c>
      <c r="D8">
        <v>5.0000000000000001E-3</v>
      </c>
      <c r="E8">
        <v>0.77600000000000002</v>
      </c>
      <c r="F8">
        <v>0.10299999999999999</v>
      </c>
      <c r="G8">
        <v>1.9949999999999999</v>
      </c>
    </row>
    <row r="9" spans="1:7" x14ac:dyDescent="0.3">
      <c r="A9" s="25" t="s">
        <v>69</v>
      </c>
      <c r="B9">
        <v>0.82</v>
      </c>
      <c r="C9">
        <v>3.71773544973545</v>
      </c>
      <c r="D9">
        <v>6.5000000000000002E-2</v>
      </c>
      <c r="E9">
        <v>3.0999999999999996</v>
      </c>
      <c r="F9">
        <v>0.28826455026455028</v>
      </c>
      <c r="G9">
        <v>7.9909999999999997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AB6F-3784-46F2-9864-D83D50F27801}">
  <dimension ref="A3:E9"/>
  <sheetViews>
    <sheetView topLeftCell="A4" workbookViewId="0">
      <selection activeCell="D9" sqref="D9"/>
    </sheetView>
  </sheetViews>
  <sheetFormatPr defaultRowHeight="15.6" x14ac:dyDescent="0.3"/>
  <cols>
    <col min="1" max="1" width="12.19921875" bestFit="1" customWidth="1"/>
    <col min="2" max="2" width="16.796875" bestFit="1" customWidth="1"/>
    <col min="3" max="3" width="14.8984375" bestFit="1" customWidth="1"/>
    <col min="4" max="4" width="9.8984375" bestFit="1" customWidth="1"/>
    <col min="5" max="5" width="10.5" bestFit="1" customWidth="1"/>
    <col min="6" max="6" width="14.09765625" bestFit="1" customWidth="1"/>
    <col min="7" max="7" width="29.8984375" bestFit="1" customWidth="1"/>
    <col min="8" max="8" width="33.19921875" bestFit="1" customWidth="1"/>
    <col min="9" max="9" width="32.296875" bestFit="1" customWidth="1"/>
    <col min="10" max="10" width="16.69921875" bestFit="1" customWidth="1"/>
    <col min="11" max="11" width="25.5" bestFit="1" customWidth="1"/>
    <col min="12" max="12" width="24.5" bestFit="1" customWidth="1"/>
    <col min="13" max="13" width="11.8984375" bestFit="1" customWidth="1"/>
    <col min="14" max="14" width="10.59765625" bestFit="1" customWidth="1"/>
    <col min="15" max="15" width="7.8984375" bestFit="1" customWidth="1"/>
    <col min="16" max="16" width="19.3984375" bestFit="1" customWidth="1"/>
    <col min="17" max="17" width="27.19921875" bestFit="1" customWidth="1"/>
    <col min="18" max="18" width="13.59765625" bestFit="1" customWidth="1"/>
    <col min="19" max="19" width="18.19921875" bestFit="1" customWidth="1"/>
    <col min="20" max="20" width="16.8984375" bestFit="1" customWidth="1"/>
    <col min="21" max="22" width="42.8984375" bestFit="1" customWidth="1"/>
    <col min="23" max="23" width="37.19921875" bestFit="1" customWidth="1"/>
    <col min="24" max="24" width="36.796875" bestFit="1" customWidth="1"/>
    <col min="25" max="25" width="28.09765625" bestFit="1" customWidth="1"/>
    <col min="26" max="27" width="10.09765625" bestFit="1" customWidth="1"/>
    <col min="28" max="28" width="25.296875" bestFit="1" customWidth="1"/>
    <col min="29" max="29" width="29.3984375" bestFit="1" customWidth="1"/>
    <col min="30" max="30" width="16.796875" bestFit="1" customWidth="1"/>
    <col min="31" max="31" width="28.5" bestFit="1" customWidth="1"/>
    <col min="32" max="32" width="27.09765625" bestFit="1" customWidth="1"/>
    <col min="33" max="33" width="14.8984375" bestFit="1" customWidth="1"/>
    <col min="34" max="34" width="17.19921875" bestFit="1" customWidth="1"/>
    <col min="35" max="35" width="29.69921875" bestFit="1" customWidth="1"/>
    <col min="36" max="36" width="15.09765625" bestFit="1" customWidth="1"/>
    <col min="37" max="37" width="20" bestFit="1" customWidth="1"/>
    <col min="38" max="38" width="18.19921875" bestFit="1" customWidth="1"/>
    <col min="39" max="39" width="13.8984375" bestFit="1" customWidth="1"/>
    <col min="40" max="40" width="21.296875" bestFit="1" customWidth="1"/>
    <col min="41" max="41" width="28.59765625" bestFit="1" customWidth="1"/>
    <col min="42" max="42" width="39.19921875" bestFit="1" customWidth="1"/>
    <col min="43" max="43" width="9.8984375" bestFit="1" customWidth="1"/>
    <col min="44" max="44" width="11.8984375" bestFit="1" customWidth="1"/>
    <col min="45" max="45" width="9.5" bestFit="1" customWidth="1"/>
    <col min="46" max="46" width="24.09765625" bestFit="1" customWidth="1"/>
    <col min="47" max="47" width="20.8984375" bestFit="1" customWidth="1"/>
    <col min="48" max="48" width="24.59765625" bestFit="1" customWidth="1"/>
    <col min="49" max="49" width="24.8984375" bestFit="1" customWidth="1"/>
    <col min="50" max="50" width="18.09765625" bestFit="1" customWidth="1"/>
    <col min="51" max="51" width="16.3984375" bestFit="1" customWidth="1"/>
    <col min="52" max="52" width="15" bestFit="1" customWidth="1"/>
    <col min="53" max="53" width="21.19921875" bestFit="1" customWidth="1"/>
    <col min="54" max="54" width="11.3984375" bestFit="1" customWidth="1"/>
    <col min="55" max="55" width="17.69921875" bestFit="1" customWidth="1"/>
    <col min="56" max="56" width="18.3984375" bestFit="1" customWidth="1"/>
    <col min="57" max="57" width="11.8984375" bestFit="1" customWidth="1"/>
  </cols>
  <sheetData>
    <row r="3" spans="1:5" x14ac:dyDescent="0.3">
      <c r="A3" s="24" t="s">
        <v>70</v>
      </c>
      <c r="B3" s="24" t="s">
        <v>71</v>
      </c>
    </row>
    <row r="4" spans="1:5" x14ac:dyDescent="0.3">
      <c r="A4" s="24" t="s">
        <v>68</v>
      </c>
      <c r="B4" t="s">
        <v>7</v>
      </c>
      <c r="C4" t="s">
        <v>8</v>
      </c>
      <c r="D4" t="s">
        <v>14</v>
      </c>
      <c r="E4" t="s">
        <v>69</v>
      </c>
    </row>
    <row r="5" spans="1:5" x14ac:dyDescent="0.3">
      <c r="A5" s="25">
        <v>2006</v>
      </c>
      <c r="B5">
        <v>252750</v>
      </c>
      <c r="C5">
        <v>260000</v>
      </c>
      <c r="D5">
        <v>3091</v>
      </c>
      <c r="E5">
        <v>515841</v>
      </c>
    </row>
    <row r="6" spans="1:5" x14ac:dyDescent="0.3">
      <c r="A6" s="25">
        <v>2011</v>
      </c>
      <c r="B6">
        <v>325000</v>
      </c>
      <c r="C6">
        <v>332100</v>
      </c>
      <c r="D6">
        <v>3308</v>
      </c>
      <c r="E6">
        <v>660408</v>
      </c>
    </row>
    <row r="7" spans="1:5" x14ac:dyDescent="0.3">
      <c r="A7" s="25">
        <v>2016</v>
      </c>
      <c r="B7">
        <v>595000</v>
      </c>
      <c r="C7">
        <v>550000</v>
      </c>
      <c r="D7">
        <v>3585</v>
      </c>
      <c r="E7">
        <v>1148585</v>
      </c>
    </row>
    <row r="8" spans="1:5" x14ac:dyDescent="0.3">
      <c r="A8" s="25">
        <v>2021</v>
      </c>
      <c r="B8">
        <v>750000</v>
      </c>
      <c r="C8">
        <v>620000</v>
      </c>
      <c r="D8">
        <v>3634</v>
      </c>
      <c r="E8">
        <v>1373634</v>
      </c>
    </row>
    <row r="9" spans="1:5" x14ac:dyDescent="0.3">
      <c r="A9" s="25" t="s">
        <v>69</v>
      </c>
      <c r="B9">
        <v>1922750</v>
      </c>
      <c r="C9">
        <v>1762100</v>
      </c>
      <c r="D9">
        <v>13618</v>
      </c>
      <c r="E9">
        <v>3698468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B1C0-068A-4D2D-8538-7AF2FCF8BF97}">
  <dimension ref="A3:D9"/>
  <sheetViews>
    <sheetView topLeftCell="A4" workbookViewId="0">
      <selection activeCell="K32" sqref="K32"/>
    </sheetView>
  </sheetViews>
  <sheetFormatPr defaultRowHeight="15.6" x14ac:dyDescent="0.3"/>
  <cols>
    <col min="1" max="1" width="12.19921875" bestFit="1" customWidth="1"/>
    <col min="2" max="2" width="17.19921875" bestFit="1" customWidth="1"/>
    <col min="3" max="3" width="9.5" bestFit="1" customWidth="1"/>
    <col min="4" max="4" width="10.5" bestFit="1" customWidth="1"/>
    <col min="5" max="5" width="9.5" bestFit="1" customWidth="1"/>
    <col min="6" max="6" width="11.8984375" bestFit="1" customWidth="1"/>
    <col min="7" max="7" width="29.8984375" bestFit="1" customWidth="1"/>
    <col min="8" max="8" width="33.19921875" bestFit="1" customWidth="1"/>
    <col min="9" max="9" width="32.296875" bestFit="1" customWidth="1"/>
    <col min="10" max="10" width="16.69921875" bestFit="1" customWidth="1"/>
    <col min="11" max="11" width="25.5" bestFit="1" customWidth="1"/>
    <col min="12" max="12" width="24.5" bestFit="1" customWidth="1"/>
    <col min="13" max="13" width="11.8984375" bestFit="1" customWidth="1"/>
    <col min="14" max="14" width="10.59765625" bestFit="1" customWidth="1"/>
    <col min="15" max="15" width="7.8984375" bestFit="1" customWidth="1"/>
    <col min="16" max="16" width="19.3984375" bestFit="1" customWidth="1"/>
    <col min="17" max="17" width="27.19921875" bestFit="1" customWidth="1"/>
    <col min="18" max="18" width="13.59765625" bestFit="1" customWidth="1"/>
    <col min="19" max="19" width="18.19921875" bestFit="1" customWidth="1"/>
    <col min="20" max="20" width="16.8984375" bestFit="1" customWidth="1"/>
    <col min="21" max="22" width="42.8984375" bestFit="1" customWidth="1"/>
    <col min="23" max="23" width="37.19921875" bestFit="1" customWidth="1"/>
    <col min="24" max="24" width="36.796875" bestFit="1" customWidth="1"/>
    <col min="25" max="25" width="28.09765625" bestFit="1" customWidth="1"/>
    <col min="26" max="27" width="10.09765625" bestFit="1" customWidth="1"/>
    <col min="28" max="28" width="25.296875" bestFit="1" customWidth="1"/>
    <col min="29" max="29" width="29.3984375" bestFit="1" customWidth="1"/>
    <col min="30" max="30" width="16.796875" bestFit="1" customWidth="1"/>
    <col min="31" max="31" width="28.5" bestFit="1" customWidth="1"/>
    <col min="32" max="32" width="27.09765625" bestFit="1" customWidth="1"/>
    <col min="33" max="33" width="14.8984375" bestFit="1" customWidth="1"/>
    <col min="34" max="34" width="17.19921875" bestFit="1" customWidth="1"/>
    <col min="35" max="35" width="29.69921875" bestFit="1" customWidth="1"/>
    <col min="36" max="36" width="15.09765625" bestFit="1" customWidth="1"/>
    <col min="37" max="37" width="20" bestFit="1" customWidth="1"/>
    <col min="38" max="38" width="18.19921875" bestFit="1" customWidth="1"/>
    <col min="39" max="39" width="13.8984375" bestFit="1" customWidth="1"/>
    <col min="40" max="40" width="21.296875" bestFit="1" customWidth="1"/>
    <col min="41" max="41" width="28.59765625" bestFit="1" customWidth="1"/>
    <col min="42" max="42" width="39.19921875" bestFit="1" customWidth="1"/>
    <col min="43" max="43" width="9.8984375" bestFit="1" customWidth="1"/>
    <col min="44" max="44" width="11.8984375" bestFit="1" customWidth="1"/>
    <col min="45" max="45" width="9.5" bestFit="1" customWidth="1"/>
    <col min="46" max="46" width="24.09765625" bestFit="1" customWidth="1"/>
    <col min="47" max="47" width="20.8984375" bestFit="1" customWidth="1"/>
    <col min="48" max="48" width="24.59765625" bestFit="1" customWidth="1"/>
    <col min="49" max="49" width="24.8984375" bestFit="1" customWidth="1"/>
    <col min="50" max="50" width="18.09765625" bestFit="1" customWidth="1"/>
    <col min="51" max="51" width="16.3984375" bestFit="1" customWidth="1"/>
    <col min="52" max="52" width="15" bestFit="1" customWidth="1"/>
    <col min="53" max="53" width="21.19921875" bestFit="1" customWidth="1"/>
    <col min="54" max="54" width="11.3984375" bestFit="1" customWidth="1"/>
    <col min="55" max="55" width="17.69921875" bestFit="1" customWidth="1"/>
    <col min="56" max="56" width="18.3984375" bestFit="1" customWidth="1"/>
    <col min="57" max="57" width="11.8984375" bestFit="1" customWidth="1"/>
  </cols>
  <sheetData>
    <row r="3" spans="1:4" x14ac:dyDescent="0.3">
      <c r="A3" s="24" t="s">
        <v>70</v>
      </c>
      <c r="B3" s="24" t="s">
        <v>71</v>
      </c>
    </row>
    <row r="4" spans="1:4" x14ac:dyDescent="0.3">
      <c r="A4" s="24" t="s">
        <v>68</v>
      </c>
      <c r="B4" t="s">
        <v>13</v>
      </c>
      <c r="C4" t="s">
        <v>47</v>
      </c>
      <c r="D4" t="s">
        <v>69</v>
      </c>
    </row>
    <row r="5" spans="1:4" x14ac:dyDescent="0.3">
      <c r="A5" s="25">
        <v>2006</v>
      </c>
      <c r="B5">
        <v>125</v>
      </c>
      <c r="C5">
        <v>0.438</v>
      </c>
      <c r="D5">
        <v>125.438</v>
      </c>
    </row>
    <row r="6" spans="1:4" x14ac:dyDescent="0.3">
      <c r="A6" s="25">
        <v>2011</v>
      </c>
      <c r="B6">
        <v>150</v>
      </c>
      <c r="C6">
        <v>0.48899999999999999</v>
      </c>
      <c r="D6">
        <v>150.489</v>
      </c>
    </row>
    <row r="7" spans="1:4" x14ac:dyDescent="0.3">
      <c r="A7" s="25">
        <v>2016</v>
      </c>
      <c r="B7">
        <v>225</v>
      </c>
      <c r="C7">
        <v>0.5</v>
      </c>
      <c r="D7">
        <v>225.5</v>
      </c>
    </row>
    <row r="8" spans="1:4" x14ac:dyDescent="0.3">
      <c r="A8" s="25">
        <v>2021</v>
      </c>
      <c r="B8">
        <v>295</v>
      </c>
      <c r="C8">
        <v>0.51300000000000001</v>
      </c>
      <c r="D8">
        <v>295.51299999999998</v>
      </c>
    </row>
    <row r="9" spans="1:4" x14ac:dyDescent="0.3">
      <c r="A9" s="25" t="s">
        <v>69</v>
      </c>
      <c r="B9">
        <v>795</v>
      </c>
      <c r="C9">
        <v>1.94</v>
      </c>
      <c r="D9">
        <v>796.94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CDCC-A0B8-4324-9443-2BB36854A7AA}">
  <dimension ref="A3:D9"/>
  <sheetViews>
    <sheetView topLeftCell="A4" workbookViewId="0">
      <selection activeCell="S18" sqref="S18"/>
    </sheetView>
  </sheetViews>
  <sheetFormatPr defaultRowHeight="15.6" x14ac:dyDescent="0.3"/>
  <cols>
    <col min="1" max="1" width="12.19921875" bestFit="1" customWidth="1"/>
    <col min="2" max="2" width="15.3984375" bestFit="1" customWidth="1"/>
    <col min="3" max="3" width="21.19921875" bestFit="1" customWidth="1"/>
    <col min="4" max="4" width="11.8984375" bestFit="1" customWidth="1"/>
  </cols>
  <sheetData>
    <row r="3" spans="1:4" x14ac:dyDescent="0.3">
      <c r="A3" s="24" t="s">
        <v>70</v>
      </c>
      <c r="B3" s="24" t="s">
        <v>71</v>
      </c>
    </row>
    <row r="4" spans="1:4" x14ac:dyDescent="0.3">
      <c r="A4" s="24" t="s">
        <v>68</v>
      </c>
      <c r="B4" t="s">
        <v>58</v>
      </c>
      <c r="C4" t="s">
        <v>34</v>
      </c>
      <c r="D4" t="s">
        <v>69</v>
      </c>
    </row>
    <row r="5" spans="1:4" x14ac:dyDescent="0.3">
      <c r="A5" s="25">
        <v>2006</v>
      </c>
      <c r="B5">
        <v>1065.8620689655172</v>
      </c>
      <c r="C5">
        <v>5.0264550264550262E-2</v>
      </c>
      <c r="D5">
        <v>1065.9123335157817</v>
      </c>
    </row>
    <row r="6" spans="1:4" x14ac:dyDescent="0.3">
      <c r="A6" s="25">
        <v>2011</v>
      </c>
      <c r="B6">
        <v>1102.6666666666667</v>
      </c>
      <c r="C6">
        <v>6.5000000000000002E-2</v>
      </c>
      <c r="D6">
        <v>1102.7316666666668</v>
      </c>
    </row>
    <row r="7" spans="1:4" x14ac:dyDescent="0.3">
      <c r="A7" s="25">
        <v>2016</v>
      </c>
      <c r="B7">
        <v>1156.4516129032259</v>
      </c>
      <c r="C7">
        <v>7.0000000000000007E-2</v>
      </c>
      <c r="D7">
        <v>1156.5216129032258</v>
      </c>
    </row>
    <row r="8" spans="1:4" x14ac:dyDescent="0.3">
      <c r="A8" s="25">
        <v>2021</v>
      </c>
      <c r="B8">
        <v>1172.258064516129</v>
      </c>
      <c r="C8">
        <v>0.10299999999999999</v>
      </c>
      <c r="D8">
        <v>1172.3610645161291</v>
      </c>
    </row>
    <row r="9" spans="1:4" x14ac:dyDescent="0.3">
      <c r="A9" s="25" t="s">
        <v>69</v>
      </c>
      <c r="B9">
        <v>4497.2384130515393</v>
      </c>
      <c r="C9">
        <v>0.28826455026455028</v>
      </c>
      <c r="D9">
        <v>4497.5266776018034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32F7-161E-49B8-87A3-1CE594AA49D7}">
  <dimension ref="A3:D9"/>
  <sheetViews>
    <sheetView topLeftCell="A4" workbookViewId="0">
      <selection activeCell="I21" sqref="I21"/>
    </sheetView>
  </sheetViews>
  <sheetFormatPr defaultRowHeight="15.6" x14ac:dyDescent="0.3"/>
  <cols>
    <col min="1" max="1" width="12.19921875" bestFit="1" customWidth="1"/>
    <col min="2" max="2" width="29.3984375" bestFit="1" customWidth="1"/>
    <col min="3" max="3" width="17.69921875" bestFit="1" customWidth="1"/>
    <col min="4" max="4" width="10.5" bestFit="1" customWidth="1"/>
    <col min="5" max="5" width="13.09765625" bestFit="1" customWidth="1"/>
    <col min="6" max="6" width="14.09765625" bestFit="1" customWidth="1"/>
    <col min="7" max="7" width="29.8984375" bestFit="1" customWidth="1"/>
    <col min="8" max="8" width="33.19921875" bestFit="1" customWidth="1"/>
    <col min="9" max="9" width="32.296875" bestFit="1" customWidth="1"/>
    <col min="10" max="10" width="16.69921875" bestFit="1" customWidth="1"/>
    <col min="11" max="11" width="25.5" bestFit="1" customWidth="1"/>
    <col min="12" max="12" width="24.5" bestFit="1" customWidth="1"/>
    <col min="13" max="13" width="11.8984375" bestFit="1" customWidth="1"/>
    <col min="14" max="14" width="10.59765625" bestFit="1" customWidth="1"/>
    <col min="15" max="15" width="7.8984375" bestFit="1" customWidth="1"/>
    <col min="16" max="16" width="19.3984375" bestFit="1" customWidth="1"/>
    <col min="17" max="17" width="27.19921875" bestFit="1" customWidth="1"/>
    <col min="18" max="18" width="13.59765625" bestFit="1" customWidth="1"/>
    <col min="19" max="19" width="18.19921875" bestFit="1" customWidth="1"/>
    <col min="20" max="20" width="16.8984375" bestFit="1" customWidth="1"/>
    <col min="21" max="22" width="42.8984375" bestFit="1" customWidth="1"/>
    <col min="23" max="23" width="37.19921875" bestFit="1" customWidth="1"/>
    <col min="24" max="24" width="36.796875" bestFit="1" customWidth="1"/>
    <col min="25" max="25" width="28.09765625" bestFit="1" customWidth="1"/>
    <col min="26" max="27" width="10.09765625" bestFit="1" customWidth="1"/>
    <col min="28" max="28" width="25.296875" bestFit="1" customWidth="1"/>
    <col min="29" max="29" width="29.3984375" bestFit="1" customWidth="1"/>
    <col min="30" max="30" width="16.796875" bestFit="1" customWidth="1"/>
    <col min="31" max="31" width="28.5" bestFit="1" customWidth="1"/>
    <col min="32" max="32" width="27.09765625" bestFit="1" customWidth="1"/>
    <col min="33" max="33" width="14.8984375" bestFit="1" customWidth="1"/>
    <col min="34" max="34" width="17.19921875" bestFit="1" customWidth="1"/>
    <col min="35" max="35" width="29.69921875" bestFit="1" customWidth="1"/>
    <col min="36" max="36" width="15.09765625" bestFit="1" customWidth="1"/>
    <col min="37" max="37" width="20" bestFit="1" customWidth="1"/>
    <col min="38" max="38" width="18.19921875" bestFit="1" customWidth="1"/>
    <col min="39" max="39" width="13.8984375" bestFit="1" customWidth="1"/>
    <col min="40" max="40" width="21.296875" bestFit="1" customWidth="1"/>
    <col min="41" max="41" width="28.59765625" bestFit="1" customWidth="1"/>
    <col min="42" max="42" width="39.19921875" bestFit="1" customWidth="1"/>
    <col min="43" max="43" width="9.8984375" bestFit="1" customWidth="1"/>
    <col min="44" max="44" width="11.8984375" bestFit="1" customWidth="1"/>
    <col min="45" max="45" width="9.5" bestFit="1" customWidth="1"/>
    <col min="46" max="46" width="24.09765625" bestFit="1" customWidth="1"/>
    <col min="47" max="47" width="20.8984375" bestFit="1" customWidth="1"/>
    <col min="48" max="48" width="24.59765625" bestFit="1" customWidth="1"/>
    <col min="49" max="49" width="24.8984375" bestFit="1" customWidth="1"/>
    <col min="50" max="50" width="18.09765625" bestFit="1" customWidth="1"/>
    <col min="51" max="51" width="16.3984375" bestFit="1" customWidth="1"/>
    <col min="52" max="52" width="15" bestFit="1" customWidth="1"/>
    <col min="53" max="53" width="21.19921875" bestFit="1" customWidth="1"/>
    <col min="54" max="54" width="11.3984375" bestFit="1" customWidth="1"/>
    <col min="55" max="55" width="17.69921875" bestFit="1" customWidth="1"/>
    <col min="56" max="56" width="18.3984375" bestFit="1" customWidth="1"/>
    <col min="57" max="57" width="11.8984375" bestFit="1" customWidth="1"/>
  </cols>
  <sheetData>
    <row r="3" spans="1:4" x14ac:dyDescent="0.3">
      <c r="A3" s="24" t="s">
        <v>70</v>
      </c>
      <c r="B3" s="24" t="s">
        <v>71</v>
      </c>
    </row>
    <row r="4" spans="1:4" x14ac:dyDescent="0.3">
      <c r="A4" s="24" t="s">
        <v>68</v>
      </c>
      <c r="B4" t="s">
        <v>11</v>
      </c>
      <c r="C4" t="s">
        <v>23</v>
      </c>
      <c r="D4" t="s">
        <v>69</v>
      </c>
    </row>
    <row r="5" spans="1:4" x14ac:dyDescent="0.3">
      <c r="A5" s="25">
        <v>2006</v>
      </c>
      <c r="B5">
        <v>602</v>
      </c>
      <c r="C5">
        <v>0.58399999999999996</v>
      </c>
      <c r="D5">
        <v>602.58399999999995</v>
      </c>
    </row>
    <row r="6" spans="1:4" x14ac:dyDescent="0.3">
      <c r="A6" s="25">
        <v>2011</v>
      </c>
      <c r="B6">
        <v>694</v>
      </c>
      <c r="C6">
        <v>0.51200000000000001</v>
      </c>
      <c r="D6">
        <v>694.51199999999994</v>
      </c>
    </row>
    <row r="7" spans="1:4" x14ac:dyDescent="0.3">
      <c r="A7" s="25">
        <v>2016</v>
      </c>
      <c r="B7">
        <v>887</v>
      </c>
      <c r="C7">
        <v>0.52300000000000002</v>
      </c>
      <c r="D7">
        <v>887.52300000000002</v>
      </c>
    </row>
    <row r="8" spans="1:4" x14ac:dyDescent="0.3">
      <c r="A8" s="25">
        <v>2021</v>
      </c>
      <c r="B8">
        <v>1089</v>
      </c>
      <c r="C8">
        <v>0.41899999999999998</v>
      </c>
      <c r="D8">
        <v>1089.4190000000001</v>
      </c>
    </row>
    <row r="9" spans="1:4" x14ac:dyDescent="0.3">
      <c r="A9" s="25" t="s">
        <v>69</v>
      </c>
      <c r="B9">
        <v>3272</v>
      </c>
      <c r="C9">
        <v>2.0380000000000003</v>
      </c>
      <c r="D9">
        <v>3274.0380000000005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AEDF-1922-459C-9CA0-AA24F7F630A6}">
  <dimension ref="A3:D9"/>
  <sheetViews>
    <sheetView workbookViewId="0">
      <selection activeCell="I19" sqref="I19"/>
    </sheetView>
  </sheetViews>
  <sheetFormatPr defaultRowHeight="15.6" x14ac:dyDescent="0.3"/>
  <cols>
    <col min="1" max="1" width="12.19921875" bestFit="1" customWidth="1"/>
    <col min="2" max="2" width="28.5" bestFit="1" customWidth="1"/>
    <col min="3" max="3" width="21.296875" bestFit="1" customWidth="1"/>
    <col min="4" max="4" width="11.8984375" bestFit="1" customWidth="1"/>
    <col min="5" max="5" width="13.09765625" bestFit="1" customWidth="1"/>
    <col min="6" max="6" width="14.09765625" bestFit="1" customWidth="1"/>
    <col min="7" max="7" width="29.8984375" bestFit="1" customWidth="1"/>
    <col min="8" max="8" width="33.19921875" bestFit="1" customWidth="1"/>
    <col min="9" max="9" width="32.296875" bestFit="1" customWidth="1"/>
    <col min="10" max="10" width="16.69921875" bestFit="1" customWidth="1"/>
    <col min="11" max="11" width="25.5" bestFit="1" customWidth="1"/>
    <col min="12" max="12" width="24.5" bestFit="1" customWidth="1"/>
    <col min="13" max="13" width="11.8984375" bestFit="1" customWidth="1"/>
    <col min="14" max="14" width="10.59765625" bestFit="1" customWidth="1"/>
    <col min="15" max="15" width="7.8984375" bestFit="1" customWidth="1"/>
    <col min="16" max="16" width="19.3984375" bestFit="1" customWidth="1"/>
    <col min="17" max="17" width="27.19921875" bestFit="1" customWidth="1"/>
    <col min="18" max="18" width="13.59765625" bestFit="1" customWidth="1"/>
    <col min="19" max="19" width="18.19921875" bestFit="1" customWidth="1"/>
    <col min="20" max="20" width="16.8984375" bestFit="1" customWidth="1"/>
    <col min="21" max="22" width="42.8984375" bestFit="1" customWidth="1"/>
    <col min="23" max="23" width="37.19921875" bestFit="1" customWidth="1"/>
    <col min="24" max="24" width="36.796875" bestFit="1" customWidth="1"/>
    <col min="25" max="25" width="28.09765625" bestFit="1" customWidth="1"/>
    <col min="26" max="27" width="10.09765625" bestFit="1" customWidth="1"/>
    <col min="28" max="28" width="25.296875" bestFit="1" customWidth="1"/>
    <col min="29" max="29" width="29.3984375" bestFit="1" customWidth="1"/>
    <col min="30" max="30" width="16.796875" bestFit="1" customWidth="1"/>
    <col min="31" max="31" width="28.5" bestFit="1" customWidth="1"/>
    <col min="32" max="32" width="27.09765625" bestFit="1" customWidth="1"/>
    <col min="33" max="33" width="14.8984375" bestFit="1" customWidth="1"/>
    <col min="34" max="34" width="17.19921875" bestFit="1" customWidth="1"/>
    <col min="35" max="35" width="29.69921875" bestFit="1" customWidth="1"/>
    <col min="36" max="36" width="15.09765625" bestFit="1" customWidth="1"/>
    <col min="37" max="37" width="20" bestFit="1" customWidth="1"/>
    <col min="38" max="38" width="18.19921875" bestFit="1" customWidth="1"/>
    <col min="39" max="39" width="13.8984375" bestFit="1" customWidth="1"/>
    <col min="40" max="40" width="21.296875" bestFit="1" customWidth="1"/>
    <col min="41" max="41" width="28.59765625" bestFit="1" customWidth="1"/>
    <col min="42" max="42" width="39.19921875" bestFit="1" customWidth="1"/>
    <col min="43" max="43" width="9.8984375" bestFit="1" customWidth="1"/>
    <col min="44" max="44" width="11.8984375" bestFit="1" customWidth="1"/>
    <col min="45" max="45" width="9.5" bestFit="1" customWidth="1"/>
    <col min="46" max="46" width="24.09765625" bestFit="1" customWidth="1"/>
    <col min="47" max="47" width="20.8984375" bestFit="1" customWidth="1"/>
    <col min="48" max="48" width="24.59765625" bestFit="1" customWidth="1"/>
    <col min="49" max="49" width="24.8984375" bestFit="1" customWidth="1"/>
    <col min="50" max="50" width="18.09765625" bestFit="1" customWidth="1"/>
    <col min="51" max="51" width="16.3984375" bestFit="1" customWidth="1"/>
    <col min="52" max="52" width="15" bestFit="1" customWidth="1"/>
    <col min="53" max="53" width="21.19921875" bestFit="1" customWidth="1"/>
    <col min="54" max="54" width="11.3984375" bestFit="1" customWidth="1"/>
    <col min="55" max="55" width="17.69921875" bestFit="1" customWidth="1"/>
    <col min="56" max="56" width="18.3984375" bestFit="1" customWidth="1"/>
    <col min="57" max="57" width="11.8984375" bestFit="1" customWidth="1"/>
  </cols>
  <sheetData>
    <row r="3" spans="1:4" x14ac:dyDescent="0.3">
      <c r="A3" s="24" t="s">
        <v>70</v>
      </c>
      <c r="B3" s="24" t="s">
        <v>71</v>
      </c>
    </row>
    <row r="4" spans="1:4" x14ac:dyDescent="0.3">
      <c r="A4" s="24" t="s">
        <v>68</v>
      </c>
      <c r="B4" t="s">
        <v>12</v>
      </c>
      <c r="C4" t="s">
        <v>46</v>
      </c>
      <c r="D4" t="s">
        <v>69</v>
      </c>
    </row>
    <row r="5" spans="1:4" x14ac:dyDescent="0.3">
      <c r="A5" s="25">
        <v>2006</v>
      </c>
      <c r="B5">
        <v>298.3704383750287</v>
      </c>
      <c r="C5">
        <v>0.24</v>
      </c>
      <c r="D5">
        <v>298.61043837502871</v>
      </c>
    </row>
    <row r="6" spans="1:4" x14ac:dyDescent="0.3">
      <c r="A6" s="25">
        <v>2011</v>
      </c>
      <c r="B6">
        <v>378.01239384897866</v>
      </c>
      <c r="C6">
        <v>0.23699999999999999</v>
      </c>
      <c r="D6">
        <v>378.24939384897868</v>
      </c>
    </row>
    <row r="7" spans="1:4" x14ac:dyDescent="0.3">
      <c r="A7" s="25">
        <v>2016</v>
      </c>
      <c r="B7">
        <v>397.75074592609593</v>
      </c>
      <c r="C7">
        <v>0.23599999999999999</v>
      </c>
      <c r="D7">
        <v>397.98674592609592</v>
      </c>
    </row>
    <row r="8" spans="1:4" x14ac:dyDescent="0.3">
      <c r="A8" s="25">
        <v>2021</v>
      </c>
      <c r="B8">
        <v>447.55565756254299</v>
      </c>
      <c r="C8">
        <v>0.23699999999999999</v>
      </c>
      <c r="D8">
        <v>447.79265756254301</v>
      </c>
    </row>
    <row r="9" spans="1:4" x14ac:dyDescent="0.3">
      <c r="A9" s="25" t="s">
        <v>69</v>
      </c>
      <c r="B9">
        <v>1521.6892357126465</v>
      </c>
      <c r="C9">
        <v>0.95</v>
      </c>
      <c r="D9">
        <v>1522.6392357126465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E09E-9D81-49F2-A498-92E495F8747D}">
  <dimension ref="A3:E9"/>
  <sheetViews>
    <sheetView topLeftCell="A4" workbookViewId="0">
      <selection activeCell="R25" sqref="R25"/>
    </sheetView>
  </sheetViews>
  <sheetFormatPr defaultRowHeight="15.6" x14ac:dyDescent="0.3"/>
  <cols>
    <col min="1" max="1" width="12.19921875" bestFit="1" customWidth="1"/>
    <col min="2" max="2" width="19.09765625" bestFit="1" customWidth="1"/>
    <col min="3" max="3" width="28.5" bestFit="1" customWidth="1"/>
    <col min="4" max="4" width="17.19921875" bestFit="1" customWidth="1"/>
    <col min="5" max="5" width="11.8984375" bestFit="1" customWidth="1"/>
  </cols>
  <sheetData>
    <row r="3" spans="1:5" x14ac:dyDescent="0.3">
      <c r="A3" s="24" t="s">
        <v>70</v>
      </c>
      <c r="B3" s="24" t="s">
        <v>71</v>
      </c>
    </row>
    <row r="4" spans="1:5" x14ac:dyDescent="0.3">
      <c r="A4" s="24" t="s">
        <v>68</v>
      </c>
      <c r="B4" t="s">
        <v>77</v>
      </c>
      <c r="C4" t="s">
        <v>12</v>
      </c>
      <c r="D4" t="s">
        <v>13</v>
      </c>
      <c r="E4" t="s">
        <v>69</v>
      </c>
    </row>
    <row r="5" spans="1:5" x14ac:dyDescent="0.3">
      <c r="A5" s="25">
        <v>2006</v>
      </c>
      <c r="B5">
        <v>0.25025000000000003</v>
      </c>
      <c r="C5">
        <v>298.3704383750287</v>
      </c>
      <c r="D5">
        <v>125</v>
      </c>
      <c r="E5">
        <v>423.62068837502869</v>
      </c>
    </row>
    <row r="6" spans="1:5" x14ac:dyDescent="0.3">
      <c r="A6" s="25">
        <v>2011</v>
      </c>
      <c r="B6">
        <v>0.25</v>
      </c>
      <c r="C6">
        <v>378.01239384897866</v>
      </c>
      <c r="D6">
        <v>150</v>
      </c>
      <c r="E6">
        <v>528.26239384897872</v>
      </c>
    </row>
    <row r="7" spans="1:5" x14ac:dyDescent="0.3">
      <c r="A7" s="25">
        <v>2016</v>
      </c>
      <c r="B7">
        <v>0.25</v>
      </c>
      <c r="C7">
        <v>397.75074592609593</v>
      </c>
      <c r="D7">
        <v>225</v>
      </c>
      <c r="E7">
        <v>623.00074592609599</v>
      </c>
    </row>
    <row r="8" spans="1:5" x14ac:dyDescent="0.3">
      <c r="A8" s="25">
        <v>2021</v>
      </c>
      <c r="B8">
        <v>0.24924999999999997</v>
      </c>
      <c r="C8">
        <v>447.55565756254299</v>
      </c>
      <c r="D8">
        <v>295</v>
      </c>
      <c r="E8">
        <v>742.80490756254301</v>
      </c>
    </row>
    <row r="9" spans="1:5" x14ac:dyDescent="0.3">
      <c r="A9" s="25" t="s">
        <v>69</v>
      </c>
      <c r="B9">
        <v>0.99950000000000006</v>
      </c>
      <c r="C9">
        <v>1521.6892357126465</v>
      </c>
      <c r="D9">
        <v>795</v>
      </c>
      <c r="E9">
        <v>2317.6887357126466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6A85-00FE-48F1-9DE6-D3716E3A61A1}">
  <dimension ref="A1:C210"/>
  <sheetViews>
    <sheetView topLeftCell="A2" workbookViewId="0">
      <selection activeCell="A188" sqref="A188"/>
    </sheetView>
  </sheetViews>
  <sheetFormatPr defaultRowHeight="15.6" x14ac:dyDescent="0.3"/>
  <cols>
    <col min="1" max="1" width="42.3984375" bestFit="1" customWidth="1"/>
    <col min="2" max="2" width="6.69921875" bestFit="1" customWidth="1"/>
    <col min="3" max="3" width="11.8984375" bestFit="1" customWidth="1"/>
  </cols>
  <sheetData>
    <row r="1" spans="1:3" x14ac:dyDescent="0.3">
      <c r="A1" t="s">
        <v>57</v>
      </c>
      <c r="B1" t="s">
        <v>62</v>
      </c>
      <c r="C1" t="s">
        <v>63</v>
      </c>
    </row>
    <row r="2" spans="1:3" x14ac:dyDescent="0.3">
      <c r="A2" s="27" t="s">
        <v>7</v>
      </c>
      <c r="B2">
        <v>2006</v>
      </c>
      <c r="C2">
        <v>252750</v>
      </c>
    </row>
    <row r="3" spans="1:3" x14ac:dyDescent="0.3">
      <c r="A3" s="27" t="s">
        <v>7</v>
      </c>
      <c r="B3">
        <v>2011</v>
      </c>
      <c r="C3">
        <v>325000</v>
      </c>
    </row>
    <row r="4" spans="1:3" x14ac:dyDescent="0.3">
      <c r="A4" s="27" t="s">
        <v>7</v>
      </c>
      <c r="B4">
        <v>2016</v>
      </c>
      <c r="C4">
        <v>595000</v>
      </c>
    </row>
    <row r="5" spans="1:3" x14ac:dyDescent="0.3">
      <c r="A5" s="27" t="s">
        <v>7</v>
      </c>
      <c r="B5">
        <v>2021</v>
      </c>
      <c r="C5">
        <v>750000</v>
      </c>
    </row>
    <row r="6" spans="1:3" x14ac:dyDescent="0.3">
      <c r="A6" s="27" t="s">
        <v>8</v>
      </c>
      <c r="B6">
        <v>2006</v>
      </c>
      <c r="C6">
        <v>260000</v>
      </c>
    </row>
    <row r="7" spans="1:3" x14ac:dyDescent="0.3">
      <c r="A7" s="27" t="s">
        <v>8</v>
      </c>
      <c r="B7">
        <v>2011</v>
      </c>
      <c r="C7">
        <v>332100</v>
      </c>
    </row>
    <row r="8" spans="1:3" x14ac:dyDescent="0.3">
      <c r="A8" s="27" t="s">
        <v>8</v>
      </c>
      <c r="B8">
        <v>2016</v>
      </c>
      <c r="C8">
        <v>550000</v>
      </c>
    </row>
    <row r="9" spans="1:3" x14ac:dyDescent="0.3">
      <c r="A9" s="27" t="s">
        <v>8</v>
      </c>
      <c r="B9">
        <v>2021</v>
      </c>
      <c r="C9">
        <v>620000</v>
      </c>
    </row>
    <row r="10" spans="1:3" x14ac:dyDescent="0.3">
      <c r="A10" s="27" t="s">
        <v>9</v>
      </c>
      <c r="B10">
        <v>2006</v>
      </c>
      <c r="C10">
        <v>278</v>
      </c>
    </row>
    <row r="11" spans="1:3" x14ac:dyDescent="0.3">
      <c r="A11" s="27" t="s">
        <v>9</v>
      </c>
      <c r="B11">
        <v>2011</v>
      </c>
      <c r="C11">
        <v>343</v>
      </c>
    </row>
    <row r="12" spans="1:3" x14ac:dyDescent="0.3">
      <c r="A12" s="27" t="s">
        <v>9</v>
      </c>
      <c r="B12">
        <v>2016</v>
      </c>
      <c r="C12">
        <v>405</v>
      </c>
    </row>
    <row r="13" spans="1:3" x14ac:dyDescent="0.3">
      <c r="A13" s="27" t="s">
        <v>9</v>
      </c>
      <c r="B13">
        <v>2021</v>
      </c>
      <c r="C13">
        <v>458</v>
      </c>
    </row>
    <row r="14" spans="1:3" x14ac:dyDescent="0.3">
      <c r="A14" s="27" t="s">
        <v>10</v>
      </c>
      <c r="B14">
        <v>2006</v>
      </c>
      <c r="C14">
        <v>687</v>
      </c>
    </row>
    <row r="15" spans="1:3" x14ac:dyDescent="0.3">
      <c r="A15" s="27" t="s">
        <v>10</v>
      </c>
      <c r="B15">
        <v>2011</v>
      </c>
      <c r="C15">
        <v>869</v>
      </c>
    </row>
    <row r="16" spans="1:3" x14ac:dyDescent="0.3">
      <c r="A16" s="27" t="s">
        <v>10</v>
      </c>
      <c r="B16">
        <v>2016</v>
      </c>
      <c r="C16">
        <v>1062</v>
      </c>
    </row>
    <row r="17" spans="1:3" x14ac:dyDescent="0.3">
      <c r="A17" s="27" t="s">
        <v>10</v>
      </c>
      <c r="B17">
        <v>2021</v>
      </c>
      <c r="C17">
        <v>1316</v>
      </c>
    </row>
    <row r="18" spans="1:3" x14ac:dyDescent="0.3">
      <c r="A18" s="27" t="s">
        <v>11</v>
      </c>
      <c r="B18">
        <v>2006</v>
      </c>
      <c r="C18">
        <v>602</v>
      </c>
    </row>
    <row r="19" spans="1:3" x14ac:dyDescent="0.3">
      <c r="A19" s="27" t="s">
        <v>11</v>
      </c>
      <c r="B19">
        <v>2011</v>
      </c>
      <c r="C19">
        <v>694</v>
      </c>
    </row>
    <row r="20" spans="1:3" x14ac:dyDescent="0.3">
      <c r="A20" s="27" t="s">
        <v>11</v>
      </c>
      <c r="B20">
        <v>2016</v>
      </c>
      <c r="C20">
        <v>887</v>
      </c>
    </row>
    <row r="21" spans="1:3" x14ac:dyDescent="0.3">
      <c r="A21" s="27" t="s">
        <v>11</v>
      </c>
      <c r="B21">
        <v>2021</v>
      </c>
      <c r="C21">
        <v>1089</v>
      </c>
    </row>
    <row r="22" spans="1:3" x14ac:dyDescent="0.3">
      <c r="A22" s="27" t="s">
        <v>12</v>
      </c>
      <c r="B22">
        <v>2006</v>
      </c>
      <c r="C22">
        <v>298.3704383750287</v>
      </c>
    </row>
    <row r="23" spans="1:3" x14ac:dyDescent="0.3">
      <c r="A23" s="27" t="s">
        <v>12</v>
      </c>
      <c r="B23">
        <v>2011</v>
      </c>
      <c r="C23">
        <v>378.01239384897866</v>
      </c>
    </row>
    <row r="24" spans="1:3" x14ac:dyDescent="0.3">
      <c r="A24" s="27" t="s">
        <v>12</v>
      </c>
      <c r="B24">
        <v>2016</v>
      </c>
      <c r="C24">
        <v>397.75074592609593</v>
      </c>
    </row>
    <row r="25" spans="1:3" x14ac:dyDescent="0.3">
      <c r="A25" s="27" t="s">
        <v>12</v>
      </c>
      <c r="B25">
        <v>2021</v>
      </c>
      <c r="C25">
        <v>447.55565756254299</v>
      </c>
    </row>
    <row r="26" spans="1:3" x14ac:dyDescent="0.3">
      <c r="A26" s="27" t="s">
        <v>13</v>
      </c>
      <c r="B26">
        <v>2006</v>
      </c>
      <c r="C26">
        <v>125</v>
      </c>
    </row>
    <row r="27" spans="1:3" x14ac:dyDescent="0.3">
      <c r="A27" s="27" t="s">
        <v>13</v>
      </c>
      <c r="B27">
        <v>2011</v>
      </c>
      <c r="C27">
        <v>150</v>
      </c>
    </row>
    <row r="28" spans="1:3" x14ac:dyDescent="0.3">
      <c r="A28" s="27" t="s">
        <v>13</v>
      </c>
      <c r="B28">
        <v>2016</v>
      </c>
      <c r="C28">
        <v>225</v>
      </c>
    </row>
    <row r="29" spans="1:3" x14ac:dyDescent="0.3">
      <c r="A29" s="27" t="s">
        <v>13</v>
      </c>
      <c r="B29">
        <v>2021</v>
      </c>
      <c r="C29">
        <v>295</v>
      </c>
    </row>
    <row r="30" spans="1:3" x14ac:dyDescent="0.3">
      <c r="A30" s="27" t="s">
        <v>14</v>
      </c>
      <c r="B30">
        <v>2006</v>
      </c>
      <c r="C30">
        <v>3091</v>
      </c>
    </row>
    <row r="31" spans="1:3" x14ac:dyDescent="0.3">
      <c r="A31" s="27" t="s">
        <v>14</v>
      </c>
      <c r="B31">
        <v>2011</v>
      </c>
      <c r="C31">
        <v>3308</v>
      </c>
    </row>
    <row r="32" spans="1:3" x14ac:dyDescent="0.3">
      <c r="A32" s="27" t="s">
        <v>14</v>
      </c>
      <c r="B32">
        <v>2016</v>
      </c>
      <c r="C32">
        <v>3585</v>
      </c>
    </row>
    <row r="33" spans="1:3" x14ac:dyDescent="0.3">
      <c r="A33" s="27" t="s">
        <v>14</v>
      </c>
      <c r="B33">
        <v>2021</v>
      </c>
      <c r="C33">
        <v>3634</v>
      </c>
    </row>
    <row r="34" spans="1:3" x14ac:dyDescent="0.3">
      <c r="A34" s="27" t="s">
        <v>15</v>
      </c>
      <c r="B34">
        <v>2006</v>
      </c>
      <c r="C34">
        <v>32</v>
      </c>
    </row>
    <row r="35" spans="1:3" x14ac:dyDescent="0.3">
      <c r="A35" s="27" t="s">
        <v>15</v>
      </c>
      <c r="B35">
        <v>2011</v>
      </c>
      <c r="C35">
        <v>32</v>
      </c>
    </row>
    <row r="36" spans="1:3" x14ac:dyDescent="0.3">
      <c r="A36" s="27" t="s">
        <v>15</v>
      </c>
      <c r="B36">
        <v>2016</v>
      </c>
      <c r="C36">
        <v>31</v>
      </c>
    </row>
    <row r="37" spans="1:3" x14ac:dyDescent="0.3">
      <c r="A37" s="27" t="s">
        <v>15</v>
      </c>
      <c r="B37">
        <v>2021</v>
      </c>
      <c r="C37">
        <v>32</v>
      </c>
    </row>
    <row r="38" spans="1:3" x14ac:dyDescent="0.3">
      <c r="A38" s="27" t="s">
        <v>16</v>
      </c>
      <c r="B38">
        <v>2006</v>
      </c>
      <c r="C38">
        <v>779</v>
      </c>
    </row>
    <row r="39" spans="1:3" x14ac:dyDescent="0.3">
      <c r="A39" s="27" t="s">
        <v>16</v>
      </c>
      <c r="B39">
        <v>2011</v>
      </c>
      <c r="C39">
        <v>799</v>
      </c>
    </row>
    <row r="40" spans="1:3" x14ac:dyDescent="0.3">
      <c r="A40" s="27" t="s">
        <v>16</v>
      </c>
      <c r="B40">
        <v>2016</v>
      </c>
      <c r="C40">
        <v>789</v>
      </c>
    </row>
    <row r="41" spans="1:3" x14ac:dyDescent="0.3">
      <c r="A41" s="27" t="s">
        <v>16</v>
      </c>
      <c r="B41">
        <v>2021</v>
      </c>
      <c r="C41">
        <v>817</v>
      </c>
    </row>
    <row r="42" spans="1:3" x14ac:dyDescent="0.3">
      <c r="A42" s="27" t="s">
        <v>17</v>
      </c>
      <c r="B42">
        <v>2006</v>
      </c>
      <c r="C42">
        <v>1134</v>
      </c>
    </row>
    <row r="43" spans="1:3" x14ac:dyDescent="0.3">
      <c r="A43" s="27" t="s">
        <v>17</v>
      </c>
      <c r="B43">
        <v>2011</v>
      </c>
      <c r="C43">
        <v>1130</v>
      </c>
    </row>
    <row r="44" spans="1:3" x14ac:dyDescent="0.3">
      <c r="A44" s="27" t="s">
        <v>17</v>
      </c>
      <c r="B44">
        <v>2016</v>
      </c>
      <c r="C44">
        <v>1228</v>
      </c>
    </row>
    <row r="45" spans="1:3" x14ac:dyDescent="0.3">
      <c r="A45" s="27" t="s">
        <v>17</v>
      </c>
      <c r="B45">
        <v>2021</v>
      </c>
      <c r="C45">
        <v>1293</v>
      </c>
    </row>
    <row r="46" spans="1:3" x14ac:dyDescent="0.3">
      <c r="A46" s="27" t="s">
        <v>18</v>
      </c>
      <c r="B46">
        <v>2006</v>
      </c>
      <c r="C46">
        <v>0.435</v>
      </c>
    </row>
    <row r="47" spans="1:3" x14ac:dyDescent="0.3">
      <c r="A47" s="27" t="s">
        <v>18</v>
      </c>
      <c r="B47">
        <v>2011</v>
      </c>
      <c r="C47">
        <v>0.40600000000000003</v>
      </c>
    </row>
    <row r="48" spans="1:3" x14ac:dyDescent="0.3">
      <c r="A48" s="27" t="s">
        <v>18</v>
      </c>
      <c r="B48">
        <v>2016</v>
      </c>
      <c r="C48">
        <v>0.38200000000000001</v>
      </c>
    </row>
    <row r="49" spans="1:3" x14ac:dyDescent="0.3">
      <c r="A49" s="27" t="s">
        <v>18</v>
      </c>
      <c r="B49">
        <v>2021</v>
      </c>
      <c r="C49">
        <v>0.38800000000000001</v>
      </c>
    </row>
    <row r="50" spans="1:3" x14ac:dyDescent="0.3">
      <c r="A50" s="27" t="s">
        <v>19</v>
      </c>
      <c r="B50">
        <v>2006</v>
      </c>
      <c r="C50">
        <v>0.14399999999999999</v>
      </c>
    </row>
    <row r="51" spans="1:3" x14ac:dyDescent="0.3">
      <c r="A51" s="27" t="s">
        <v>19</v>
      </c>
      <c r="B51">
        <v>2011</v>
      </c>
      <c r="C51">
        <v>0.14099999999999999</v>
      </c>
    </row>
    <row r="52" spans="1:3" x14ac:dyDescent="0.3">
      <c r="A52" s="27" t="s">
        <v>19</v>
      </c>
      <c r="B52">
        <v>2016</v>
      </c>
      <c r="C52">
        <v>0.155</v>
      </c>
    </row>
    <row r="53" spans="1:3" x14ac:dyDescent="0.3">
      <c r="A53" s="27" t="s">
        <v>19</v>
      </c>
      <c r="B53">
        <v>2021</v>
      </c>
      <c r="C53">
        <v>0.15</v>
      </c>
    </row>
    <row r="54" spans="1:3" x14ac:dyDescent="0.3">
      <c r="A54" s="27" t="s">
        <v>20</v>
      </c>
      <c r="B54">
        <v>2006</v>
      </c>
      <c r="C54">
        <v>7.1999999999999995E-2</v>
      </c>
    </row>
    <row r="55" spans="1:3" x14ac:dyDescent="0.3">
      <c r="A55" s="27" t="s">
        <v>20</v>
      </c>
      <c r="B55">
        <v>2011</v>
      </c>
      <c r="C55">
        <v>6.3E-2</v>
      </c>
    </row>
    <row r="56" spans="1:3" x14ac:dyDescent="0.3">
      <c r="A56" s="27" t="s">
        <v>20</v>
      </c>
      <c r="B56">
        <v>2016</v>
      </c>
      <c r="C56">
        <v>6.6000000000000003E-2</v>
      </c>
    </row>
    <row r="57" spans="1:3" x14ac:dyDescent="0.3">
      <c r="A57" s="27" t="s">
        <v>20</v>
      </c>
      <c r="B57">
        <v>2021</v>
      </c>
      <c r="C57">
        <v>6.0999999999999999E-2</v>
      </c>
    </row>
    <row r="58" spans="1:3" x14ac:dyDescent="0.3">
      <c r="A58" s="27" t="s">
        <v>21</v>
      </c>
      <c r="B58">
        <v>2006</v>
      </c>
      <c r="C58">
        <v>0.35099999999999998</v>
      </c>
    </row>
    <row r="59" spans="1:3" x14ac:dyDescent="0.3">
      <c r="A59" s="27" t="s">
        <v>21</v>
      </c>
      <c r="B59">
        <v>2011</v>
      </c>
      <c r="C59">
        <v>0.39</v>
      </c>
    </row>
    <row r="60" spans="1:3" x14ac:dyDescent="0.3">
      <c r="A60" s="27" t="s">
        <v>21</v>
      </c>
      <c r="B60">
        <v>2016</v>
      </c>
      <c r="C60">
        <v>0.39600000000000002</v>
      </c>
    </row>
    <row r="61" spans="1:3" x14ac:dyDescent="0.3">
      <c r="A61" s="27" t="s">
        <v>21</v>
      </c>
      <c r="B61">
        <v>2021</v>
      </c>
      <c r="C61">
        <v>0.39900000000000002</v>
      </c>
    </row>
    <row r="62" spans="1:3" x14ac:dyDescent="0.3">
      <c r="A62" s="27" t="s">
        <v>22</v>
      </c>
      <c r="B62">
        <v>2006</v>
      </c>
      <c r="C62">
        <v>0.57999999999999996</v>
      </c>
    </row>
    <row r="63" spans="1:3" x14ac:dyDescent="0.3">
      <c r="A63" s="27" t="s">
        <v>22</v>
      </c>
      <c r="B63">
        <v>2011</v>
      </c>
      <c r="C63">
        <v>0.57699999999999996</v>
      </c>
    </row>
    <row r="64" spans="1:3" x14ac:dyDescent="0.3">
      <c r="A64" s="27" t="s">
        <v>22</v>
      </c>
      <c r="B64">
        <v>2016</v>
      </c>
      <c r="C64">
        <v>0.53400000000000003</v>
      </c>
    </row>
    <row r="65" spans="1:3" x14ac:dyDescent="0.3">
      <c r="A65" s="27" t="s">
        <v>22</v>
      </c>
      <c r="B65">
        <v>2021</v>
      </c>
      <c r="C65">
        <v>0.51</v>
      </c>
    </row>
    <row r="66" spans="1:3" x14ac:dyDescent="0.3">
      <c r="A66" s="27" t="s">
        <v>23</v>
      </c>
      <c r="B66">
        <v>2006</v>
      </c>
      <c r="C66">
        <v>0.58399999999999996</v>
      </c>
    </row>
    <row r="67" spans="1:3" x14ac:dyDescent="0.3">
      <c r="A67" s="27" t="s">
        <v>23</v>
      </c>
      <c r="B67">
        <v>2011</v>
      </c>
      <c r="C67">
        <v>0.51200000000000001</v>
      </c>
    </row>
    <row r="68" spans="1:3" x14ac:dyDescent="0.3">
      <c r="A68" s="27" t="s">
        <v>23</v>
      </c>
      <c r="B68">
        <v>2016</v>
      </c>
      <c r="C68">
        <v>0.52300000000000002</v>
      </c>
    </row>
    <row r="69" spans="1:3" x14ac:dyDescent="0.3">
      <c r="A69" s="27" t="s">
        <v>23</v>
      </c>
      <c r="B69">
        <v>2021</v>
      </c>
      <c r="C69">
        <v>0.41899999999999998</v>
      </c>
    </row>
    <row r="70" spans="1:3" x14ac:dyDescent="0.3">
      <c r="A70" s="27" t="s">
        <v>24</v>
      </c>
      <c r="B70">
        <v>2006</v>
      </c>
      <c r="C70">
        <v>0.19400000000000001</v>
      </c>
    </row>
    <row r="71" spans="1:3" x14ac:dyDescent="0.3">
      <c r="A71" s="27" t="s">
        <v>24</v>
      </c>
      <c r="B71">
        <v>2011</v>
      </c>
      <c r="C71">
        <v>0.25800000000000001</v>
      </c>
    </row>
    <row r="72" spans="1:3" x14ac:dyDescent="0.3">
      <c r="A72" s="27" t="s">
        <v>24</v>
      </c>
      <c r="B72">
        <v>2016</v>
      </c>
      <c r="C72">
        <v>0.28000000000000003</v>
      </c>
    </row>
    <row r="73" spans="1:3" x14ac:dyDescent="0.3">
      <c r="A73" s="27" t="s">
        <v>24</v>
      </c>
      <c r="B73">
        <v>2021</v>
      </c>
      <c r="C73">
        <v>0.26300000000000001</v>
      </c>
    </row>
    <row r="74" spans="1:3" x14ac:dyDescent="0.3">
      <c r="A74" s="27" t="s">
        <v>25</v>
      </c>
      <c r="B74">
        <v>2006</v>
      </c>
      <c r="C74">
        <v>0.14599999999999999</v>
      </c>
    </row>
    <row r="75" spans="1:3" x14ac:dyDescent="0.3">
      <c r="A75" s="27" t="s">
        <v>25</v>
      </c>
      <c r="B75">
        <v>2011</v>
      </c>
      <c r="C75">
        <v>0.152</v>
      </c>
    </row>
    <row r="76" spans="1:3" x14ac:dyDescent="0.3">
      <c r="A76" s="27" t="s">
        <v>25</v>
      </c>
      <c r="B76">
        <v>2016</v>
      </c>
      <c r="C76">
        <v>0.13600000000000001</v>
      </c>
    </row>
    <row r="77" spans="1:3" x14ac:dyDescent="0.3">
      <c r="A77" s="27" t="s">
        <v>25</v>
      </c>
      <c r="B77">
        <v>2021</v>
      </c>
      <c r="C77">
        <v>0.11899999999999999</v>
      </c>
    </row>
    <row r="78" spans="1:3" x14ac:dyDescent="0.3">
      <c r="A78" s="27" t="s">
        <v>26</v>
      </c>
      <c r="B78">
        <v>2011</v>
      </c>
      <c r="C78">
        <v>0.14199999999999999</v>
      </c>
    </row>
    <row r="79" spans="1:3" x14ac:dyDescent="0.3">
      <c r="A79" s="27" t="s">
        <v>26</v>
      </c>
      <c r="B79">
        <v>2016</v>
      </c>
      <c r="C79">
        <v>0.13600000000000001</v>
      </c>
    </row>
    <row r="80" spans="1:3" x14ac:dyDescent="0.3">
      <c r="A80" s="27" t="s">
        <v>26</v>
      </c>
      <c r="B80">
        <v>2021</v>
      </c>
      <c r="C80">
        <v>5.7000000000000002E-2</v>
      </c>
    </row>
    <row r="81" spans="1:3" x14ac:dyDescent="0.3">
      <c r="A81" s="27" t="s">
        <v>27</v>
      </c>
      <c r="B81">
        <v>2011</v>
      </c>
      <c r="C81">
        <v>0.72099999999999997</v>
      </c>
    </row>
    <row r="82" spans="1:3" x14ac:dyDescent="0.3">
      <c r="A82" s="27" t="s">
        <v>27</v>
      </c>
      <c r="B82">
        <v>2016</v>
      </c>
      <c r="C82">
        <v>0.75600000000000001</v>
      </c>
    </row>
    <row r="83" spans="1:3" x14ac:dyDescent="0.3">
      <c r="A83" s="27" t="s">
        <v>27</v>
      </c>
      <c r="B83">
        <v>2021</v>
      </c>
      <c r="C83">
        <v>0.63</v>
      </c>
    </row>
    <row r="84" spans="1:3" x14ac:dyDescent="0.3">
      <c r="A84" s="27" t="s">
        <v>28</v>
      </c>
      <c r="B84">
        <v>2011</v>
      </c>
      <c r="C84">
        <v>1.26</v>
      </c>
    </row>
    <row r="85" spans="1:3" x14ac:dyDescent="0.3">
      <c r="A85" s="27" t="s">
        <v>28</v>
      </c>
      <c r="B85">
        <v>2016</v>
      </c>
      <c r="C85">
        <v>1.5</v>
      </c>
    </row>
    <row r="86" spans="1:3" x14ac:dyDescent="0.3">
      <c r="A86" s="27" t="s">
        <v>28</v>
      </c>
      <c r="B86">
        <v>2021</v>
      </c>
      <c r="C86">
        <v>1.7</v>
      </c>
    </row>
    <row r="87" spans="1:3" x14ac:dyDescent="0.3">
      <c r="A87" s="27" t="s">
        <v>29</v>
      </c>
      <c r="B87">
        <v>2006</v>
      </c>
      <c r="C87">
        <v>0.217</v>
      </c>
    </row>
    <row r="88" spans="1:3" x14ac:dyDescent="0.3">
      <c r="A88" s="27" t="s">
        <v>29</v>
      </c>
      <c r="B88">
        <v>2011</v>
      </c>
      <c r="C88">
        <v>0.20399999999999999</v>
      </c>
    </row>
    <row r="89" spans="1:3" x14ac:dyDescent="0.3">
      <c r="A89" s="27" t="s">
        <v>29</v>
      </c>
      <c r="B89">
        <v>2016</v>
      </c>
      <c r="C89">
        <v>0.17899999999999999</v>
      </c>
    </row>
    <row r="90" spans="1:3" x14ac:dyDescent="0.3">
      <c r="A90" s="27" t="s">
        <v>29</v>
      </c>
      <c r="B90">
        <v>2021</v>
      </c>
      <c r="C90">
        <v>0.186</v>
      </c>
    </row>
    <row r="91" spans="1:3" x14ac:dyDescent="0.3">
      <c r="A91" s="27" t="s">
        <v>30</v>
      </c>
      <c r="B91">
        <v>2006</v>
      </c>
      <c r="C91">
        <v>0.46</v>
      </c>
    </row>
    <row r="92" spans="1:3" x14ac:dyDescent="0.3">
      <c r="A92" s="27" t="s">
        <v>30</v>
      </c>
      <c r="B92">
        <v>2011</v>
      </c>
      <c r="C92">
        <v>0.46300000000000002</v>
      </c>
    </row>
    <row r="93" spans="1:3" x14ac:dyDescent="0.3">
      <c r="A93" s="27" t="s">
        <v>30</v>
      </c>
      <c r="B93">
        <v>2016</v>
      </c>
      <c r="C93">
        <v>0.47399999999999998</v>
      </c>
    </row>
    <row r="94" spans="1:3" x14ac:dyDescent="0.3">
      <c r="A94" s="27" t="s">
        <v>30</v>
      </c>
      <c r="B94">
        <v>2021</v>
      </c>
      <c r="C94">
        <v>0.47599999999999998</v>
      </c>
    </row>
    <row r="95" spans="1:3" x14ac:dyDescent="0.3">
      <c r="A95" s="27" t="s">
        <v>31</v>
      </c>
      <c r="B95">
        <v>2006</v>
      </c>
      <c r="C95">
        <v>0.30599999999999999</v>
      </c>
    </row>
    <row r="96" spans="1:3" x14ac:dyDescent="0.3">
      <c r="A96" s="27" t="s">
        <v>31</v>
      </c>
      <c r="B96">
        <v>2011</v>
      </c>
      <c r="C96">
        <v>0.315</v>
      </c>
    </row>
    <row r="97" spans="1:3" x14ac:dyDescent="0.3">
      <c r="A97" s="27" t="s">
        <v>31</v>
      </c>
      <c r="B97">
        <v>2016</v>
      </c>
      <c r="C97">
        <v>0.318</v>
      </c>
    </row>
    <row r="98" spans="1:3" x14ac:dyDescent="0.3">
      <c r="A98" s="27" t="s">
        <v>31</v>
      </c>
      <c r="B98">
        <v>2021</v>
      </c>
      <c r="C98">
        <v>0.307</v>
      </c>
    </row>
    <row r="99" spans="1:3" x14ac:dyDescent="0.3">
      <c r="A99" s="27" t="s">
        <v>32</v>
      </c>
      <c r="B99">
        <v>2006</v>
      </c>
      <c r="C99">
        <v>1.7999999999999999E-2</v>
      </c>
    </row>
    <row r="100" spans="1:3" x14ac:dyDescent="0.3">
      <c r="A100" s="27" t="s">
        <v>32</v>
      </c>
      <c r="B100">
        <v>2011</v>
      </c>
      <c r="C100">
        <v>1.7999999999999999E-2</v>
      </c>
    </row>
    <row r="101" spans="1:3" x14ac:dyDescent="0.3">
      <c r="A101" s="27" t="s">
        <v>32</v>
      </c>
      <c r="B101">
        <v>2016</v>
      </c>
      <c r="C101">
        <v>2.9000000000000001E-2</v>
      </c>
    </row>
    <row r="102" spans="1:3" x14ac:dyDescent="0.3">
      <c r="A102" s="27" t="s">
        <v>32</v>
      </c>
      <c r="B102">
        <v>2021</v>
      </c>
      <c r="C102">
        <v>2.8000000000000001E-2</v>
      </c>
    </row>
    <row r="103" spans="1:3" x14ac:dyDescent="0.3">
      <c r="A103" s="27" t="s">
        <v>33</v>
      </c>
      <c r="B103">
        <v>2006</v>
      </c>
      <c r="C103">
        <v>0.94973544973544977</v>
      </c>
    </row>
    <row r="104" spans="1:3" x14ac:dyDescent="0.3">
      <c r="A104" s="27" t="s">
        <v>33</v>
      </c>
      <c r="B104">
        <v>2011</v>
      </c>
      <c r="C104">
        <v>0.93500000000000005</v>
      </c>
    </row>
    <row r="105" spans="1:3" x14ac:dyDescent="0.3">
      <c r="A105" s="27" t="s">
        <v>33</v>
      </c>
      <c r="B105">
        <v>2016</v>
      </c>
      <c r="C105">
        <v>0.93</v>
      </c>
    </row>
    <row r="106" spans="1:3" x14ac:dyDescent="0.3">
      <c r="A106" s="27" t="s">
        <v>33</v>
      </c>
      <c r="B106">
        <v>2021</v>
      </c>
      <c r="C106">
        <v>0.90300000000000002</v>
      </c>
    </row>
    <row r="107" spans="1:3" x14ac:dyDescent="0.3">
      <c r="A107" s="27" t="s">
        <v>34</v>
      </c>
      <c r="B107">
        <v>2006</v>
      </c>
      <c r="C107">
        <v>5.0264550264550262E-2</v>
      </c>
    </row>
    <row r="108" spans="1:3" x14ac:dyDescent="0.3">
      <c r="A108" s="27" t="s">
        <v>34</v>
      </c>
      <c r="B108">
        <v>2011</v>
      </c>
      <c r="C108">
        <v>6.5000000000000002E-2</v>
      </c>
    </row>
    <row r="109" spans="1:3" x14ac:dyDescent="0.3">
      <c r="A109" s="27" t="s">
        <v>34</v>
      </c>
      <c r="B109">
        <v>2016</v>
      </c>
      <c r="C109">
        <v>7.0000000000000007E-2</v>
      </c>
    </row>
    <row r="110" spans="1:3" x14ac:dyDescent="0.3">
      <c r="A110" s="27" t="s">
        <v>34</v>
      </c>
      <c r="B110">
        <v>2021</v>
      </c>
      <c r="C110">
        <v>0.10299999999999999</v>
      </c>
    </row>
    <row r="111" spans="1:3" x14ac:dyDescent="0.3">
      <c r="A111" s="27" t="s">
        <v>35</v>
      </c>
      <c r="B111">
        <v>2006</v>
      </c>
      <c r="C111">
        <v>0.78600000000000003</v>
      </c>
    </row>
    <row r="112" spans="1:3" x14ac:dyDescent="0.3">
      <c r="A112" s="27" t="s">
        <v>35</v>
      </c>
      <c r="B112">
        <v>2011</v>
      </c>
      <c r="C112">
        <v>0.76400000000000001</v>
      </c>
    </row>
    <row r="113" spans="1:3" x14ac:dyDescent="0.3">
      <c r="A113" s="27" t="s">
        <v>35</v>
      </c>
      <c r="B113">
        <v>2016</v>
      </c>
      <c r="C113">
        <v>0.77400000000000002</v>
      </c>
    </row>
    <row r="114" spans="1:3" x14ac:dyDescent="0.3">
      <c r="A114" s="27" t="s">
        <v>35</v>
      </c>
      <c r="B114">
        <v>2021</v>
      </c>
      <c r="C114">
        <v>0.77600000000000002</v>
      </c>
    </row>
    <row r="115" spans="1:3" x14ac:dyDescent="0.3">
      <c r="A115" s="27" t="s">
        <v>36</v>
      </c>
      <c r="B115">
        <v>2006</v>
      </c>
      <c r="C115">
        <v>2.1000000000000001E-2</v>
      </c>
    </row>
    <row r="116" spans="1:3" x14ac:dyDescent="0.3">
      <c r="A116" s="27" t="s">
        <v>36</v>
      </c>
      <c r="B116">
        <v>2011</v>
      </c>
      <c r="C116">
        <v>2.1999999999999999E-2</v>
      </c>
    </row>
    <row r="117" spans="1:3" x14ac:dyDescent="0.3">
      <c r="A117" s="27" t="s">
        <v>36</v>
      </c>
      <c r="B117">
        <v>2016</v>
      </c>
      <c r="C117">
        <v>1.7000000000000001E-2</v>
      </c>
    </row>
    <row r="118" spans="1:3" x14ac:dyDescent="0.3">
      <c r="A118" s="27" t="s">
        <v>36</v>
      </c>
      <c r="B118">
        <v>2021</v>
      </c>
      <c r="C118">
        <v>5.0000000000000001E-3</v>
      </c>
    </row>
    <row r="119" spans="1:3" x14ac:dyDescent="0.3">
      <c r="A119" s="27" t="s">
        <v>37</v>
      </c>
      <c r="B119">
        <v>2006</v>
      </c>
      <c r="C119">
        <v>0.192</v>
      </c>
    </row>
    <row r="120" spans="1:3" x14ac:dyDescent="0.3">
      <c r="A120" s="27" t="s">
        <v>37</v>
      </c>
      <c r="B120">
        <v>2011</v>
      </c>
      <c r="C120">
        <v>0.214</v>
      </c>
    </row>
    <row r="121" spans="1:3" x14ac:dyDescent="0.3">
      <c r="A121" s="27" t="s">
        <v>37</v>
      </c>
      <c r="B121">
        <v>2016</v>
      </c>
      <c r="C121">
        <v>0.20599999999999999</v>
      </c>
    </row>
    <row r="122" spans="1:3" x14ac:dyDescent="0.3">
      <c r="A122" s="27" t="s">
        <v>37</v>
      </c>
      <c r="B122">
        <v>2021</v>
      </c>
      <c r="C122">
        <v>0.20799999999999999</v>
      </c>
    </row>
    <row r="123" spans="1:3" x14ac:dyDescent="0.3">
      <c r="A123" s="27" t="s">
        <v>38</v>
      </c>
      <c r="B123">
        <v>2011</v>
      </c>
      <c r="C123">
        <v>2.9000000000000001E-2</v>
      </c>
    </row>
    <row r="124" spans="1:3" x14ac:dyDescent="0.3">
      <c r="A124" s="27" t="s">
        <v>38</v>
      </c>
      <c r="B124">
        <v>2016</v>
      </c>
      <c r="C124">
        <v>2.7E-2</v>
      </c>
    </row>
    <row r="125" spans="1:3" x14ac:dyDescent="0.3">
      <c r="A125" s="27" t="s">
        <v>38</v>
      </c>
      <c r="B125">
        <v>2021</v>
      </c>
      <c r="C125">
        <v>0.02</v>
      </c>
    </row>
    <row r="126" spans="1:3" x14ac:dyDescent="0.3">
      <c r="A126" s="27" t="s">
        <v>39</v>
      </c>
      <c r="B126">
        <v>2011</v>
      </c>
      <c r="C126">
        <v>2.5999999999999999E-2</v>
      </c>
    </row>
    <row r="127" spans="1:3" x14ac:dyDescent="0.3">
      <c r="A127" s="27" t="s">
        <v>39</v>
      </c>
      <c r="B127">
        <v>2016</v>
      </c>
      <c r="C127">
        <v>3.3000000000000002E-2</v>
      </c>
    </row>
    <row r="128" spans="1:3" x14ac:dyDescent="0.3">
      <c r="A128" s="27" t="s">
        <v>39</v>
      </c>
      <c r="B128">
        <v>2021</v>
      </c>
      <c r="C128">
        <v>3.9E-2</v>
      </c>
    </row>
    <row r="129" spans="1:3" x14ac:dyDescent="0.3">
      <c r="A129" s="27" t="s">
        <v>40</v>
      </c>
      <c r="B129">
        <v>2011</v>
      </c>
      <c r="C129">
        <v>0.11600000000000001</v>
      </c>
    </row>
    <row r="130" spans="1:3" x14ac:dyDescent="0.3">
      <c r="A130" s="27" t="s">
        <v>40</v>
      </c>
      <c r="B130">
        <v>2016</v>
      </c>
      <c r="C130">
        <v>0.115</v>
      </c>
    </row>
    <row r="131" spans="1:3" x14ac:dyDescent="0.3">
      <c r="A131" s="27" t="s">
        <v>40</v>
      </c>
      <c r="B131">
        <v>2021</v>
      </c>
      <c r="C131">
        <v>0.123</v>
      </c>
    </row>
    <row r="132" spans="1:3" x14ac:dyDescent="0.3">
      <c r="A132" s="27" t="s">
        <v>41</v>
      </c>
      <c r="B132">
        <v>2011</v>
      </c>
      <c r="C132">
        <v>0.59599999999999997</v>
      </c>
    </row>
    <row r="133" spans="1:3" x14ac:dyDescent="0.3">
      <c r="A133" s="27" t="s">
        <v>41</v>
      </c>
      <c r="B133">
        <v>2016</v>
      </c>
      <c r="C133">
        <v>0.55000000000000004</v>
      </c>
    </row>
    <row r="134" spans="1:3" x14ac:dyDescent="0.3">
      <c r="A134" s="27" t="s">
        <v>41</v>
      </c>
      <c r="B134">
        <v>2021</v>
      </c>
      <c r="C134">
        <v>0.54500000000000004</v>
      </c>
    </row>
    <row r="135" spans="1:3" x14ac:dyDescent="0.3">
      <c r="A135" s="27" t="s">
        <v>42</v>
      </c>
      <c r="B135">
        <v>2011</v>
      </c>
      <c r="C135">
        <v>0.19400000000000001</v>
      </c>
    </row>
    <row r="136" spans="1:3" x14ac:dyDescent="0.3">
      <c r="A136" s="27" t="s">
        <v>42</v>
      </c>
      <c r="B136">
        <v>2016</v>
      </c>
      <c r="C136">
        <v>0.22500000000000001</v>
      </c>
    </row>
    <row r="137" spans="1:3" x14ac:dyDescent="0.3">
      <c r="A137" s="27" t="s">
        <v>42</v>
      </c>
      <c r="B137">
        <v>2021</v>
      </c>
      <c r="C137">
        <v>0.23899999999999999</v>
      </c>
    </row>
    <row r="138" spans="1:3" x14ac:dyDescent="0.3">
      <c r="A138" s="27" t="s">
        <v>43</v>
      </c>
      <c r="B138">
        <v>2011</v>
      </c>
      <c r="C138">
        <v>3.1</v>
      </c>
    </row>
    <row r="139" spans="1:3" x14ac:dyDescent="0.3">
      <c r="A139" s="27" t="s">
        <v>43</v>
      </c>
      <c r="B139">
        <v>2016</v>
      </c>
      <c r="C139">
        <v>3</v>
      </c>
    </row>
    <row r="140" spans="1:3" x14ac:dyDescent="0.3">
      <c r="A140" s="27" t="s">
        <v>43</v>
      </c>
      <c r="B140">
        <v>2021</v>
      </c>
      <c r="C140">
        <v>3.1</v>
      </c>
    </row>
    <row r="141" spans="1:3" x14ac:dyDescent="0.3">
      <c r="A141" s="27" t="s">
        <v>44</v>
      </c>
      <c r="B141">
        <v>2006</v>
      </c>
      <c r="C141">
        <v>2.9</v>
      </c>
    </row>
    <row r="142" spans="1:3" x14ac:dyDescent="0.3">
      <c r="A142" s="27" t="s">
        <v>44</v>
      </c>
      <c r="B142">
        <v>2011</v>
      </c>
      <c r="C142">
        <v>3</v>
      </c>
    </row>
    <row r="143" spans="1:3" x14ac:dyDescent="0.3">
      <c r="A143" s="27" t="s">
        <v>44</v>
      </c>
      <c r="B143">
        <v>2016</v>
      </c>
      <c r="C143">
        <v>3.1</v>
      </c>
    </row>
    <row r="144" spans="1:3" x14ac:dyDescent="0.3">
      <c r="A144" s="27" t="s">
        <v>44</v>
      </c>
      <c r="B144">
        <v>2021</v>
      </c>
      <c r="C144">
        <v>3.1</v>
      </c>
    </row>
    <row r="145" spans="1:3" x14ac:dyDescent="0.3">
      <c r="A145" s="27" t="s">
        <v>45</v>
      </c>
      <c r="B145">
        <v>2006</v>
      </c>
      <c r="C145">
        <v>0.216</v>
      </c>
    </row>
    <row r="146" spans="1:3" x14ac:dyDescent="0.3">
      <c r="A146" s="27" t="s">
        <v>45</v>
      </c>
      <c r="B146">
        <v>2011</v>
      </c>
      <c r="C146">
        <v>0.21199999999999999</v>
      </c>
    </row>
    <row r="147" spans="1:3" x14ac:dyDescent="0.3">
      <c r="A147" s="27" t="s">
        <v>45</v>
      </c>
      <c r="B147">
        <v>2016</v>
      </c>
      <c r="C147">
        <v>0.19600000000000001</v>
      </c>
    </row>
    <row r="148" spans="1:3" x14ac:dyDescent="0.3">
      <c r="A148" s="27" t="s">
        <v>45</v>
      </c>
      <c r="B148">
        <v>2021</v>
      </c>
      <c r="C148">
        <v>0.19700000000000001</v>
      </c>
    </row>
    <row r="149" spans="1:3" x14ac:dyDescent="0.3">
      <c r="A149" s="27" t="s">
        <v>46</v>
      </c>
      <c r="B149">
        <v>2006</v>
      </c>
      <c r="C149">
        <v>0.24</v>
      </c>
    </row>
    <row r="150" spans="1:3" x14ac:dyDescent="0.3">
      <c r="A150" s="27" t="s">
        <v>46</v>
      </c>
      <c r="B150">
        <v>2011</v>
      </c>
      <c r="C150">
        <v>0.23699999999999999</v>
      </c>
    </row>
    <row r="151" spans="1:3" x14ac:dyDescent="0.3">
      <c r="A151" s="27" t="s">
        <v>46</v>
      </c>
      <c r="B151">
        <v>2016</v>
      </c>
      <c r="C151">
        <v>0.23599999999999999</v>
      </c>
    </row>
    <row r="152" spans="1:3" x14ac:dyDescent="0.3">
      <c r="A152" s="27" t="s">
        <v>46</v>
      </c>
      <c r="B152">
        <v>2021</v>
      </c>
      <c r="C152">
        <v>0.23699999999999999</v>
      </c>
    </row>
    <row r="153" spans="1:3" x14ac:dyDescent="0.3">
      <c r="A153" s="27" t="s">
        <v>47</v>
      </c>
      <c r="B153">
        <v>2006</v>
      </c>
      <c r="C153">
        <v>0.438</v>
      </c>
    </row>
    <row r="154" spans="1:3" x14ac:dyDescent="0.3">
      <c r="A154" s="27" t="s">
        <v>47</v>
      </c>
      <c r="B154">
        <v>2011</v>
      </c>
      <c r="C154">
        <v>0.48899999999999999</v>
      </c>
    </row>
    <row r="155" spans="1:3" x14ac:dyDescent="0.3">
      <c r="A155" s="27" t="s">
        <v>47</v>
      </c>
      <c r="B155">
        <v>2016</v>
      </c>
      <c r="C155">
        <v>0.5</v>
      </c>
    </row>
    <row r="156" spans="1:3" x14ac:dyDescent="0.3">
      <c r="A156" s="27" t="s">
        <v>47</v>
      </c>
      <c r="B156">
        <v>2021</v>
      </c>
      <c r="C156">
        <v>0.51300000000000001</v>
      </c>
    </row>
    <row r="157" spans="1:3" x14ac:dyDescent="0.3">
      <c r="A157" s="27" t="s">
        <v>48</v>
      </c>
      <c r="B157">
        <v>2006</v>
      </c>
      <c r="C157">
        <v>0.7</v>
      </c>
    </row>
    <row r="158" spans="1:3" x14ac:dyDescent="0.3">
      <c r="A158" s="27" t="s">
        <v>48</v>
      </c>
      <c r="B158">
        <v>2011</v>
      </c>
      <c r="C158">
        <v>0.71699999999999997</v>
      </c>
    </row>
    <row r="159" spans="1:3" x14ac:dyDescent="0.3">
      <c r="A159" s="27" t="s">
        <v>48</v>
      </c>
      <c r="B159">
        <v>2016</v>
      </c>
      <c r="C159">
        <v>0.73299999999999998</v>
      </c>
    </row>
    <row r="160" spans="1:3" x14ac:dyDescent="0.3">
      <c r="A160" s="27" t="s">
        <v>48</v>
      </c>
      <c r="B160">
        <v>2021</v>
      </c>
      <c r="C160">
        <v>0.74199999999999999</v>
      </c>
    </row>
    <row r="161" spans="1:3" x14ac:dyDescent="0.3">
      <c r="A161" s="27" t="s">
        <v>49</v>
      </c>
      <c r="B161">
        <v>2006</v>
      </c>
      <c r="C161">
        <v>0.23400000000000001</v>
      </c>
    </row>
    <row r="162" spans="1:3" x14ac:dyDescent="0.3">
      <c r="A162" s="27" t="s">
        <v>49</v>
      </c>
      <c r="B162">
        <v>2011</v>
      </c>
      <c r="C162">
        <v>0.26900000000000002</v>
      </c>
    </row>
    <row r="163" spans="1:3" x14ac:dyDescent="0.3">
      <c r="A163" s="27" t="s">
        <v>49</v>
      </c>
      <c r="B163">
        <v>2016</v>
      </c>
      <c r="C163">
        <v>0.247</v>
      </c>
    </row>
    <row r="164" spans="1:3" x14ac:dyDescent="0.3">
      <c r="A164" s="27" t="s">
        <v>49</v>
      </c>
      <c r="B164">
        <v>2021</v>
      </c>
      <c r="C164">
        <v>0.24199999999999999</v>
      </c>
    </row>
    <row r="165" spans="1:3" x14ac:dyDescent="0.3">
      <c r="A165" s="27" t="s">
        <v>50</v>
      </c>
      <c r="B165">
        <v>2006</v>
      </c>
      <c r="C165">
        <v>1.9E-2</v>
      </c>
    </row>
    <row r="166" spans="1:3" x14ac:dyDescent="0.3">
      <c r="A166" s="27" t="s">
        <v>50</v>
      </c>
      <c r="B166">
        <v>2011</v>
      </c>
      <c r="C166">
        <v>1.2999999999999999E-2</v>
      </c>
    </row>
    <row r="167" spans="1:3" x14ac:dyDescent="0.3">
      <c r="A167" s="27" t="s">
        <v>50</v>
      </c>
      <c r="B167">
        <v>2016</v>
      </c>
      <c r="C167">
        <v>0.02</v>
      </c>
    </row>
    <row r="168" spans="1:3" x14ac:dyDescent="0.3">
      <c r="A168" s="27" t="s">
        <v>50</v>
      </c>
      <c r="B168">
        <v>2021</v>
      </c>
      <c r="C168">
        <v>1.6E-2</v>
      </c>
    </row>
    <row r="169" spans="1:3" x14ac:dyDescent="0.3">
      <c r="A169" s="27" t="s">
        <v>51</v>
      </c>
      <c r="B169">
        <v>2011</v>
      </c>
      <c r="C169">
        <v>0.438</v>
      </c>
    </row>
    <row r="170" spans="1:3" x14ac:dyDescent="0.3">
      <c r="A170" s="27" t="s">
        <v>51</v>
      </c>
      <c r="B170">
        <v>2016</v>
      </c>
      <c r="C170">
        <v>0.34899999999999998</v>
      </c>
    </row>
    <row r="171" spans="1:3" x14ac:dyDescent="0.3">
      <c r="A171" s="27" t="s">
        <v>51</v>
      </c>
      <c r="B171">
        <v>2021</v>
      </c>
      <c r="C171">
        <v>0.29599999999999999</v>
      </c>
    </row>
    <row r="172" spans="1:3" x14ac:dyDescent="0.3">
      <c r="A172" s="27" t="s">
        <v>52</v>
      </c>
      <c r="B172">
        <v>2011</v>
      </c>
      <c r="C172">
        <v>3.2000000000000001E-2</v>
      </c>
    </row>
    <row r="173" spans="1:3" x14ac:dyDescent="0.3">
      <c r="A173" s="27" t="s">
        <v>52</v>
      </c>
      <c r="B173">
        <v>2016</v>
      </c>
      <c r="C173">
        <v>5.1999999999999998E-2</v>
      </c>
    </row>
    <row r="174" spans="1:3" x14ac:dyDescent="0.3">
      <c r="A174" s="27" t="s">
        <v>52</v>
      </c>
      <c r="B174">
        <v>2021</v>
      </c>
      <c r="C174">
        <v>8.6999999999999994E-2</v>
      </c>
    </row>
    <row r="175" spans="1:3" x14ac:dyDescent="0.3">
      <c r="A175" s="27" t="s">
        <v>53</v>
      </c>
      <c r="B175">
        <v>2011</v>
      </c>
      <c r="C175">
        <v>0.81499999999999995</v>
      </c>
    </row>
    <row r="176" spans="1:3" x14ac:dyDescent="0.3">
      <c r="A176" s="27" t="s">
        <v>53</v>
      </c>
      <c r="B176">
        <v>2016</v>
      </c>
      <c r="C176">
        <v>0.76200000000000001</v>
      </c>
    </row>
    <row r="177" spans="1:3" x14ac:dyDescent="0.3">
      <c r="A177" s="27" t="s">
        <v>53</v>
      </c>
      <c r="B177">
        <v>2021</v>
      </c>
      <c r="C177">
        <v>0.51900000000000002</v>
      </c>
    </row>
    <row r="178" spans="1:3" x14ac:dyDescent="0.3">
      <c r="A178" s="27" t="s">
        <v>54</v>
      </c>
      <c r="B178">
        <v>2011</v>
      </c>
      <c r="C178">
        <v>0.185</v>
      </c>
    </row>
    <row r="179" spans="1:3" x14ac:dyDescent="0.3">
      <c r="A179" s="27" t="s">
        <v>54</v>
      </c>
      <c r="B179">
        <v>2016</v>
      </c>
      <c r="C179">
        <v>0.23799999999999999</v>
      </c>
    </row>
    <row r="180" spans="1:3" x14ac:dyDescent="0.3">
      <c r="A180" s="27" t="s">
        <v>54</v>
      </c>
      <c r="B180">
        <v>2021</v>
      </c>
      <c r="C180">
        <v>0.40600000000000003</v>
      </c>
    </row>
    <row r="181" spans="1:3" x14ac:dyDescent="0.3">
      <c r="A181" s="27" t="s">
        <v>55</v>
      </c>
      <c r="B181">
        <v>2011</v>
      </c>
      <c r="C181">
        <v>0.88800000000000001</v>
      </c>
    </row>
    <row r="182" spans="1:3" x14ac:dyDescent="0.3">
      <c r="A182" s="27" t="s">
        <v>55</v>
      </c>
      <c r="B182">
        <v>2016</v>
      </c>
      <c r="C182">
        <v>0.91</v>
      </c>
    </row>
    <row r="183" spans="1:3" x14ac:dyDescent="0.3">
      <c r="A183" s="27" t="s">
        <v>55</v>
      </c>
      <c r="B183">
        <v>2021</v>
      </c>
      <c r="C183">
        <v>0.5</v>
      </c>
    </row>
    <row r="184" spans="1:3" x14ac:dyDescent="0.3">
      <c r="A184" s="27" t="s">
        <v>56</v>
      </c>
      <c r="B184">
        <v>2011</v>
      </c>
      <c r="C184">
        <v>0.112</v>
      </c>
    </row>
    <row r="185" spans="1:3" x14ac:dyDescent="0.3">
      <c r="A185" s="27" t="s">
        <v>56</v>
      </c>
      <c r="B185">
        <v>2016</v>
      </c>
      <c r="C185">
        <v>0.09</v>
      </c>
    </row>
    <row r="186" spans="1:3" x14ac:dyDescent="0.3">
      <c r="A186" s="27" t="s">
        <v>56</v>
      </c>
      <c r="B186">
        <v>2021</v>
      </c>
      <c r="C186">
        <v>0.33600000000000002</v>
      </c>
    </row>
    <row r="187" spans="1:3" x14ac:dyDescent="0.3">
      <c r="A187" s="27" t="s">
        <v>58</v>
      </c>
      <c r="B187">
        <v>2006</v>
      </c>
      <c r="C187">
        <v>1065.8620689655172</v>
      </c>
    </row>
    <row r="188" spans="1:3" x14ac:dyDescent="0.3">
      <c r="A188" s="27" t="s">
        <v>58</v>
      </c>
      <c r="B188">
        <v>2011</v>
      </c>
      <c r="C188">
        <v>1102.6666666666667</v>
      </c>
    </row>
    <row r="189" spans="1:3" x14ac:dyDescent="0.3">
      <c r="A189" s="27" t="s">
        <v>58</v>
      </c>
      <c r="B189">
        <v>2016</v>
      </c>
      <c r="C189">
        <v>1156.4516129032259</v>
      </c>
    </row>
    <row r="190" spans="1:3" x14ac:dyDescent="0.3">
      <c r="A190" s="27" t="s">
        <v>58</v>
      </c>
      <c r="B190">
        <v>2021</v>
      </c>
      <c r="C190">
        <v>1172.258064516129</v>
      </c>
    </row>
    <row r="191" spans="1:3" x14ac:dyDescent="0.3">
      <c r="A191" s="27" t="s">
        <v>59</v>
      </c>
      <c r="B191">
        <v>2006</v>
      </c>
      <c r="C191">
        <v>1.06392753154319</v>
      </c>
    </row>
    <row r="192" spans="1:3" x14ac:dyDescent="0.3">
      <c r="A192" s="27" t="s">
        <v>59</v>
      </c>
      <c r="B192">
        <v>2011</v>
      </c>
      <c r="C192">
        <v>1.0247883917775089</v>
      </c>
    </row>
    <row r="193" spans="1:3" x14ac:dyDescent="0.3">
      <c r="A193" s="27" t="s">
        <v>59</v>
      </c>
      <c r="B193">
        <v>2016</v>
      </c>
      <c r="C193">
        <v>1.0618688981868898</v>
      </c>
    </row>
    <row r="194" spans="1:3" x14ac:dyDescent="0.3">
      <c r="A194" s="27" t="s">
        <v>59</v>
      </c>
      <c r="B194">
        <v>2021</v>
      </c>
      <c r="C194">
        <v>1.1029994496422675</v>
      </c>
    </row>
    <row r="195" spans="1:3" x14ac:dyDescent="0.3">
      <c r="A195" s="27" t="s">
        <v>72</v>
      </c>
      <c r="B195">
        <v>2006</v>
      </c>
      <c r="C195">
        <v>1</v>
      </c>
    </row>
    <row r="196" spans="1:3" x14ac:dyDescent="0.3">
      <c r="A196" s="27" t="s">
        <v>72</v>
      </c>
      <c r="B196">
        <v>2011</v>
      </c>
      <c r="C196">
        <v>1</v>
      </c>
    </row>
    <row r="197" spans="1:3" x14ac:dyDescent="0.3">
      <c r="A197" s="27" t="s">
        <v>72</v>
      </c>
      <c r="B197">
        <v>2016</v>
      </c>
      <c r="C197">
        <v>1</v>
      </c>
    </row>
    <row r="198" spans="1:3" x14ac:dyDescent="0.3">
      <c r="A198" s="27" t="s">
        <v>72</v>
      </c>
      <c r="B198">
        <v>2021</v>
      </c>
      <c r="C198">
        <v>1</v>
      </c>
    </row>
    <row r="199" spans="1:3" x14ac:dyDescent="0.3">
      <c r="A199" s="27" t="s">
        <v>77</v>
      </c>
      <c r="B199">
        <v>2006</v>
      </c>
      <c r="C199">
        <v>0.25025000000000003</v>
      </c>
    </row>
    <row r="200" spans="1:3" x14ac:dyDescent="0.3">
      <c r="A200" s="27" t="s">
        <v>77</v>
      </c>
      <c r="B200">
        <v>2011</v>
      </c>
      <c r="C200">
        <v>0.25</v>
      </c>
    </row>
    <row r="201" spans="1:3" x14ac:dyDescent="0.3">
      <c r="A201" s="27" t="s">
        <v>77</v>
      </c>
      <c r="B201">
        <v>2016</v>
      </c>
      <c r="C201">
        <v>0.25</v>
      </c>
    </row>
    <row r="202" spans="1:3" x14ac:dyDescent="0.3">
      <c r="A202" s="27" t="s">
        <v>77</v>
      </c>
      <c r="B202">
        <v>2021</v>
      </c>
      <c r="C202">
        <v>0.24924999999999997</v>
      </c>
    </row>
    <row r="203" spans="1:3" x14ac:dyDescent="0.3">
      <c r="A203" s="27" t="s">
        <v>60</v>
      </c>
      <c r="B203">
        <v>2006</v>
      </c>
      <c r="C203">
        <v>8.0519053053884591</v>
      </c>
    </row>
    <row r="204" spans="1:3" x14ac:dyDescent="0.3">
      <c r="A204" s="27" t="s">
        <v>60</v>
      </c>
      <c r="B204">
        <v>2011</v>
      </c>
      <c r="C204">
        <v>8.9810657579265101</v>
      </c>
    </row>
    <row r="205" spans="1:3" x14ac:dyDescent="0.3">
      <c r="A205" s="27" t="s">
        <v>60</v>
      </c>
      <c r="B205">
        <v>2016</v>
      </c>
      <c r="C205">
        <v>12.864630937197445</v>
      </c>
    </row>
    <row r="206" spans="1:3" x14ac:dyDescent="0.3">
      <c r="A206" s="27" t="s">
        <v>60</v>
      </c>
      <c r="B206">
        <v>2021</v>
      </c>
      <c r="C206">
        <v>13.208009400298787</v>
      </c>
    </row>
    <row r="207" spans="1:3" x14ac:dyDescent="0.3">
      <c r="A207" s="27" t="s">
        <v>61</v>
      </c>
      <c r="B207">
        <v>2006</v>
      </c>
      <c r="C207">
        <v>8.2828699481740831</v>
      </c>
    </row>
    <row r="208" spans="1:3" x14ac:dyDescent="0.3">
      <c r="A208" s="27" t="s">
        <v>61</v>
      </c>
      <c r="B208">
        <v>2011</v>
      </c>
      <c r="C208">
        <v>9.1772675021765959</v>
      </c>
    </row>
    <row r="209" spans="1:3" x14ac:dyDescent="0.3">
      <c r="A209" s="27" t="s">
        <v>61</v>
      </c>
      <c r="B209">
        <v>2016</v>
      </c>
      <c r="C209">
        <v>11.891675656232932</v>
      </c>
    </row>
    <row r="210" spans="1:3" x14ac:dyDescent="0.3">
      <c r="A210" s="27" t="s">
        <v>61</v>
      </c>
      <c r="B210">
        <v>2021</v>
      </c>
      <c r="C210">
        <v>10.918621104246997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A96D-78D5-48A8-9C2D-A732E56E9C06}">
  <dimension ref="A1:C210"/>
  <sheetViews>
    <sheetView topLeftCell="A184" workbookViewId="0">
      <selection activeCell="B201" sqref="B201"/>
    </sheetView>
  </sheetViews>
  <sheetFormatPr defaultRowHeight="15.6" x14ac:dyDescent="0.3"/>
  <cols>
    <col min="1" max="1" width="42" bestFit="1" customWidth="1"/>
    <col min="2" max="2" width="6.69921875" bestFit="1" customWidth="1"/>
    <col min="3" max="3" width="11.8984375" bestFit="1" customWidth="1"/>
  </cols>
  <sheetData>
    <row r="1" spans="1:3" x14ac:dyDescent="0.3">
      <c r="A1" t="s">
        <v>57</v>
      </c>
      <c r="B1" t="s">
        <v>62</v>
      </c>
      <c r="C1" t="s">
        <v>63</v>
      </c>
    </row>
    <row r="2" spans="1:3" x14ac:dyDescent="0.3">
      <c r="A2" t="s">
        <v>7</v>
      </c>
      <c r="B2">
        <v>2006</v>
      </c>
      <c r="C2">
        <v>252750</v>
      </c>
    </row>
    <row r="3" spans="1:3" x14ac:dyDescent="0.3">
      <c r="A3" t="s">
        <v>7</v>
      </c>
      <c r="B3">
        <v>2011</v>
      </c>
      <c r="C3">
        <v>325000</v>
      </c>
    </row>
    <row r="4" spans="1:3" x14ac:dyDescent="0.3">
      <c r="A4" t="s">
        <v>7</v>
      </c>
      <c r="B4">
        <v>2016</v>
      </c>
      <c r="C4">
        <v>595000</v>
      </c>
    </row>
    <row r="5" spans="1:3" x14ac:dyDescent="0.3">
      <c r="A5" t="s">
        <v>7</v>
      </c>
      <c r="B5">
        <v>2021</v>
      </c>
      <c r="C5">
        <v>750000</v>
      </c>
    </row>
    <row r="6" spans="1:3" x14ac:dyDescent="0.3">
      <c r="A6" t="s">
        <v>8</v>
      </c>
      <c r="B6">
        <v>2006</v>
      </c>
      <c r="C6">
        <v>260000</v>
      </c>
    </row>
    <row r="7" spans="1:3" x14ac:dyDescent="0.3">
      <c r="A7" t="s">
        <v>8</v>
      </c>
      <c r="B7">
        <v>2011</v>
      </c>
      <c r="C7">
        <v>332100</v>
      </c>
    </row>
    <row r="8" spans="1:3" x14ac:dyDescent="0.3">
      <c r="A8" t="s">
        <v>8</v>
      </c>
      <c r="B8">
        <v>2016</v>
      </c>
      <c r="C8">
        <v>550000</v>
      </c>
    </row>
    <row r="9" spans="1:3" x14ac:dyDescent="0.3">
      <c r="A9" t="s">
        <v>8</v>
      </c>
      <c r="B9">
        <v>2021</v>
      </c>
      <c r="C9">
        <v>620000</v>
      </c>
    </row>
    <row r="10" spans="1:3" x14ac:dyDescent="0.3">
      <c r="A10" t="s">
        <v>9</v>
      </c>
      <c r="B10">
        <v>2006</v>
      </c>
      <c r="C10">
        <v>278</v>
      </c>
    </row>
    <row r="11" spans="1:3" x14ac:dyDescent="0.3">
      <c r="A11" t="s">
        <v>9</v>
      </c>
      <c r="B11">
        <v>2011</v>
      </c>
      <c r="C11">
        <v>343</v>
      </c>
    </row>
    <row r="12" spans="1:3" x14ac:dyDescent="0.3">
      <c r="A12" t="s">
        <v>9</v>
      </c>
      <c r="B12">
        <v>2016</v>
      </c>
      <c r="C12">
        <v>405</v>
      </c>
    </row>
    <row r="13" spans="1:3" x14ac:dyDescent="0.3">
      <c r="A13" t="s">
        <v>9</v>
      </c>
      <c r="B13">
        <v>2021</v>
      </c>
      <c r="C13">
        <v>458</v>
      </c>
    </row>
    <row r="14" spans="1:3" x14ac:dyDescent="0.3">
      <c r="A14" t="s">
        <v>10</v>
      </c>
      <c r="B14">
        <v>2006</v>
      </c>
      <c r="C14">
        <v>687</v>
      </c>
    </row>
    <row r="15" spans="1:3" x14ac:dyDescent="0.3">
      <c r="A15" t="s">
        <v>10</v>
      </c>
      <c r="B15">
        <v>2011</v>
      </c>
      <c r="C15">
        <v>869</v>
      </c>
    </row>
    <row r="16" spans="1:3" x14ac:dyDescent="0.3">
      <c r="A16" t="s">
        <v>10</v>
      </c>
      <c r="B16">
        <v>2016</v>
      </c>
      <c r="C16">
        <v>1062</v>
      </c>
    </row>
    <row r="17" spans="1:3" x14ac:dyDescent="0.3">
      <c r="A17" t="s">
        <v>10</v>
      </c>
      <c r="B17">
        <v>2021</v>
      </c>
      <c r="C17">
        <v>1316</v>
      </c>
    </row>
    <row r="18" spans="1:3" x14ac:dyDescent="0.3">
      <c r="A18" t="s">
        <v>11</v>
      </c>
      <c r="B18">
        <v>2006</v>
      </c>
      <c r="C18">
        <v>602</v>
      </c>
    </row>
    <row r="19" spans="1:3" x14ac:dyDescent="0.3">
      <c r="A19" t="s">
        <v>11</v>
      </c>
      <c r="B19">
        <v>2011</v>
      </c>
      <c r="C19">
        <v>694</v>
      </c>
    </row>
    <row r="20" spans="1:3" x14ac:dyDescent="0.3">
      <c r="A20" t="s">
        <v>11</v>
      </c>
      <c r="B20">
        <v>2016</v>
      </c>
      <c r="C20">
        <v>887</v>
      </c>
    </row>
    <row r="21" spans="1:3" x14ac:dyDescent="0.3">
      <c r="A21" t="s">
        <v>11</v>
      </c>
      <c r="B21">
        <v>2021</v>
      </c>
      <c r="C21">
        <v>1089</v>
      </c>
    </row>
    <row r="22" spans="1:3" x14ac:dyDescent="0.3">
      <c r="A22" t="s">
        <v>12</v>
      </c>
      <c r="B22">
        <v>2006</v>
      </c>
      <c r="C22">
        <v>298.3704383750287</v>
      </c>
    </row>
    <row r="23" spans="1:3" x14ac:dyDescent="0.3">
      <c r="A23" t="s">
        <v>12</v>
      </c>
      <c r="B23">
        <v>2011</v>
      </c>
      <c r="C23">
        <v>378.01239384897866</v>
      </c>
    </row>
    <row r="24" spans="1:3" x14ac:dyDescent="0.3">
      <c r="A24" t="s">
        <v>12</v>
      </c>
      <c r="B24">
        <v>2016</v>
      </c>
      <c r="C24">
        <v>397.75074592609593</v>
      </c>
    </row>
    <row r="25" spans="1:3" x14ac:dyDescent="0.3">
      <c r="A25" t="s">
        <v>12</v>
      </c>
      <c r="B25">
        <v>2021</v>
      </c>
      <c r="C25">
        <v>447.55565756254299</v>
      </c>
    </row>
    <row r="26" spans="1:3" x14ac:dyDescent="0.3">
      <c r="A26" t="s">
        <v>13</v>
      </c>
      <c r="B26">
        <v>2006</v>
      </c>
      <c r="C26">
        <v>125</v>
      </c>
    </row>
    <row r="27" spans="1:3" x14ac:dyDescent="0.3">
      <c r="A27" t="s">
        <v>13</v>
      </c>
      <c r="B27">
        <v>2011</v>
      </c>
      <c r="C27">
        <v>150</v>
      </c>
    </row>
    <row r="28" spans="1:3" x14ac:dyDescent="0.3">
      <c r="A28" t="s">
        <v>13</v>
      </c>
      <c r="B28">
        <v>2016</v>
      </c>
      <c r="C28">
        <v>225</v>
      </c>
    </row>
    <row r="29" spans="1:3" x14ac:dyDescent="0.3">
      <c r="A29" t="s">
        <v>13</v>
      </c>
      <c r="B29">
        <v>2021</v>
      </c>
      <c r="C29">
        <v>295</v>
      </c>
    </row>
    <row r="30" spans="1:3" x14ac:dyDescent="0.3">
      <c r="A30" t="s">
        <v>14</v>
      </c>
      <c r="B30">
        <v>2006</v>
      </c>
      <c r="C30">
        <v>3091</v>
      </c>
    </row>
    <row r="31" spans="1:3" x14ac:dyDescent="0.3">
      <c r="A31" t="s">
        <v>14</v>
      </c>
      <c r="B31">
        <v>2011</v>
      </c>
      <c r="C31">
        <v>3308</v>
      </c>
    </row>
    <row r="32" spans="1:3" x14ac:dyDescent="0.3">
      <c r="A32" t="s">
        <v>14</v>
      </c>
      <c r="B32">
        <v>2016</v>
      </c>
      <c r="C32">
        <v>3585</v>
      </c>
    </row>
    <row r="33" spans="1:3" x14ac:dyDescent="0.3">
      <c r="A33" t="s">
        <v>14</v>
      </c>
      <c r="B33">
        <v>2021</v>
      </c>
      <c r="C33">
        <v>3634</v>
      </c>
    </row>
    <row r="34" spans="1:3" x14ac:dyDescent="0.3">
      <c r="A34" t="s">
        <v>15</v>
      </c>
      <c r="B34">
        <v>2006</v>
      </c>
      <c r="C34">
        <v>32</v>
      </c>
    </row>
    <row r="35" spans="1:3" x14ac:dyDescent="0.3">
      <c r="A35" t="s">
        <v>15</v>
      </c>
      <c r="B35">
        <v>2011</v>
      </c>
      <c r="C35">
        <v>32</v>
      </c>
    </row>
    <row r="36" spans="1:3" x14ac:dyDescent="0.3">
      <c r="A36" t="s">
        <v>15</v>
      </c>
      <c r="B36">
        <v>2016</v>
      </c>
      <c r="C36">
        <v>31</v>
      </c>
    </row>
    <row r="37" spans="1:3" x14ac:dyDescent="0.3">
      <c r="A37" t="s">
        <v>15</v>
      </c>
      <c r="B37">
        <v>2021</v>
      </c>
      <c r="C37">
        <v>32</v>
      </c>
    </row>
    <row r="38" spans="1:3" x14ac:dyDescent="0.3">
      <c r="A38" t="s">
        <v>16</v>
      </c>
      <c r="B38">
        <v>2006</v>
      </c>
      <c r="C38">
        <v>779</v>
      </c>
    </row>
    <row r="39" spans="1:3" x14ac:dyDescent="0.3">
      <c r="A39" t="s">
        <v>16</v>
      </c>
      <c r="B39">
        <v>2011</v>
      </c>
      <c r="C39">
        <v>799</v>
      </c>
    </row>
    <row r="40" spans="1:3" x14ac:dyDescent="0.3">
      <c r="A40" t="s">
        <v>16</v>
      </c>
      <c r="B40">
        <v>2016</v>
      </c>
      <c r="C40">
        <v>789</v>
      </c>
    </row>
    <row r="41" spans="1:3" x14ac:dyDescent="0.3">
      <c r="A41" t="s">
        <v>16</v>
      </c>
      <c r="B41">
        <v>2021</v>
      </c>
      <c r="C41">
        <v>817</v>
      </c>
    </row>
    <row r="42" spans="1:3" x14ac:dyDescent="0.3">
      <c r="A42" t="s">
        <v>17</v>
      </c>
      <c r="B42">
        <v>2006</v>
      </c>
      <c r="C42">
        <v>1134</v>
      </c>
    </row>
    <row r="43" spans="1:3" x14ac:dyDescent="0.3">
      <c r="A43" t="s">
        <v>17</v>
      </c>
      <c r="B43">
        <v>2011</v>
      </c>
      <c r="C43">
        <v>1130</v>
      </c>
    </row>
    <row r="44" spans="1:3" x14ac:dyDescent="0.3">
      <c r="A44" t="s">
        <v>17</v>
      </c>
      <c r="B44">
        <v>2016</v>
      </c>
      <c r="C44">
        <v>1228</v>
      </c>
    </row>
    <row r="45" spans="1:3" x14ac:dyDescent="0.3">
      <c r="A45" t="s">
        <v>17</v>
      </c>
      <c r="B45">
        <v>2021</v>
      </c>
      <c r="C45">
        <v>1293</v>
      </c>
    </row>
    <row r="46" spans="1:3" x14ac:dyDescent="0.3">
      <c r="A46" t="s">
        <v>18</v>
      </c>
      <c r="B46">
        <v>2006</v>
      </c>
      <c r="C46">
        <v>0.435</v>
      </c>
    </row>
    <row r="47" spans="1:3" x14ac:dyDescent="0.3">
      <c r="A47" t="s">
        <v>18</v>
      </c>
      <c r="B47">
        <v>2011</v>
      </c>
      <c r="C47">
        <v>0.40600000000000003</v>
      </c>
    </row>
    <row r="48" spans="1:3" x14ac:dyDescent="0.3">
      <c r="A48" t="s">
        <v>18</v>
      </c>
      <c r="B48">
        <v>2016</v>
      </c>
      <c r="C48">
        <v>0.38200000000000001</v>
      </c>
    </row>
    <row r="49" spans="1:3" x14ac:dyDescent="0.3">
      <c r="A49" t="s">
        <v>18</v>
      </c>
      <c r="B49">
        <v>2021</v>
      </c>
      <c r="C49">
        <v>0.38800000000000001</v>
      </c>
    </row>
    <row r="50" spans="1:3" x14ac:dyDescent="0.3">
      <c r="A50" t="s">
        <v>19</v>
      </c>
      <c r="B50">
        <v>2006</v>
      </c>
      <c r="C50">
        <v>0.14399999999999999</v>
      </c>
    </row>
    <row r="51" spans="1:3" x14ac:dyDescent="0.3">
      <c r="A51" t="s">
        <v>19</v>
      </c>
      <c r="B51">
        <v>2011</v>
      </c>
      <c r="C51">
        <v>0.14099999999999999</v>
      </c>
    </row>
    <row r="52" spans="1:3" x14ac:dyDescent="0.3">
      <c r="A52" t="s">
        <v>19</v>
      </c>
      <c r="B52">
        <v>2016</v>
      </c>
      <c r="C52">
        <v>0.155</v>
      </c>
    </row>
    <row r="53" spans="1:3" x14ac:dyDescent="0.3">
      <c r="A53" t="s">
        <v>19</v>
      </c>
      <c r="B53">
        <v>2021</v>
      </c>
      <c r="C53">
        <v>0.15</v>
      </c>
    </row>
    <row r="54" spans="1:3" x14ac:dyDescent="0.3">
      <c r="A54" t="s">
        <v>20</v>
      </c>
      <c r="B54">
        <v>2006</v>
      </c>
      <c r="C54">
        <v>7.1999999999999995E-2</v>
      </c>
    </row>
    <row r="55" spans="1:3" x14ac:dyDescent="0.3">
      <c r="A55" t="s">
        <v>20</v>
      </c>
      <c r="B55">
        <v>2011</v>
      </c>
      <c r="C55">
        <v>6.3E-2</v>
      </c>
    </row>
    <row r="56" spans="1:3" x14ac:dyDescent="0.3">
      <c r="A56" t="s">
        <v>20</v>
      </c>
      <c r="B56">
        <v>2016</v>
      </c>
      <c r="C56">
        <v>6.6000000000000003E-2</v>
      </c>
    </row>
    <row r="57" spans="1:3" x14ac:dyDescent="0.3">
      <c r="A57" t="s">
        <v>20</v>
      </c>
      <c r="B57">
        <v>2021</v>
      </c>
      <c r="C57">
        <v>6.0999999999999999E-2</v>
      </c>
    </row>
    <row r="58" spans="1:3" x14ac:dyDescent="0.3">
      <c r="A58" t="s">
        <v>21</v>
      </c>
      <c r="B58">
        <v>2006</v>
      </c>
      <c r="C58">
        <v>0.35099999999999998</v>
      </c>
    </row>
    <row r="59" spans="1:3" x14ac:dyDescent="0.3">
      <c r="A59" t="s">
        <v>21</v>
      </c>
      <c r="B59">
        <v>2011</v>
      </c>
      <c r="C59">
        <v>0.39</v>
      </c>
    </row>
    <row r="60" spans="1:3" x14ac:dyDescent="0.3">
      <c r="A60" t="s">
        <v>21</v>
      </c>
      <c r="B60">
        <v>2016</v>
      </c>
      <c r="C60">
        <v>0.39600000000000002</v>
      </c>
    </row>
    <row r="61" spans="1:3" x14ac:dyDescent="0.3">
      <c r="A61" t="s">
        <v>21</v>
      </c>
      <c r="B61">
        <v>2021</v>
      </c>
      <c r="C61">
        <v>0.39900000000000002</v>
      </c>
    </row>
    <row r="62" spans="1:3" x14ac:dyDescent="0.3">
      <c r="A62" t="s">
        <v>22</v>
      </c>
      <c r="B62">
        <v>2006</v>
      </c>
      <c r="C62">
        <v>0.57999999999999996</v>
      </c>
    </row>
    <row r="63" spans="1:3" x14ac:dyDescent="0.3">
      <c r="A63" t="s">
        <v>22</v>
      </c>
      <c r="B63">
        <v>2011</v>
      </c>
      <c r="C63">
        <v>0.57699999999999996</v>
      </c>
    </row>
    <row r="64" spans="1:3" x14ac:dyDescent="0.3">
      <c r="A64" t="s">
        <v>22</v>
      </c>
      <c r="B64">
        <v>2016</v>
      </c>
      <c r="C64">
        <v>0.53400000000000003</v>
      </c>
    </row>
    <row r="65" spans="1:3" x14ac:dyDescent="0.3">
      <c r="A65" t="s">
        <v>22</v>
      </c>
      <c r="B65">
        <v>2021</v>
      </c>
      <c r="C65">
        <v>0.51</v>
      </c>
    </row>
    <row r="66" spans="1:3" x14ac:dyDescent="0.3">
      <c r="A66" t="s">
        <v>23</v>
      </c>
      <c r="B66">
        <v>2006</v>
      </c>
      <c r="C66">
        <v>0.58399999999999996</v>
      </c>
    </row>
    <row r="67" spans="1:3" x14ac:dyDescent="0.3">
      <c r="A67" t="s">
        <v>23</v>
      </c>
      <c r="B67">
        <v>2011</v>
      </c>
      <c r="C67">
        <v>0.51200000000000001</v>
      </c>
    </row>
    <row r="68" spans="1:3" x14ac:dyDescent="0.3">
      <c r="A68" t="s">
        <v>23</v>
      </c>
      <c r="B68">
        <v>2016</v>
      </c>
      <c r="C68">
        <v>0.52300000000000002</v>
      </c>
    </row>
    <row r="69" spans="1:3" x14ac:dyDescent="0.3">
      <c r="A69" t="s">
        <v>23</v>
      </c>
      <c r="B69">
        <v>2021</v>
      </c>
      <c r="C69">
        <v>0.41899999999999998</v>
      </c>
    </row>
    <row r="70" spans="1:3" x14ac:dyDescent="0.3">
      <c r="A70" t="s">
        <v>24</v>
      </c>
      <c r="B70">
        <v>2006</v>
      </c>
      <c r="C70">
        <v>0.19400000000000001</v>
      </c>
    </row>
    <row r="71" spans="1:3" x14ac:dyDescent="0.3">
      <c r="A71" t="s">
        <v>24</v>
      </c>
      <c r="B71">
        <v>2011</v>
      </c>
      <c r="C71">
        <v>0.25800000000000001</v>
      </c>
    </row>
    <row r="72" spans="1:3" x14ac:dyDescent="0.3">
      <c r="A72" t="s">
        <v>24</v>
      </c>
      <c r="B72">
        <v>2016</v>
      </c>
      <c r="C72">
        <v>0.28000000000000003</v>
      </c>
    </row>
    <row r="73" spans="1:3" x14ac:dyDescent="0.3">
      <c r="A73" t="s">
        <v>24</v>
      </c>
      <c r="B73">
        <v>2021</v>
      </c>
      <c r="C73">
        <v>0.26300000000000001</v>
      </c>
    </row>
    <row r="74" spans="1:3" x14ac:dyDescent="0.3">
      <c r="A74" t="s">
        <v>25</v>
      </c>
      <c r="B74">
        <v>2006</v>
      </c>
      <c r="C74">
        <v>0.14599999999999999</v>
      </c>
    </row>
    <row r="75" spans="1:3" x14ac:dyDescent="0.3">
      <c r="A75" t="s">
        <v>25</v>
      </c>
      <c r="B75">
        <v>2011</v>
      </c>
      <c r="C75">
        <v>0.152</v>
      </c>
    </row>
    <row r="76" spans="1:3" x14ac:dyDescent="0.3">
      <c r="A76" t="s">
        <v>25</v>
      </c>
      <c r="B76">
        <v>2016</v>
      </c>
      <c r="C76">
        <v>0.13600000000000001</v>
      </c>
    </row>
    <row r="77" spans="1:3" x14ac:dyDescent="0.3">
      <c r="A77" t="s">
        <v>25</v>
      </c>
      <c r="B77">
        <v>2021</v>
      </c>
      <c r="C77">
        <v>0.11899999999999999</v>
      </c>
    </row>
    <row r="78" spans="1:3" x14ac:dyDescent="0.3">
      <c r="A78" t="s">
        <v>26</v>
      </c>
      <c r="B78">
        <v>2011</v>
      </c>
      <c r="C78">
        <v>0.14199999999999999</v>
      </c>
    </row>
    <row r="79" spans="1:3" x14ac:dyDescent="0.3">
      <c r="A79" t="s">
        <v>26</v>
      </c>
      <c r="B79">
        <v>2016</v>
      </c>
      <c r="C79">
        <v>0.13600000000000001</v>
      </c>
    </row>
    <row r="80" spans="1:3" x14ac:dyDescent="0.3">
      <c r="A80" t="s">
        <v>26</v>
      </c>
      <c r="B80">
        <v>2021</v>
      </c>
      <c r="C80">
        <v>5.7000000000000002E-2</v>
      </c>
    </row>
    <row r="81" spans="1:3" x14ac:dyDescent="0.3">
      <c r="A81" t="s">
        <v>27</v>
      </c>
      <c r="B81">
        <v>2011</v>
      </c>
      <c r="C81">
        <v>0.72099999999999997</v>
      </c>
    </row>
    <row r="82" spans="1:3" x14ac:dyDescent="0.3">
      <c r="A82" t="s">
        <v>27</v>
      </c>
      <c r="B82">
        <v>2016</v>
      </c>
      <c r="C82">
        <v>0.75600000000000001</v>
      </c>
    </row>
    <row r="83" spans="1:3" x14ac:dyDescent="0.3">
      <c r="A83" t="s">
        <v>27</v>
      </c>
      <c r="B83">
        <v>2021</v>
      </c>
      <c r="C83">
        <v>0.63</v>
      </c>
    </row>
    <row r="84" spans="1:3" x14ac:dyDescent="0.3">
      <c r="A84" t="s">
        <v>28</v>
      </c>
      <c r="B84">
        <v>2011</v>
      </c>
      <c r="C84">
        <v>1.26</v>
      </c>
    </row>
    <row r="85" spans="1:3" x14ac:dyDescent="0.3">
      <c r="A85" t="s">
        <v>28</v>
      </c>
      <c r="B85">
        <v>2016</v>
      </c>
      <c r="C85">
        <v>1.5</v>
      </c>
    </row>
    <row r="86" spans="1:3" x14ac:dyDescent="0.3">
      <c r="A86" t="s">
        <v>28</v>
      </c>
      <c r="B86">
        <v>2021</v>
      </c>
      <c r="C86">
        <v>1.7</v>
      </c>
    </row>
    <row r="87" spans="1:3" x14ac:dyDescent="0.3">
      <c r="A87" t="s">
        <v>29</v>
      </c>
      <c r="B87">
        <v>2006</v>
      </c>
      <c r="C87">
        <v>0.217</v>
      </c>
    </row>
    <row r="88" spans="1:3" x14ac:dyDescent="0.3">
      <c r="A88" t="s">
        <v>29</v>
      </c>
      <c r="B88">
        <v>2011</v>
      </c>
      <c r="C88">
        <v>0.20399999999999999</v>
      </c>
    </row>
    <row r="89" spans="1:3" x14ac:dyDescent="0.3">
      <c r="A89" t="s">
        <v>29</v>
      </c>
      <c r="B89">
        <v>2016</v>
      </c>
      <c r="C89">
        <v>0.17899999999999999</v>
      </c>
    </row>
    <row r="90" spans="1:3" x14ac:dyDescent="0.3">
      <c r="A90" t="s">
        <v>29</v>
      </c>
      <c r="B90">
        <v>2021</v>
      </c>
      <c r="C90">
        <v>0.186</v>
      </c>
    </row>
    <row r="91" spans="1:3" x14ac:dyDescent="0.3">
      <c r="A91" t="s">
        <v>30</v>
      </c>
      <c r="B91">
        <v>2006</v>
      </c>
      <c r="C91">
        <v>0.46</v>
      </c>
    </row>
    <row r="92" spans="1:3" x14ac:dyDescent="0.3">
      <c r="A92" t="s">
        <v>30</v>
      </c>
      <c r="B92">
        <v>2011</v>
      </c>
      <c r="C92">
        <v>0.46300000000000002</v>
      </c>
    </row>
    <row r="93" spans="1:3" x14ac:dyDescent="0.3">
      <c r="A93" t="s">
        <v>30</v>
      </c>
      <c r="B93">
        <v>2016</v>
      </c>
      <c r="C93">
        <v>0.47399999999999998</v>
      </c>
    </row>
    <row r="94" spans="1:3" x14ac:dyDescent="0.3">
      <c r="A94" t="s">
        <v>30</v>
      </c>
      <c r="B94">
        <v>2021</v>
      </c>
      <c r="C94">
        <v>0.47599999999999998</v>
      </c>
    </row>
    <row r="95" spans="1:3" x14ac:dyDescent="0.3">
      <c r="A95" t="s">
        <v>31</v>
      </c>
      <c r="B95">
        <v>2006</v>
      </c>
      <c r="C95">
        <v>0.30599999999999999</v>
      </c>
    </row>
    <row r="96" spans="1:3" x14ac:dyDescent="0.3">
      <c r="A96" t="s">
        <v>31</v>
      </c>
      <c r="B96">
        <v>2011</v>
      </c>
      <c r="C96">
        <v>0.315</v>
      </c>
    </row>
    <row r="97" spans="1:3" x14ac:dyDescent="0.3">
      <c r="A97" t="s">
        <v>31</v>
      </c>
      <c r="B97">
        <v>2016</v>
      </c>
      <c r="C97">
        <v>0.318</v>
      </c>
    </row>
    <row r="98" spans="1:3" x14ac:dyDescent="0.3">
      <c r="A98" t="s">
        <v>31</v>
      </c>
      <c r="B98">
        <v>2021</v>
      </c>
      <c r="C98">
        <v>0.307</v>
      </c>
    </row>
    <row r="99" spans="1:3" x14ac:dyDescent="0.3">
      <c r="A99" t="s">
        <v>32</v>
      </c>
      <c r="B99">
        <v>2006</v>
      </c>
      <c r="C99">
        <v>1.7999999999999999E-2</v>
      </c>
    </row>
    <row r="100" spans="1:3" x14ac:dyDescent="0.3">
      <c r="A100" t="s">
        <v>32</v>
      </c>
      <c r="B100">
        <v>2011</v>
      </c>
      <c r="C100">
        <v>1.7999999999999999E-2</v>
      </c>
    </row>
    <row r="101" spans="1:3" x14ac:dyDescent="0.3">
      <c r="A101" t="s">
        <v>32</v>
      </c>
      <c r="B101">
        <v>2016</v>
      </c>
      <c r="C101">
        <v>2.9000000000000001E-2</v>
      </c>
    </row>
    <row r="102" spans="1:3" x14ac:dyDescent="0.3">
      <c r="A102" t="s">
        <v>32</v>
      </c>
      <c r="B102">
        <v>2021</v>
      </c>
      <c r="C102">
        <v>2.8000000000000001E-2</v>
      </c>
    </row>
    <row r="103" spans="1:3" x14ac:dyDescent="0.3">
      <c r="A103" t="s">
        <v>33</v>
      </c>
      <c r="B103">
        <v>2006</v>
      </c>
      <c r="C103">
        <v>0.94973544973544977</v>
      </c>
    </row>
    <row r="104" spans="1:3" x14ac:dyDescent="0.3">
      <c r="A104" t="s">
        <v>33</v>
      </c>
      <c r="B104">
        <v>2011</v>
      </c>
      <c r="C104">
        <v>0.93500000000000005</v>
      </c>
    </row>
    <row r="105" spans="1:3" x14ac:dyDescent="0.3">
      <c r="A105" t="s">
        <v>33</v>
      </c>
      <c r="B105">
        <v>2016</v>
      </c>
      <c r="C105">
        <v>0.93</v>
      </c>
    </row>
    <row r="106" spans="1:3" x14ac:dyDescent="0.3">
      <c r="A106" t="s">
        <v>33</v>
      </c>
      <c r="B106">
        <v>2021</v>
      </c>
      <c r="C106">
        <v>0.90300000000000002</v>
      </c>
    </row>
    <row r="107" spans="1:3" x14ac:dyDescent="0.3">
      <c r="A107" t="s">
        <v>34</v>
      </c>
      <c r="B107">
        <v>2006</v>
      </c>
      <c r="C107">
        <v>5.0264550264550262E-2</v>
      </c>
    </row>
    <row r="108" spans="1:3" x14ac:dyDescent="0.3">
      <c r="A108" t="s">
        <v>34</v>
      </c>
      <c r="B108">
        <v>2011</v>
      </c>
      <c r="C108">
        <v>6.5000000000000002E-2</v>
      </c>
    </row>
    <row r="109" spans="1:3" x14ac:dyDescent="0.3">
      <c r="A109" t="s">
        <v>34</v>
      </c>
      <c r="B109">
        <v>2016</v>
      </c>
      <c r="C109">
        <v>7.0000000000000007E-2</v>
      </c>
    </row>
    <row r="110" spans="1:3" x14ac:dyDescent="0.3">
      <c r="A110" t="s">
        <v>34</v>
      </c>
      <c r="B110">
        <v>2021</v>
      </c>
      <c r="C110">
        <v>0.10299999999999999</v>
      </c>
    </row>
    <row r="111" spans="1:3" x14ac:dyDescent="0.3">
      <c r="A111" t="s">
        <v>35</v>
      </c>
      <c r="B111">
        <v>2006</v>
      </c>
      <c r="C111">
        <v>0.78600000000000003</v>
      </c>
    </row>
    <row r="112" spans="1:3" x14ac:dyDescent="0.3">
      <c r="A112" t="s">
        <v>35</v>
      </c>
      <c r="B112">
        <v>2011</v>
      </c>
      <c r="C112">
        <v>0.76400000000000001</v>
      </c>
    </row>
    <row r="113" spans="1:3" x14ac:dyDescent="0.3">
      <c r="A113" t="s">
        <v>35</v>
      </c>
      <c r="B113">
        <v>2016</v>
      </c>
      <c r="C113">
        <v>0.77400000000000002</v>
      </c>
    </row>
    <row r="114" spans="1:3" x14ac:dyDescent="0.3">
      <c r="A114" t="s">
        <v>35</v>
      </c>
      <c r="B114">
        <v>2021</v>
      </c>
      <c r="C114">
        <v>0.77600000000000002</v>
      </c>
    </row>
    <row r="115" spans="1:3" x14ac:dyDescent="0.3">
      <c r="A115" t="s">
        <v>36</v>
      </c>
      <c r="B115">
        <v>2006</v>
      </c>
      <c r="C115">
        <v>2.1000000000000001E-2</v>
      </c>
    </row>
    <row r="116" spans="1:3" x14ac:dyDescent="0.3">
      <c r="A116" t="s">
        <v>36</v>
      </c>
      <c r="B116">
        <v>2011</v>
      </c>
      <c r="C116">
        <v>2.1999999999999999E-2</v>
      </c>
    </row>
    <row r="117" spans="1:3" x14ac:dyDescent="0.3">
      <c r="A117" t="s">
        <v>36</v>
      </c>
      <c r="B117">
        <v>2016</v>
      </c>
      <c r="C117">
        <v>1.7000000000000001E-2</v>
      </c>
    </row>
    <row r="118" spans="1:3" x14ac:dyDescent="0.3">
      <c r="A118" t="s">
        <v>36</v>
      </c>
      <c r="B118">
        <v>2021</v>
      </c>
      <c r="C118">
        <v>5.0000000000000001E-3</v>
      </c>
    </row>
    <row r="119" spans="1:3" x14ac:dyDescent="0.3">
      <c r="A119" t="s">
        <v>37</v>
      </c>
      <c r="B119">
        <v>2006</v>
      </c>
      <c r="C119">
        <v>0.192</v>
      </c>
    </row>
    <row r="120" spans="1:3" x14ac:dyDescent="0.3">
      <c r="A120" t="s">
        <v>37</v>
      </c>
      <c r="B120">
        <v>2011</v>
      </c>
      <c r="C120">
        <v>0.214</v>
      </c>
    </row>
    <row r="121" spans="1:3" x14ac:dyDescent="0.3">
      <c r="A121" t="s">
        <v>37</v>
      </c>
      <c r="B121">
        <v>2016</v>
      </c>
      <c r="C121">
        <v>0.20599999999999999</v>
      </c>
    </row>
    <row r="122" spans="1:3" x14ac:dyDescent="0.3">
      <c r="A122" t="s">
        <v>37</v>
      </c>
      <c r="B122">
        <v>2021</v>
      </c>
      <c r="C122">
        <v>0.20799999999999999</v>
      </c>
    </row>
    <row r="123" spans="1:3" x14ac:dyDescent="0.3">
      <c r="A123" t="s">
        <v>38</v>
      </c>
      <c r="B123">
        <v>2011</v>
      </c>
      <c r="C123">
        <v>2.9000000000000001E-2</v>
      </c>
    </row>
    <row r="124" spans="1:3" x14ac:dyDescent="0.3">
      <c r="A124" t="s">
        <v>38</v>
      </c>
      <c r="B124">
        <v>2016</v>
      </c>
      <c r="C124">
        <v>2.7E-2</v>
      </c>
    </row>
    <row r="125" spans="1:3" x14ac:dyDescent="0.3">
      <c r="A125" t="s">
        <v>38</v>
      </c>
      <c r="B125">
        <v>2021</v>
      </c>
      <c r="C125">
        <v>0.02</v>
      </c>
    </row>
    <row r="126" spans="1:3" x14ac:dyDescent="0.3">
      <c r="A126" t="s">
        <v>39</v>
      </c>
      <c r="B126">
        <v>2011</v>
      </c>
      <c r="C126">
        <v>2.5999999999999999E-2</v>
      </c>
    </row>
    <row r="127" spans="1:3" x14ac:dyDescent="0.3">
      <c r="A127" t="s">
        <v>39</v>
      </c>
      <c r="B127">
        <v>2016</v>
      </c>
      <c r="C127">
        <v>3.3000000000000002E-2</v>
      </c>
    </row>
    <row r="128" spans="1:3" x14ac:dyDescent="0.3">
      <c r="A128" t="s">
        <v>39</v>
      </c>
      <c r="B128">
        <v>2021</v>
      </c>
      <c r="C128">
        <v>3.9E-2</v>
      </c>
    </row>
    <row r="129" spans="1:3" x14ac:dyDescent="0.3">
      <c r="A129" t="s">
        <v>40</v>
      </c>
      <c r="B129">
        <v>2011</v>
      </c>
      <c r="C129">
        <v>0.11600000000000001</v>
      </c>
    </row>
    <row r="130" spans="1:3" x14ac:dyDescent="0.3">
      <c r="A130" t="s">
        <v>40</v>
      </c>
      <c r="B130">
        <v>2016</v>
      </c>
      <c r="C130">
        <v>0.115</v>
      </c>
    </row>
    <row r="131" spans="1:3" x14ac:dyDescent="0.3">
      <c r="A131" t="s">
        <v>40</v>
      </c>
      <c r="B131">
        <v>2021</v>
      </c>
      <c r="C131">
        <v>0.123</v>
      </c>
    </row>
    <row r="132" spans="1:3" x14ac:dyDescent="0.3">
      <c r="A132" t="s">
        <v>41</v>
      </c>
      <c r="B132">
        <v>2011</v>
      </c>
      <c r="C132">
        <v>0.59599999999999997</v>
      </c>
    </row>
    <row r="133" spans="1:3" x14ac:dyDescent="0.3">
      <c r="A133" t="s">
        <v>41</v>
      </c>
      <c r="B133">
        <v>2016</v>
      </c>
      <c r="C133">
        <v>0.55000000000000004</v>
      </c>
    </row>
    <row r="134" spans="1:3" x14ac:dyDescent="0.3">
      <c r="A134" t="s">
        <v>41</v>
      </c>
      <c r="B134">
        <v>2021</v>
      </c>
      <c r="C134">
        <v>0.54500000000000004</v>
      </c>
    </row>
    <row r="135" spans="1:3" x14ac:dyDescent="0.3">
      <c r="A135" t="s">
        <v>42</v>
      </c>
      <c r="B135">
        <v>2011</v>
      </c>
      <c r="C135">
        <v>0.19400000000000001</v>
      </c>
    </row>
    <row r="136" spans="1:3" x14ac:dyDescent="0.3">
      <c r="A136" t="s">
        <v>42</v>
      </c>
      <c r="B136">
        <v>2016</v>
      </c>
      <c r="C136">
        <v>0.22500000000000001</v>
      </c>
    </row>
    <row r="137" spans="1:3" x14ac:dyDescent="0.3">
      <c r="A137" t="s">
        <v>42</v>
      </c>
      <c r="B137">
        <v>2021</v>
      </c>
      <c r="C137">
        <v>0.23899999999999999</v>
      </c>
    </row>
    <row r="138" spans="1:3" x14ac:dyDescent="0.3">
      <c r="A138" t="s">
        <v>43</v>
      </c>
      <c r="B138">
        <v>2011</v>
      </c>
      <c r="C138">
        <v>3.1</v>
      </c>
    </row>
    <row r="139" spans="1:3" x14ac:dyDescent="0.3">
      <c r="A139" t="s">
        <v>43</v>
      </c>
      <c r="B139">
        <v>2016</v>
      </c>
      <c r="C139">
        <v>3</v>
      </c>
    </row>
    <row r="140" spans="1:3" x14ac:dyDescent="0.3">
      <c r="A140" t="s">
        <v>43</v>
      </c>
      <c r="B140">
        <v>2021</v>
      </c>
      <c r="C140">
        <v>3.1</v>
      </c>
    </row>
    <row r="141" spans="1:3" x14ac:dyDescent="0.3">
      <c r="A141" t="s">
        <v>44</v>
      </c>
      <c r="B141">
        <v>2006</v>
      </c>
      <c r="C141">
        <v>2.9</v>
      </c>
    </row>
    <row r="142" spans="1:3" x14ac:dyDescent="0.3">
      <c r="A142" t="s">
        <v>44</v>
      </c>
      <c r="B142">
        <v>2011</v>
      </c>
      <c r="C142">
        <v>3</v>
      </c>
    </row>
    <row r="143" spans="1:3" x14ac:dyDescent="0.3">
      <c r="A143" t="s">
        <v>44</v>
      </c>
      <c r="B143">
        <v>2016</v>
      </c>
      <c r="C143">
        <v>3.1</v>
      </c>
    </row>
    <row r="144" spans="1:3" x14ac:dyDescent="0.3">
      <c r="A144" t="s">
        <v>44</v>
      </c>
      <c r="B144">
        <v>2021</v>
      </c>
      <c r="C144">
        <v>3.1</v>
      </c>
    </row>
    <row r="145" spans="1:3" x14ac:dyDescent="0.3">
      <c r="A145" t="s">
        <v>45</v>
      </c>
      <c r="B145">
        <v>2006</v>
      </c>
      <c r="C145">
        <v>0.216</v>
      </c>
    </row>
    <row r="146" spans="1:3" x14ac:dyDescent="0.3">
      <c r="A146" t="s">
        <v>45</v>
      </c>
      <c r="B146">
        <v>2011</v>
      </c>
      <c r="C146">
        <v>0.21199999999999999</v>
      </c>
    </row>
    <row r="147" spans="1:3" x14ac:dyDescent="0.3">
      <c r="A147" t="s">
        <v>45</v>
      </c>
      <c r="B147">
        <v>2016</v>
      </c>
      <c r="C147">
        <v>0.19600000000000001</v>
      </c>
    </row>
    <row r="148" spans="1:3" x14ac:dyDescent="0.3">
      <c r="A148" t="s">
        <v>45</v>
      </c>
      <c r="B148">
        <v>2021</v>
      </c>
      <c r="C148">
        <v>0.19700000000000001</v>
      </c>
    </row>
    <row r="149" spans="1:3" x14ac:dyDescent="0.3">
      <c r="A149" t="s">
        <v>46</v>
      </c>
      <c r="B149">
        <v>2006</v>
      </c>
      <c r="C149">
        <v>0.24</v>
      </c>
    </row>
    <row r="150" spans="1:3" x14ac:dyDescent="0.3">
      <c r="A150" t="s">
        <v>46</v>
      </c>
      <c r="B150">
        <v>2011</v>
      </c>
      <c r="C150">
        <v>0.23699999999999999</v>
      </c>
    </row>
    <row r="151" spans="1:3" x14ac:dyDescent="0.3">
      <c r="A151" t="s">
        <v>46</v>
      </c>
      <c r="B151">
        <v>2016</v>
      </c>
      <c r="C151">
        <v>0.23599999999999999</v>
      </c>
    </row>
    <row r="152" spans="1:3" x14ac:dyDescent="0.3">
      <c r="A152" t="s">
        <v>46</v>
      </c>
      <c r="B152">
        <v>2021</v>
      </c>
      <c r="C152">
        <v>0.23699999999999999</v>
      </c>
    </row>
    <row r="153" spans="1:3" x14ac:dyDescent="0.3">
      <c r="A153" t="s">
        <v>47</v>
      </c>
      <c r="B153">
        <v>2006</v>
      </c>
      <c r="C153">
        <v>0.438</v>
      </c>
    </row>
    <row r="154" spans="1:3" x14ac:dyDescent="0.3">
      <c r="A154" t="s">
        <v>47</v>
      </c>
      <c r="B154">
        <v>2011</v>
      </c>
      <c r="C154">
        <v>0.48899999999999999</v>
      </c>
    </row>
    <row r="155" spans="1:3" x14ac:dyDescent="0.3">
      <c r="A155" t="s">
        <v>47</v>
      </c>
      <c r="B155">
        <v>2016</v>
      </c>
      <c r="C155">
        <v>0.5</v>
      </c>
    </row>
    <row r="156" spans="1:3" x14ac:dyDescent="0.3">
      <c r="A156" t="s">
        <v>47</v>
      </c>
      <c r="B156">
        <v>2021</v>
      </c>
      <c r="C156">
        <v>0.51300000000000001</v>
      </c>
    </row>
    <row r="157" spans="1:3" x14ac:dyDescent="0.3">
      <c r="A157" t="s">
        <v>48</v>
      </c>
      <c r="B157">
        <v>2006</v>
      </c>
      <c r="C157">
        <v>0.7</v>
      </c>
    </row>
    <row r="158" spans="1:3" x14ac:dyDescent="0.3">
      <c r="A158" t="s">
        <v>48</v>
      </c>
      <c r="B158">
        <v>2011</v>
      </c>
      <c r="C158">
        <v>0.71699999999999997</v>
      </c>
    </row>
    <row r="159" spans="1:3" x14ac:dyDescent="0.3">
      <c r="A159" t="s">
        <v>48</v>
      </c>
      <c r="B159">
        <v>2016</v>
      </c>
      <c r="C159">
        <v>0.73299999999999998</v>
      </c>
    </row>
    <row r="160" spans="1:3" x14ac:dyDescent="0.3">
      <c r="A160" t="s">
        <v>48</v>
      </c>
      <c r="B160">
        <v>2021</v>
      </c>
      <c r="C160">
        <v>0.74199999999999999</v>
      </c>
    </row>
    <row r="161" spans="1:3" x14ac:dyDescent="0.3">
      <c r="A161" t="s">
        <v>49</v>
      </c>
      <c r="B161">
        <v>2006</v>
      </c>
      <c r="C161">
        <v>0.23400000000000001</v>
      </c>
    </row>
    <row r="162" spans="1:3" x14ac:dyDescent="0.3">
      <c r="A162" t="s">
        <v>49</v>
      </c>
      <c r="B162">
        <v>2011</v>
      </c>
      <c r="C162">
        <v>0.26900000000000002</v>
      </c>
    </row>
    <row r="163" spans="1:3" x14ac:dyDescent="0.3">
      <c r="A163" t="s">
        <v>49</v>
      </c>
      <c r="B163">
        <v>2016</v>
      </c>
      <c r="C163">
        <v>0.247</v>
      </c>
    </row>
    <row r="164" spans="1:3" x14ac:dyDescent="0.3">
      <c r="A164" t="s">
        <v>49</v>
      </c>
      <c r="B164">
        <v>2021</v>
      </c>
      <c r="C164">
        <v>0.24199999999999999</v>
      </c>
    </row>
    <row r="165" spans="1:3" x14ac:dyDescent="0.3">
      <c r="A165" t="s">
        <v>50</v>
      </c>
      <c r="B165">
        <v>2006</v>
      </c>
      <c r="C165">
        <v>1.9E-2</v>
      </c>
    </row>
    <row r="166" spans="1:3" x14ac:dyDescent="0.3">
      <c r="A166" t="s">
        <v>50</v>
      </c>
      <c r="B166">
        <v>2011</v>
      </c>
      <c r="C166">
        <v>1.2999999999999999E-2</v>
      </c>
    </row>
    <row r="167" spans="1:3" x14ac:dyDescent="0.3">
      <c r="A167" t="s">
        <v>50</v>
      </c>
      <c r="B167">
        <v>2016</v>
      </c>
      <c r="C167">
        <v>0.02</v>
      </c>
    </row>
    <row r="168" spans="1:3" x14ac:dyDescent="0.3">
      <c r="A168" t="s">
        <v>50</v>
      </c>
      <c r="B168">
        <v>2021</v>
      </c>
      <c r="C168">
        <v>1.6E-2</v>
      </c>
    </row>
    <row r="169" spans="1:3" x14ac:dyDescent="0.3">
      <c r="A169" t="s">
        <v>51</v>
      </c>
      <c r="B169">
        <v>2011</v>
      </c>
      <c r="C169">
        <v>0.438</v>
      </c>
    </row>
    <row r="170" spans="1:3" x14ac:dyDescent="0.3">
      <c r="A170" t="s">
        <v>51</v>
      </c>
      <c r="B170">
        <v>2016</v>
      </c>
      <c r="C170">
        <v>0.34899999999999998</v>
      </c>
    </row>
    <row r="171" spans="1:3" x14ac:dyDescent="0.3">
      <c r="A171" t="s">
        <v>51</v>
      </c>
      <c r="B171">
        <v>2021</v>
      </c>
      <c r="C171">
        <v>0.29599999999999999</v>
      </c>
    </row>
    <row r="172" spans="1:3" x14ac:dyDescent="0.3">
      <c r="A172" t="s">
        <v>52</v>
      </c>
      <c r="B172">
        <v>2011</v>
      </c>
      <c r="C172">
        <v>3.2000000000000001E-2</v>
      </c>
    </row>
    <row r="173" spans="1:3" x14ac:dyDescent="0.3">
      <c r="A173" t="s">
        <v>52</v>
      </c>
      <c r="B173">
        <v>2016</v>
      </c>
      <c r="C173">
        <v>5.1999999999999998E-2</v>
      </c>
    </row>
    <row r="174" spans="1:3" x14ac:dyDescent="0.3">
      <c r="A174" t="s">
        <v>52</v>
      </c>
      <c r="B174">
        <v>2021</v>
      </c>
      <c r="C174">
        <v>8.6999999999999994E-2</v>
      </c>
    </row>
    <row r="175" spans="1:3" x14ac:dyDescent="0.3">
      <c r="A175" t="s">
        <v>53</v>
      </c>
      <c r="B175">
        <v>2011</v>
      </c>
      <c r="C175">
        <v>0.81499999999999995</v>
      </c>
    </row>
    <row r="176" spans="1:3" x14ac:dyDescent="0.3">
      <c r="A176" t="s">
        <v>53</v>
      </c>
      <c r="B176">
        <v>2016</v>
      </c>
      <c r="C176">
        <v>0.76200000000000001</v>
      </c>
    </row>
    <row r="177" spans="1:3" x14ac:dyDescent="0.3">
      <c r="A177" t="s">
        <v>53</v>
      </c>
      <c r="B177">
        <v>2021</v>
      </c>
      <c r="C177">
        <v>0.51900000000000002</v>
      </c>
    </row>
    <row r="178" spans="1:3" x14ac:dyDescent="0.3">
      <c r="A178" t="s">
        <v>54</v>
      </c>
      <c r="B178">
        <v>2011</v>
      </c>
      <c r="C178">
        <v>0.185</v>
      </c>
    </row>
    <row r="179" spans="1:3" x14ac:dyDescent="0.3">
      <c r="A179" t="s">
        <v>54</v>
      </c>
      <c r="B179">
        <v>2016</v>
      </c>
      <c r="C179">
        <v>0.23799999999999999</v>
      </c>
    </row>
    <row r="180" spans="1:3" x14ac:dyDescent="0.3">
      <c r="A180" t="s">
        <v>54</v>
      </c>
      <c r="B180">
        <v>2021</v>
      </c>
      <c r="C180">
        <v>0.40600000000000003</v>
      </c>
    </row>
    <row r="181" spans="1:3" x14ac:dyDescent="0.3">
      <c r="A181" t="s">
        <v>55</v>
      </c>
      <c r="B181">
        <v>2011</v>
      </c>
      <c r="C181">
        <v>0.88800000000000001</v>
      </c>
    </row>
    <row r="182" spans="1:3" x14ac:dyDescent="0.3">
      <c r="A182" t="s">
        <v>55</v>
      </c>
      <c r="B182">
        <v>2016</v>
      </c>
      <c r="C182">
        <v>0.91</v>
      </c>
    </row>
    <row r="183" spans="1:3" x14ac:dyDescent="0.3">
      <c r="A183" t="s">
        <v>55</v>
      </c>
      <c r="B183">
        <v>2021</v>
      </c>
      <c r="C183">
        <v>0.5</v>
      </c>
    </row>
    <row r="184" spans="1:3" x14ac:dyDescent="0.3">
      <c r="A184" t="s">
        <v>56</v>
      </c>
      <c r="B184">
        <v>2011</v>
      </c>
      <c r="C184">
        <v>0.112</v>
      </c>
    </row>
    <row r="185" spans="1:3" x14ac:dyDescent="0.3">
      <c r="A185" t="s">
        <v>56</v>
      </c>
      <c r="B185">
        <v>2016</v>
      </c>
      <c r="C185">
        <v>0.09</v>
      </c>
    </row>
    <row r="186" spans="1:3" x14ac:dyDescent="0.3">
      <c r="A186" t="s">
        <v>56</v>
      </c>
      <c r="B186">
        <v>2021</v>
      </c>
      <c r="C186">
        <v>0.33600000000000002</v>
      </c>
    </row>
    <row r="187" spans="1:3" x14ac:dyDescent="0.3">
      <c r="A187" t="s">
        <v>58</v>
      </c>
      <c r="B187">
        <v>2006</v>
      </c>
      <c r="C187">
        <v>1065.8620689655172</v>
      </c>
    </row>
    <row r="188" spans="1:3" x14ac:dyDescent="0.3">
      <c r="A188" t="s">
        <v>58</v>
      </c>
      <c r="B188">
        <v>2011</v>
      </c>
      <c r="C188">
        <v>1102.6666666666667</v>
      </c>
    </row>
    <row r="189" spans="1:3" x14ac:dyDescent="0.3">
      <c r="A189" t="s">
        <v>58</v>
      </c>
      <c r="B189">
        <v>2016</v>
      </c>
      <c r="C189">
        <v>1156.4516129032259</v>
      </c>
    </row>
    <row r="190" spans="1:3" x14ac:dyDescent="0.3">
      <c r="A190" t="s">
        <v>58</v>
      </c>
      <c r="B190">
        <v>2021</v>
      </c>
      <c r="C190">
        <v>1172.258064516129</v>
      </c>
    </row>
    <row r="191" spans="1:3" x14ac:dyDescent="0.3">
      <c r="A191" t="s">
        <v>59</v>
      </c>
      <c r="B191">
        <v>2006</v>
      </c>
      <c r="C191">
        <v>1.06392753154319</v>
      </c>
    </row>
    <row r="192" spans="1:3" x14ac:dyDescent="0.3">
      <c r="A192" t="s">
        <v>59</v>
      </c>
      <c r="B192">
        <v>2011</v>
      </c>
      <c r="C192">
        <v>1.0247883917775089</v>
      </c>
    </row>
    <row r="193" spans="1:3" x14ac:dyDescent="0.3">
      <c r="A193" t="s">
        <v>59</v>
      </c>
      <c r="B193">
        <v>2016</v>
      </c>
      <c r="C193">
        <v>1.0618688981868898</v>
      </c>
    </row>
    <row r="194" spans="1:3" x14ac:dyDescent="0.3">
      <c r="A194" t="s">
        <v>59</v>
      </c>
      <c r="B194">
        <v>2021</v>
      </c>
      <c r="C194">
        <v>1.1029994496422675</v>
      </c>
    </row>
    <row r="195" spans="1:3" x14ac:dyDescent="0.3">
      <c r="A195" t="s">
        <v>60</v>
      </c>
      <c r="B195">
        <v>2006</v>
      </c>
      <c r="C195">
        <v>7.0556724801220554</v>
      </c>
    </row>
    <row r="196" spans="1:3" x14ac:dyDescent="0.3">
      <c r="A196" t="s">
        <v>60</v>
      </c>
      <c r="B196">
        <v>2011</v>
      </c>
      <c r="C196">
        <v>7.1724506743394674</v>
      </c>
    </row>
    <row r="197" spans="1:3" x14ac:dyDescent="0.3">
      <c r="A197" t="s">
        <v>60</v>
      </c>
      <c r="B197">
        <v>2016</v>
      </c>
      <c r="C197">
        <v>10.74475295790408</v>
      </c>
    </row>
    <row r="198" spans="1:3" x14ac:dyDescent="0.3">
      <c r="A198" t="s">
        <v>60</v>
      </c>
      <c r="B198">
        <v>2021</v>
      </c>
      <c r="C198">
        <v>10.929728143560318</v>
      </c>
    </row>
    <row r="199" spans="1:3" x14ac:dyDescent="0.3">
      <c r="A199" t="s">
        <v>61</v>
      </c>
      <c r="B199">
        <v>2006</v>
      </c>
      <c r="C199">
        <v>7.2580607115004332</v>
      </c>
    </row>
    <row r="200" spans="1:3" x14ac:dyDescent="0.3">
      <c r="A200" t="s">
        <v>61</v>
      </c>
      <c r="B200">
        <v>2011</v>
      </c>
      <c r="C200">
        <v>7.3291411352250373</v>
      </c>
    </row>
    <row r="201" spans="1:3" x14ac:dyDescent="0.3">
      <c r="A201" t="s">
        <v>61</v>
      </c>
      <c r="B201">
        <v>2016</v>
      </c>
      <c r="C201">
        <v>9.9321245829365452</v>
      </c>
    </row>
    <row r="202" spans="1:3" x14ac:dyDescent="0.3">
      <c r="A202" t="s">
        <v>61</v>
      </c>
      <c r="B202">
        <v>2021</v>
      </c>
      <c r="C202">
        <v>9.035241932009864</v>
      </c>
    </row>
    <row r="203" spans="1:3" x14ac:dyDescent="0.3">
      <c r="A203" t="s">
        <v>72</v>
      </c>
      <c r="B203">
        <v>2006</v>
      </c>
      <c r="C203">
        <v>1</v>
      </c>
    </row>
    <row r="204" spans="1:3" x14ac:dyDescent="0.3">
      <c r="A204" t="s">
        <v>72</v>
      </c>
      <c r="B204">
        <v>2011</v>
      </c>
      <c r="C204">
        <v>1</v>
      </c>
    </row>
    <row r="205" spans="1:3" x14ac:dyDescent="0.3">
      <c r="A205" t="s">
        <v>72</v>
      </c>
      <c r="B205">
        <v>2016</v>
      </c>
      <c r="C205">
        <v>1</v>
      </c>
    </row>
    <row r="206" spans="1:3" x14ac:dyDescent="0.3">
      <c r="A206" t="s">
        <v>72</v>
      </c>
      <c r="B206">
        <v>2021</v>
      </c>
      <c r="C206">
        <v>1</v>
      </c>
    </row>
    <row r="207" spans="1:3" x14ac:dyDescent="0.3">
      <c r="A207" t="s">
        <v>77</v>
      </c>
      <c r="B207">
        <v>2006</v>
      </c>
      <c r="C207">
        <v>0.25025000000000003</v>
      </c>
    </row>
    <row r="208" spans="1:3" x14ac:dyDescent="0.3">
      <c r="A208" t="s">
        <v>77</v>
      </c>
      <c r="B208">
        <v>2011</v>
      </c>
      <c r="C208">
        <v>0.25</v>
      </c>
    </row>
    <row r="209" spans="1:3" x14ac:dyDescent="0.3">
      <c r="A209" t="s">
        <v>77</v>
      </c>
      <c r="B209">
        <v>2016</v>
      </c>
      <c r="C209">
        <v>0.25</v>
      </c>
    </row>
    <row r="210" spans="1:3" x14ac:dyDescent="0.3">
      <c r="A210" t="s">
        <v>77</v>
      </c>
      <c r="B210">
        <v>2021</v>
      </c>
      <c r="C210">
        <v>0.24924999999999997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0064-CC4A-42AE-9AE2-28664C2F4DD2}">
  <dimension ref="A1:C206"/>
  <sheetViews>
    <sheetView topLeftCell="A174" workbookViewId="0">
      <selection activeCell="A11" sqref="A11"/>
    </sheetView>
  </sheetViews>
  <sheetFormatPr defaultColWidth="8.796875" defaultRowHeight="15.6" x14ac:dyDescent="0.3"/>
  <cols>
    <col min="1" max="1" width="42" bestFit="1" customWidth="1"/>
    <col min="2" max="2" width="6.69921875" bestFit="1" customWidth="1"/>
    <col min="3" max="3" width="11.796875" bestFit="1" customWidth="1"/>
  </cols>
  <sheetData>
    <row r="1" spans="1:3" x14ac:dyDescent="0.3">
      <c r="A1" t="s">
        <v>57</v>
      </c>
      <c r="B1" t="s">
        <v>62</v>
      </c>
      <c r="C1" t="s">
        <v>63</v>
      </c>
    </row>
    <row r="2" spans="1:3" x14ac:dyDescent="0.3">
      <c r="A2" t="s">
        <v>7</v>
      </c>
      <c r="B2">
        <v>2006</v>
      </c>
      <c r="C2">
        <v>252750</v>
      </c>
    </row>
    <row r="3" spans="1:3" x14ac:dyDescent="0.3">
      <c r="A3" t="s">
        <v>7</v>
      </c>
      <c r="B3">
        <v>2011</v>
      </c>
      <c r="C3">
        <v>325000</v>
      </c>
    </row>
    <row r="4" spans="1:3" x14ac:dyDescent="0.3">
      <c r="A4" t="s">
        <v>7</v>
      </c>
      <c r="B4">
        <v>2016</v>
      </c>
      <c r="C4">
        <v>595000</v>
      </c>
    </row>
    <row r="5" spans="1:3" x14ac:dyDescent="0.3">
      <c r="A5" t="s">
        <v>7</v>
      </c>
      <c r="B5">
        <v>2021</v>
      </c>
      <c r="C5">
        <v>750000</v>
      </c>
    </row>
    <row r="6" spans="1:3" x14ac:dyDescent="0.3">
      <c r="A6" t="s">
        <v>8</v>
      </c>
      <c r="B6">
        <v>2006</v>
      </c>
      <c r="C6">
        <v>260000</v>
      </c>
    </row>
    <row r="7" spans="1:3" x14ac:dyDescent="0.3">
      <c r="A7" t="s">
        <v>8</v>
      </c>
      <c r="B7">
        <v>2011</v>
      </c>
      <c r="C7">
        <v>332100</v>
      </c>
    </row>
    <row r="8" spans="1:3" x14ac:dyDescent="0.3">
      <c r="A8" t="s">
        <v>8</v>
      </c>
      <c r="B8">
        <v>2016</v>
      </c>
      <c r="C8">
        <v>550000</v>
      </c>
    </row>
    <row r="9" spans="1:3" x14ac:dyDescent="0.3">
      <c r="A9" t="s">
        <v>8</v>
      </c>
      <c r="B9">
        <v>2021</v>
      </c>
      <c r="C9">
        <v>620000</v>
      </c>
    </row>
    <row r="10" spans="1:3" x14ac:dyDescent="0.3">
      <c r="A10" t="s">
        <v>9</v>
      </c>
      <c r="B10">
        <v>2006</v>
      </c>
      <c r="C10">
        <v>278</v>
      </c>
    </row>
    <row r="11" spans="1:3" x14ac:dyDescent="0.3">
      <c r="A11" t="s">
        <v>9</v>
      </c>
      <c r="B11">
        <v>2011</v>
      </c>
      <c r="C11">
        <v>343</v>
      </c>
    </row>
    <row r="12" spans="1:3" x14ac:dyDescent="0.3">
      <c r="A12" t="s">
        <v>9</v>
      </c>
      <c r="B12">
        <v>2016</v>
      </c>
      <c r="C12">
        <v>405</v>
      </c>
    </row>
    <row r="13" spans="1:3" x14ac:dyDescent="0.3">
      <c r="A13" t="s">
        <v>9</v>
      </c>
      <c r="B13">
        <v>2021</v>
      </c>
      <c r="C13">
        <v>458</v>
      </c>
    </row>
    <row r="14" spans="1:3" x14ac:dyDescent="0.3">
      <c r="A14" t="s">
        <v>10</v>
      </c>
      <c r="B14">
        <v>2006</v>
      </c>
      <c r="C14">
        <v>687</v>
      </c>
    </row>
    <row r="15" spans="1:3" x14ac:dyDescent="0.3">
      <c r="A15" t="s">
        <v>10</v>
      </c>
      <c r="B15">
        <v>2011</v>
      </c>
      <c r="C15">
        <v>869</v>
      </c>
    </row>
    <row r="16" spans="1:3" x14ac:dyDescent="0.3">
      <c r="A16" t="s">
        <v>10</v>
      </c>
      <c r="B16">
        <v>2016</v>
      </c>
      <c r="C16">
        <v>1062</v>
      </c>
    </row>
    <row r="17" spans="1:3" x14ac:dyDescent="0.3">
      <c r="A17" t="s">
        <v>10</v>
      </c>
      <c r="B17">
        <v>2021</v>
      </c>
      <c r="C17">
        <v>1316</v>
      </c>
    </row>
    <row r="18" spans="1:3" x14ac:dyDescent="0.3">
      <c r="A18" t="s">
        <v>11</v>
      </c>
      <c r="B18">
        <v>2006</v>
      </c>
      <c r="C18">
        <v>602</v>
      </c>
    </row>
    <row r="19" spans="1:3" x14ac:dyDescent="0.3">
      <c r="A19" t="s">
        <v>11</v>
      </c>
      <c r="B19">
        <v>2011</v>
      </c>
      <c r="C19">
        <v>694</v>
      </c>
    </row>
    <row r="20" spans="1:3" x14ac:dyDescent="0.3">
      <c r="A20" t="s">
        <v>11</v>
      </c>
      <c r="B20">
        <v>2016</v>
      </c>
      <c r="C20">
        <v>887</v>
      </c>
    </row>
    <row r="21" spans="1:3" x14ac:dyDescent="0.3">
      <c r="A21" t="s">
        <v>11</v>
      </c>
      <c r="B21">
        <v>2021</v>
      </c>
      <c r="C21">
        <v>1089</v>
      </c>
    </row>
    <row r="22" spans="1:3" x14ac:dyDescent="0.3">
      <c r="A22" t="s">
        <v>12</v>
      </c>
      <c r="B22">
        <v>2006</v>
      </c>
      <c r="C22">
        <v>298.3704383750287</v>
      </c>
    </row>
    <row r="23" spans="1:3" x14ac:dyDescent="0.3">
      <c r="A23" t="s">
        <v>12</v>
      </c>
      <c r="B23">
        <v>2011</v>
      </c>
      <c r="C23">
        <v>378.01239384897866</v>
      </c>
    </row>
    <row r="24" spans="1:3" x14ac:dyDescent="0.3">
      <c r="A24" t="s">
        <v>12</v>
      </c>
      <c r="B24">
        <v>2016</v>
      </c>
      <c r="C24">
        <v>397.75074592609593</v>
      </c>
    </row>
    <row r="25" spans="1:3" x14ac:dyDescent="0.3">
      <c r="A25" t="s">
        <v>12</v>
      </c>
      <c r="B25">
        <v>2021</v>
      </c>
      <c r="C25">
        <v>447.55565756254299</v>
      </c>
    </row>
    <row r="26" spans="1:3" x14ac:dyDescent="0.3">
      <c r="A26" t="s">
        <v>13</v>
      </c>
      <c r="B26">
        <v>2006</v>
      </c>
      <c r="C26">
        <v>125</v>
      </c>
    </row>
    <row r="27" spans="1:3" x14ac:dyDescent="0.3">
      <c r="A27" t="s">
        <v>13</v>
      </c>
      <c r="B27">
        <v>2011</v>
      </c>
      <c r="C27">
        <v>150</v>
      </c>
    </row>
    <row r="28" spans="1:3" x14ac:dyDescent="0.3">
      <c r="A28" t="s">
        <v>13</v>
      </c>
      <c r="B28">
        <v>2016</v>
      </c>
      <c r="C28">
        <v>225</v>
      </c>
    </row>
    <row r="29" spans="1:3" x14ac:dyDescent="0.3">
      <c r="A29" t="s">
        <v>13</v>
      </c>
      <c r="B29">
        <v>2021</v>
      </c>
      <c r="C29">
        <v>295</v>
      </c>
    </row>
    <row r="30" spans="1:3" x14ac:dyDescent="0.3">
      <c r="A30" t="s">
        <v>14</v>
      </c>
      <c r="B30">
        <v>2006</v>
      </c>
      <c r="C30">
        <v>3091</v>
      </c>
    </row>
    <row r="31" spans="1:3" x14ac:dyDescent="0.3">
      <c r="A31" t="s">
        <v>14</v>
      </c>
      <c r="B31">
        <v>2011</v>
      </c>
      <c r="C31">
        <v>3308</v>
      </c>
    </row>
    <row r="32" spans="1:3" x14ac:dyDescent="0.3">
      <c r="A32" t="s">
        <v>14</v>
      </c>
      <c r="B32">
        <v>2016</v>
      </c>
      <c r="C32">
        <v>3585</v>
      </c>
    </row>
    <row r="33" spans="1:3" x14ac:dyDescent="0.3">
      <c r="A33" t="s">
        <v>14</v>
      </c>
      <c r="B33">
        <v>2021</v>
      </c>
      <c r="C33">
        <v>3634</v>
      </c>
    </row>
    <row r="34" spans="1:3" x14ac:dyDescent="0.3">
      <c r="A34" t="s">
        <v>15</v>
      </c>
      <c r="B34">
        <v>2006</v>
      </c>
      <c r="C34">
        <v>32</v>
      </c>
    </row>
    <row r="35" spans="1:3" x14ac:dyDescent="0.3">
      <c r="A35" t="s">
        <v>15</v>
      </c>
      <c r="B35">
        <v>2011</v>
      </c>
      <c r="C35">
        <v>32</v>
      </c>
    </row>
    <row r="36" spans="1:3" x14ac:dyDescent="0.3">
      <c r="A36" t="s">
        <v>15</v>
      </c>
      <c r="B36">
        <v>2016</v>
      </c>
      <c r="C36">
        <v>31</v>
      </c>
    </row>
    <row r="37" spans="1:3" x14ac:dyDescent="0.3">
      <c r="A37" t="s">
        <v>15</v>
      </c>
      <c r="B37">
        <v>2021</v>
      </c>
      <c r="C37">
        <v>32</v>
      </c>
    </row>
    <row r="38" spans="1:3" x14ac:dyDescent="0.3">
      <c r="A38" t="s">
        <v>16</v>
      </c>
      <c r="B38">
        <v>2006</v>
      </c>
      <c r="C38">
        <v>779</v>
      </c>
    </row>
    <row r="39" spans="1:3" x14ac:dyDescent="0.3">
      <c r="A39" t="s">
        <v>16</v>
      </c>
      <c r="B39">
        <v>2011</v>
      </c>
      <c r="C39">
        <v>799</v>
      </c>
    </row>
    <row r="40" spans="1:3" x14ac:dyDescent="0.3">
      <c r="A40" t="s">
        <v>16</v>
      </c>
      <c r="B40">
        <v>2016</v>
      </c>
      <c r="C40">
        <v>789</v>
      </c>
    </row>
    <row r="41" spans="1:3" x14ac:dyDescent="0.3">
      <c r="A41" t="s">
        <v>16</v>
      </c>
      <c r="B41">
        <v>2021</v>
      </c>
      <c r="C41">
        <v>817</v>
      </c>
    </row>
    <row r="42" spans="1:3" x14ac:dyDescent="0.3">
      <c r="A42" t="s">
        <v>17</v>
      </c>
      <c r="B42">
        <v>2006</v>
      </c>
      <c r="C42">
        <v>1134</v>
      </c>
    </row>
    <row r="43" spans="1:3" x14ac:dyDescent="0.3">
      <c r="A43" t="s">
        <v>17</v>
      </c>
      <c r="B43">
        <v>2011</v>
      </c>
      <c r="C43">
        <v>1130</v>
      </c>
    </row>
    <row r="44" spans="1:3" x14ac:dyDescent="0.3">
      <c r="A44" t="s">
        <v>17</v>
      </c>
      <c r="B44">
        <v>2016</v>
      </c>
      <c r="C44">
        <v>1228</v>
      </c>
    </row>
    <row r="45" spans="1:3" x14ac:dyDescent="0.3">
      <c r="A45" t="s">
        <v>17</v>
      </c>
      <c r="B45">
        <v>2021</v>
      </c>
      <c r="C45">
        <v>1293</v>
      </c>
    </row>
    <row r="46" spans="1:3" x14ac:dyDescent="0.3">
      <c r="A46" t="s">
        <v>18</v>
      </c>
      <c r="B46">
        <v>2006</v>
      </c>
      <c r="C46">
        <v>0.435</v>
      </c>
    </row>
    <row r="47" spans="1:3" x14ac:dyDescent="0.3">
      <c r="A47" t="s">
        <v>18</v>
      </c>
      <c r="B47">
        <v>2011</v>
      </c>
      <c r="C47">
        <v>0.40600000000000003</v>
      </c>
    </row>
    <row r="48" spans="1:3" x14ac:dyDescent="0.3">
      <c r="A48" t="s">
        <v>18</v>
      </c>
      <c r="B48">
        <v>2016</v>
      </c>
      <c r="C48">
        <v>0.38200000000000001</v>
      </c>
    </row>
    <row r="49" spans="1:3" x14ac:dyDescent="0.3">
      <c r="A49" t="s">
        <v>18</v>
      </c>
      <c r="B49">
        <v>2021</v>
      </c>
      <c r="C49">
        <v>0.38800000000000001</v>
      </c>
    </row>
    <row r="50" spans="1:3" x14ac:dyDescent="0.3">
      <c r="A50" t="s">
        <v>19</v>
      </c>
      <c r="B50">
        <v>2006</v>
      </c>
      <c r="C50">
        <v>0.14399999999999999</v>
      </c>
    </row>
    <row r="51" spans="1:3" x14ac:dyDescent="0.3">
      <c r="A51" t="s">
        <v>19</v>
      </c>
      <c r="B51">
        <v>2011</v>
      </c>
      <c r="C51">
        <v>0.14099999999999999</v>
      </c>
    </row>
    <row r="52" spans="1:3" x14ac:dyDescent="0.3">
      <c r="A52" t="s">
        <v>19</v>
      </c>
      <c r="B52">
        <v>2016</v>
      </c>
      <c r="C52">
        <v>0.155</v>
      </c>
    </row>
    <row r="53" spans="1:3" x14ac:dyDescent="0.3">
      <c r="A53" t="s">
        <v>19</v>
      </c>
      <c r="B53">
        <v>2021</v>
      </c>
      <c r="C53">
        <v>0.15</v>
      </c>
    </row>
    <row r="54" spans="1:3" x14ac:dyDescent="0.3">
      <c r="A54" t="s">
        <v>20</v>
      </c>
      <c r="B54">
        <v>2006</v>
      </c>
      <c r="C54">
        <v>7.1999999999999995E-2</v>
      </c>
    </row>
    <row r="55" spans="1:3" x14ac:dyDescent="0.3">
      <c r="A55" t="s">
        <v>20</v>
      </c>
      <c r="B55">
        <v>2011</v>
      </c>
      <c r="C55">
        <v>6.3E-2</v>
      </c>
    </row>
    <row r="56" spans="1:3" x14ac:dyDescent="0.3">
      <c r="A56" t="s">
        <v>20</v>
      </c>
      <c r="B56">
        <v>2016</v>
      </c>
      <c r="C56">
        <v>6.6000000000000003E-2</v>
      </c>
    </row>
    <row r="57" spans="1:3" x14ac:dyDescent="0.3">
      <c r="A57" t="s">
        <v>20</v>
      </c>
      <c r="B57">
        <v>2021</v>
      </c>
      <c r="C57">
        <v>6.0999999999999999E-2</v>
      </c>
    </row>
    <row r="58" spans="1:3" x14ac:dyDescent="0.3">
      <c r="A58" t="s">
        <v>21</v>
      </c>
      <c r="B58">
        <v>2006</v>
      </c>
      <c r="C58">
        <v>0.35099999999999998</v>
      </c>
    </row>
    <row r="59" spans="1:3" x14ac:dyDescent="0.3">
      <c r="A59" t="s">
        <v>21</v>
      </c>
      <c r="B59">
        <v>2011</v>
      </c>
      <c r="C59">
        <v>0.39</v>
      </c>
    </row>
    <row r="60" spans="1:3" x14ac:dyDescent="0.3">
      <c r="A60" t="s">
        <v>21</v>
      </c>
      <c r="B60">
        <v>2016</v>
      </c>
      <c r="C60">
        <v>0.39600000000000002</v>
      </c>
    </row>
    <row r="61" spans="1:3" x14ac:dyDescent="0.3">
      <c r="A61" t="s">
        <v>21</v>
      </c>
      <c r="B61">
        <v>2021</v>
      </c>
      <c r="C61">
        <v>0.39900000000000002</v>
      </c>
    </row>
    <row r="62" spans="1:3" x14ac:dyDescent="0.3">
      <c r="A62" t="s">
        <v>22</v>
      </c>
      <c r="B62">
        <v>2006</v>
      </c>
      <c r="C62">
        <v>0.57999999999999996</v>
      </c>
    </row>
    <row r="63" spans="1:3" x14ac:dyDescent="0.3">
      <c r="A63" t="s">
        <v>22</v>
      </c>
      <c r="B63">
        <v>2011</v>
      </c>
      <c r="C63">
        <v>0.57699999999999996</v>
      </c>
    </row>
    <row r="64" spans="1:3" x14ac:dyDescent="0.3">
      <c r="A64" t="s">
        <v>22</v>
      </c>
      <c r="B64">
        <v>2016</v>
      </c>
      <c r="C64">
        <v>0.53400000000000003</v>
      </c>
    </row>
    <row r="65" spans="1:3" x14ac:dyDescent="0.3">
      <c r="A65" t="s">
        <v>22</v>
      </c>
      <c r="B65">
        <v>2021</v>
      </c>
      <c r="C65">
        <v>0.51</v>
      </c>
    </row>
    <row r="66" spans="1:3" x14ac:dyDescent="0.3">
      <c r="A66" t="s">
        <v>23</v>
      </c>
      <c r="B66">
        <v>2006</v>
      </c>
      <c r="C66">
        <v>0.58399999999999996</v>
      </c>
    </row>
    <row r="67" spans="1:3" x14ac:dyDescent="0.3">
      <c r="A67" t="s">
        <v>23</v>
      </c>
      <c r="B67">
        <v>2011</v>
      </c>
      <c r="C67">
        <v>0.51200000000000001</v>
      </c>
    </row>
    <row r="68" spans="1:3" x14ac:dyDescent="0.3">
      <c r="A68" t="s">
        <v>23</v>
      </c>
      <c r="B68">
        <v>2016</v>
      </c>
      <c r="C68">
        <v>0.52300000000000002</v>
      </c>
    </row>
    <row r="69" spans="1:3" x14ac:dyDescent="0.3">
      <c r="A69" t="s">
        <v>23</v>
      </c>
      <c r="B69">
        <v>2021</v>
      </c>
      <c r="C69">
        <v>0.41899999999999998</v>
      </c>
    </row>
    <row r="70" spans="1:3" x14ac:dyDescent="0.3">
      <c r="A70" t="s">
        <v>24</v>
      </c>
      <c r="B70">
        <v>2006</v>
      </c>
      <c r="C70">
        <v>0.19400000000000001</v>
      </c>
    </row>
    <row r="71" spans="1:3" x14ac:dyDescent="0.3">
      <c r="A71" t="s">
        <v>24</v>
      </c>
      <c r="B71">
        <v>2011</v>
      </c>
      <c r="C71">
        <v>0.25800000000000001</v>
      </c>
    </row>
    <row r="72" spans="1:3" x14ac:dyDescent="0.3">
      <c r="A72" t="s">
        <v>24</v>
      </c>
      <c r="B72">
        <v>2016</v>
      </c>
      <c r="C72">
        <v>0.28000000000000003</v>
      </c>
    </row>
    <row r="73" spans="1:3" x14ac:dyDescent="0.3">
      <c r="A73" t="s">
        <v>24</v>
      </c>
      <c r="B73">
        <v>2021</v>
      </c>
      <c r="C73">
        <v>0.26300000000000001</v>
      </c>
    </row>
    <row r="74" spans="1:3" x14ac:dyDescent="0.3">
      <c r="A74" t="s">
        <v>25</v>
      </c>
      <c r="B74">
        <v>2006</v>
      </c>
      <c r="C74">
        <v>0.14599999999999999</v>
      </c>
    </row>
    <row r="75" spans="1:3" x14ac:dyDescent="0.3">
      <c r="A75" t="s">
        <v>25</v>
      </c>
      <c r="B75">
        <v>2011</v>
      </c>
      <c r="C75">
        <v>0.152</v>
      </c>
    </row>
    <row r="76" spans="1:3" x14ac:dyDescent="0.3">
      <c r="A76" t="s">
        <v>25</v>
      </c>
      <c r="B76">
        <v>2016</v>
      </c>
      <c r="C76">
        <v>0.13600000000000001</v>
      </c>
    </row>
    <row r="77" spans="1:3" x14ac:dyDescent="0.3">
      <c r="A77" t="s">
        <v>25</v>
      </c>
      <c r="B77">
        <v>2021</v>
      </c>
      <c r="C77">
        <v>0.11899999999999999</v>
      </c>
    </row>
    <row r="78" spans="1:3" x14ac:dyDescent="0.3">
      <c r="A78" t="s">
        <v>26</v>
      </c>
      <c r="B78">
        <v>2011</v>
      </c>
      <c r="C78">
        <v>0.14199999999999999</v>
      </c>
    </row>
    <row r="79" spans="1:3" x14ac:dyDescent="0.3">
      <c r="A79" t="s">
        <v>26</v>
      </c>
      <c r="B79">
        <v>2016</v>
      </c>
      <c r="C79">
        <v>0.13600000000000001</v>
      </c>
    </row>
    <row r="80" spans="1:3" x14ac:dyDescent="0.3">
      <c r="A80" t="s">
        <v>26</v>
      </c>
      <c r="B80">
        <v>2021</v>
      </c>
      <c r="C80">
        <v>5.7000000000000002E-2</v>
      </c>
    </row>
    <row r="81" spans="1:3" x14ac:dyDescent="0.3">
      <c r="A81" t="s">
        <v>27</v>
      </c>
      <c r="B81">
        <v>2011</v>
      </c>
      <c r="C81">
        <v>0.72099999999999997</v>
      </c>
    </row>
    <row r="82" spans="1:3" x14ac:dyDescent="0.3">
      <c r="A82" t="s">
        <v>27</v>
      </c>
      <c r="B82">
        <v>2016</v>
      </c>
      <c r="C82">
        <v>0.75600000000000001</v>
      </c>
    </row>
    <row r="83" spans="1:3" x14ac:dyDescent="0.3">
      <c r="A83" t="s">
        <v>27</v>
      </c>
      <c r="B83">
        <v>2021</v>
      </c>
      <c r="C83">
        <v>0.63</v>
      </c>
    </row>
    <row r="84" spans="1:3" x14ac:dyDescent="0.3">
      <c r="A84" t="s">
        <v>28</v>
      </c>
      <c r="B84">
        <v>2011</v>
      </c>
      <c r="C84">
        <v>1.26</v>
      </c>
    </row>
    <row r="85" spans="1:3" x14ac:dyDescent="0.3">
      <c r="A85" t="s">
        <v>28</v>
      </c>
      <c r="B85">
        <v>2016</v>
      </c>
      <c r="C85">
        <v>1.5</v>
      </c>
    </row>
    <row r="86" spans="1:3" x14ac:dyDescent="0.3">
      <c r="A86" t="s">
        <v>28</v>
      </c>
      <c r="B86">
        <v>2021</v>
      </c>
      <c r="C86">
        <v>1.7</v>
      </c>
    </row>
    <row r="87" spans="1:3" x14ac:dyDescent="0.3">
      <c r="A87" t="s">
        <v>29</v>
      </c>
      <c r="B87">
        <v>2006</v>
      </c>
      <c r="C87">
        <v>0.217</v>
      </c>
    </row>
    <row r="88" spans="1:3" x14ac:dyDescent="0.3">
      <c r="A88" t="s">
        <v>29</v>
      </c>
      <c r="B88">
        <v>2011</v>
      </c>
      <c r="C88">
        <v>0.20399999999999999</v>
      </c>
    </row>
    <row r="89" spans="1:3" x14ac:dyDescent="0.3">
      <c r="A89" t="s">
        <v>29</v>
      </c>
      <c r="B89">
        <v>2016</v>
      </c>
      <c r="C89">
        <v>0.17899999999999999</v>
      </c>
    </row>
    <row r="90" spans="1:3" x14ac:dyDescent="0.3">
      <c r="A90" t="s">
        <v>29</v>
      </c>
      <c r="B90">
        <v>2021</v>
      </c>
      <c r="C90">
        <v>0.186</v>
      </c>
    </row>
    <row r="91" spans="1:3" x14ac:dyDescent="0.3">
      <c r="A91" t="s">
        <v>30</v>
      </c>
      <c r="B91">
        <v>2006</v>
      </c>
      <c r="C91">
        <v>0.46</v>
      </c>
    </row>
    <row r="92" spans="1:3" x14ac:dyDescent="0.3">
      <c r="A92" t="s">
        <v>30</v>
      </c>
      <c r="B92">
        <v>2011</v>
      </c>
      <c r="C92">
        <v>0.46300000000000002</v>
      </c>
    </row>
    <row r="93" spans="1:3" x14ac:dyDescent="0.3">
      <c r="A93" t="s">
        <v>30</v>
      </c>
      <c r="B93">
        <v>2016</v>
      </c>
      <c r="C93">
        <v>0.47399999999999998</v>
      </c>
    </row>
    <row r="94" spans="1:3" x14ac:dyDescent="0.3">
      <c r="A94" t="s">
        <v>30</v>
      </c>
      <c r="B94">
        <v>2021</v>
      </c>
      <c r="C94">
        <v>0.47599999999999998</v>
      </c>
    </row>
    <row r="95" spans="1:3" x14ac:dyDescent="0.3">
      <c r="A95" t="s">
        <v>31</v>
      </c>
      <c r="B95">
        <v>2006</v>
      </c>
      <c r="C95">
        <v>0.30599999999999999</v>
      </c>
    </row>
    <row r="96" spans="1:3" x14ac:dyDescent="0.3">
      <c r="A96" t="s">
        <v>31</v>
      </c>
      <c r="B96">
        <v>2011</v>
      </c>
      <c r="C96">
        <v>0.315</v>
      </c>
    </row>
    <row r="97" spans="1:3" x14ac:dyDescent="0.3">
      <c r="A97" t="s">
        <v>31</v>
      </c>
      <c r="B97">
        <v>2016</v>
      </c>
      <c r="C97">
        <v>0.318</v>
      </c>
    </row>
    <row r="98" spans="1:3" x14ac:dyDescent="0.3">
      <c r="A98" t="s">
        <v>31</v>
      </c>
      <c r="B98">
        <v>2021</v>
      </c>
      <c r="C98">
        <v>0.307</v>
      </c>
    </row>
    <row r="99" spans="1:3" x14ac:dyDescent="0.3">
      <c r="A99" t="s">
        <v>32</v>
      </c>
      <c r="B99">
        <v>2006</v>
      </c>
      <c r="C99">
        <v>1.7999999999999999E-2</v>
      </c>
    </row>
    <row r="100" spans="1:3" x14ac:dyDescent="0.3">
      <c r="A100" t="s">
        <v>32</v>
      </c>
      <c r="B100">
        <v>2011</v>
      </c>
      <c r="C100">
        <v>1.7999999999999999E-2</v>
      </c>
    </row>
    <row r="101" spans="1:3" x14ac:dyDescent="0.3">
      <c r="A101" t="s">
        <v>32</v>
      </c>
      <c r="B101">
        <v>2016</v>
      </c>
      <c r="C101">
        <v>2.9000000000000001E-2</v>
      </c>
    </row>
    <row r="102" spans="1:3" x14ac:dyDescent="0.3">
      <c r="A102" t="s">
        <v>32</v>
      </c>
      <c r="B102">
        <v>2021</v>
      </c>
      <c r="C102">
        <v>2.8000000000000001E-2</v>
      </c>
    </row>
    <row r="103" spans="1:3" x14ac:dyDescent="0.3">
      <c r="A103" t="s">
        <v>33</v>
      </c>
      <c r="B103">
        <v>2006</v>
      </c>
      <c r="C103">
        <v>0.94973544973544977</v>
      </c>
    </row>
    <row r="104" spans="1:3" x14ac:dyDescent="0.3">
      <c r="A104" t="s">
        <v>33</v>
      </c>
      <c r="B104">
        <v>2011</v>
      </c>
      <c r="C104">
        <v>0.93500000000000005</v>
      </c>
    </row>
    <row r="105" spans="1:3" x14ac:dyDescent="0.3">
      <c r="A105" t="s">
        <v>33</v>
      </c>
      <c r="B105">
        <v>2016</v>
      </c>
      <c r="C105">
        <v>0.93</v>
      </c>
    </row>
    <row r="106" spans="1:3" x14ac:dyDescent="0.3">
      <c r="A106" t="s">
        <v>33</v>
      </c>
      <c r="B106">
        <v>2021</v>
      </c>
      <c r="C106">
        <v>0.90300000000000002</v>
      </c>
    </row>
    <row r="107" spans="1:3" x14ac:dyDescent="0.3">
      <c r="A107" t="s">
        <v>34</v>
      </c>
      <c r="B107">
        <v>2006</v>
      </c>
      <c r="C107">
        <v>5.0264550264550262E-2</v>
      </c>
    </row>
    <row r="108" spans="1:3" x14ac:dyDescent="0.3">
      <c r="A108" t="s">
        <v>34</v>
      </c>
      <c r="B108">
        <v>2011</v>
      </c>
      <c r="C108">
        <v>6.5000000000000002E-2</v>
      </c>
    </row>
    <row r="109" spans="1:3" x14ac:dyDescent="0.3">
      <c r="A109" t="s">
        <v>34</v>
      </c>
      <c r="B109">
        <v>2016</v>
      </c>
      <c r="C109">
        <v>7.0000000000000007E-2</v>
      </c>
    </row>
    <row r="110" spans="1:3" x14ac:dyDescent="0.3">
      <c r="A110" t="s">
        <v>34</v>
      </c>
      <c r="B110">
        <v>2021</v>
      </c>
      <c r="C110">
        <v>0.10299999999999999</v>
      </c>
    </row>
    <row r="111" spans="1:3" x14ac:dyDescent="0.3">
      <c r="A111" t="s">
        <v>35</v>
      </c>
      <c r="B111">
        <v>2006</v>
      </c>
      <c r="C111">
        <v>0.78600000000000003</v>
      </c>
    </row>
    <row r="112" spans="1:3" x14ac:dyDescent="0.3">
      <c r="A112" t="s">
        <v>35</v>
      </c>
      <c r="B112">
        <v>2011</v>
      </c>
      <c r="C112">
        <v>0.76400000000000001</v>
      </c>
    </row>
    <row r="113" spans="1:3" x14ac:dyDescent="0.3">
      <c r="A113" t="s">
        <v>35</v>
      </c>
      <c r="B113">
        <v>2016</v>
      </c>
      <c r="C113">
        <v>0.77400000000000002</v>
      </c>
    </row>
    <row r="114" spans="1:3" x14ac:dyDescent="0.3">
      <c r="A114" t="s">
        <v>35</v>
      </c>
      <c r="B114">
        <v>2021</v>
      </c>
      <c r="C114">
        <v>0.77600000000000002</v>
      </c>
    </row>
    <row r="115" spans="1:3" x14ac:dyDescent="0.3">
      <c r="A115" t="s">
        <v>36</v>
      </c>
      <c r="B115">
        <v>2006</v>
      </c>
      <c r="C115">
        <v>2.1000000000000001E-2</v>
      </c>
    </row>
    <row r="116" spans="1:3" x14ac:dyDescent="0.3">
      <c r="A116" t="s">
        <v>36</v>
      </c>
      <c r="B116">
        <v>2011</v>
      </c>
      <c r="C116">
        <v>2.1999999999999999E-2</v>
      </c>
    </row>
    <row r="117" spans="1:3" x14ac:dyDescent="0.3">
      <c r="A117" t="s">
        <v>36</v>
      </c>
      <c r="B117">
        <v>2016</v>
      </c>
      <c r="C117">
        <v>1.7000000000000001E-2</v>
      </c>
    </row>
    <row r="118" spans="1:3" x14ac:dyDescent="0.3">
      <c r="A118" t="s">
        <v>36</v>
      </c>
      <c r="B118">
        <v>2021</v>
      </c>
      <c r="C118">
        <v>5.0000000000000001E-3</v>
      </c>
    </row>
    <row r="119" spans="1:3" x14ac:dyDescent="0.3">
      <c r="A119" t="s">
        <v>37</v>
      </c>
      <c r="B119">
        <v>2006</v>
      </c>
      <c r="C119">
        <v>0.192</v>
      </c>
    </row>
    <row r="120" spans="1:3" x14ac:dyDescent="0.3">
      <c r="A120" t="s">
        <v>37</v>
      </c>
      <c r="B120">
        <v>2011</v>
      </c>
      <c r="C120">
        <v>0.214</v>
      </c>
    </row>
    <row r="121" spans="1:3" x14ac:dyDescent="0.3">
      <c r="A121" t="s">
        <v>37</v>
      </c>
      <c r="B121">
        <v>2016</v>
      </c>
      <c r="C121">
        <v>0.20599999999999999</v>
      </c>
    </row>
    <row r="122" spans="1:3" x14ac:dyDescent="0.3">
      <c r="A122" t="s">
        <v>37</v>
      </c>
      <c r="B122">
        <v>2021</v>
      </c>
      <c r="C122">
        <v>0.20799999999999999</v>
      </c>
    </row>
    <row r="123" spans="1:3" x14ac:dyDescent="0.3">
      <c r="A123" t="s">
        <v>38</v>
      </c>
      <c r="B123">
        <v>2011</v>
      </c>
      <c r="C123">
        <v>2.9000000000000001E-2</v>
      </c>
    </row>
    <row r="124" spans="1:3" x14ac:dyDescent="0.3">
      <c r="A124" t="s">
        <v>38</v>
      </c>
      <c r="B124">
        <v>2016</v>
      </c>
      <c r="C124">
        <v>2.7E-2</v>
      </c>
    </row>
    <row r="125" spans="1:3" x14ac:dyDescent="0.3">
      <c r="A125" t="s">
        <v>38</v>
      </c>
      <c r="B125">
        <v>2021</v>
      </c>
      <c r="C125">
        <v>0.02</v>
      </c>
    </row>
    <row r="126" spans="1:3" x14ac:dyDescent="0.3">
      <c r="A126" t="s">
        <v>39</v>
      </c>
      <c r="B126">
        <v>2011</v>
      </c>
      <c r="C126">
        <v>2.5999999999999999E-2</v>
      </c>
    </row>
    <row r="127" spans="1:3" x14ac:dyDescent="0.3">
      <c r="A127" t="s">
        <v>39</v>
      </c>
      <c r="B127">
        <v>2016</v>
      </c>
      <c r="C127">
        <v>3.3000000000000002E-2</v>
      </c>
    </row>
    <row r="128" spans="1:3" x14ac:dyDescent="0.3">
      <c r="A128" t="s">
        <v>39</v>
      </c>
      <c r="B128">
        <v>2021</v>
      </c>
      <c r="C128">
        <v>3.9E-2</v>
      </c>
    </row>
    <row r="129" spans="1:3" x14ac:dyDescent="0.3">
      <c r="A129" t="s">
        <v>40</v>
      </c>
      <c r="B129">
        <v>2011</v>
      </c>
      <c r="C129">
        <v>0.11600000000000001</v>
      </c>
    </row>
    <row r="130" spans="1:3" x14ac:dyDescent="0.3">
      <c r="A130" t="s">
        <v>40</v>
      </c>
      <c r="B130">
        <v>2016</v>
      </c>
      <c r="C130">
        <v>0.115</v>
      </c>
    </row>
    <row r="131" spans="1:3" x14ac:dyDescent="0.3">
      <c r="A131" t="s">
        <v>40</v>
      </c>
      <c r="B131">
        <v>2021</v>
      </c>
      <c r="C131">
        <v>0.123</v>
      </c>
    </row>
    <row r="132" spans="1:3" x14ac:dyDescent="0.3">
      <c r="A132" t="s">
        <v>41</v>
      </c>
      <c r="B132">
        <v>2011</v>
      </c>
      <c r="C132">
        <v>0.59599999999999997</v>
      </c>
    </row>
    <row r="133" spans="1:3" x14ac:dyDescent="0.3">
      <c r="A133" t="s">
        <v>41</v>
      </c>
      <c r="B133">
        <v>2016</v>
      </c>
      <c r="C133">
        <v>0.55000000000000004</v>
      </c>
    </row>
    <row r="134" spans="1:3" x14ac:dyDescent="0.3">
      <c r="A134" t="s">
        <v>41</v>
      </c>
      <c r="B134">
        <v>2021</v>
      </c>
      <c r="C134">
        <v>0.54500000000000004</v>
      </c>
    </row>
    <row r="135" spans="1:3" x14ac:dyDescent="0.3">
      <c r="A135" t="s">
        <v>42</v>
      </c>
      <c r="B135">
        <v>2011</v>
      </c>
      <c r="C135">
        <v>0.19400000000000001</v>
      </c>
    </row>
    <row r="136" spans="1:3" x14ac:dyDescent="0.3">
      <c r="A136" t="s">
        <v>42</v>
      </c>
      <c r="B136">
        <v>2016</v>
      </c>
      <c r="C136">
        <v>0.22500000000000001</v>
      </c>
    </row>
    <row r="137" spans="1:3" x14ac:dyDescent="0.3">
      <c r="A137" t="s">
        <v>42</v>
      </c>
      <c r="B137">
        <v>2021</v>
      </c>
      <c r="C137">
        <v>0.23899999999999999</v>
      </c>
    </row>
    <row r="138" spans="1:3" x14ac:dyDescent="0.3">
      <c r="A138" t="s">
        <v>43</v>
      </c>
      <c r="B138">
        <v>2011</v>
      </c>
      <c r="C138">
        <v>3.1</v>
      </c>
    </row>
    <row r="139" spans="1:3" x14ac:dyDescent="0.3">
      <c r="A139" t="s">
        <v>43</v>
      </c>
      <c r="B139">
        <v>2016</v>
      </c>
      <c r="C139">
        <v>3</v>
      </c>
    </row>
    <row r="140" spans="1:3" x14ac:dyDescent="0.3">
      <c r="A140" t="s">
        <v>43</v>
      </c>
      <c r="B140">
        <v>2021</v>
      </c>
      <c r="C140">
        <v>3.1</v>
      </c>
    </row>
    <row r="141" spans="1:3" x14ac:dyDescent="0.3">
      <c r="A141" t="s">
        <v>44</v>
      </c>
      <c r="B141">
        <v>2006</v>
      </c>
      <c r="C141">
        <v>2.9</v>
      </c>
    </row>
    <row r="142" spans="1:3" x14ac:dyDescent="0.3">
      <c r="A142" t="s">
        <v>44</v>
      </c>
      <c r="B142">
        <v>2011</v>
      </c>
      <c r="C142">
        <v>3</v>
      </c>
    </row>
    <row r="143" spans="1:3" x14ac:dyDescent="0.3">
      <c r="A143" t="s">
        <v>44</v>
      </c>
      <c r="B143">
        <v>2016</v>
      </c>
      <c r="C143">
        <v>3.1</v>
      </c>
    </row>
    <row r="144" spans="1:3" x14ac:dyDescent="0.3">
      <c r="A144" t="s">
        <v>44</v>
      </c>
      <c r="B144">
        <v>2021</v>
      </c>
      <c r="C144">
        <v>3.1</v>
      </c>
    </row>
    <row r="145" spans="1:3" x14ac:dyDescent="0.3">
      <c r="A145" t="s">
        <v>45</v>
      </c>
      <c r="B145">
        <v>2006</v>
      </c>
      <c r="C145">
        <v>0.216</v>
      </c>
    </row>
    <row r="146" spans="1:3" x14ac:dyDescent="0.3">
      <c r="A146" t="s">
        <v>45</v>
      </c>
      <c r="B146">
        <v>2011</v>
      </c>
      <c r="C146">
        <v>0.21199999999999999</v>
      </c>
    </row>
    <row r="147" spans="1:3" x14ac:dyDescent="0.3">
      <c r="A147" t="s">
        <v>45</v>
      </c>
      <c r="B147">
        <v>2016</v>
      </c>
      <c r="C147">
        <v>0.19600000000000001</v>
      </c>
    </row>
    <row r="148" spans="1:3" x14ac:dyDescent="0.3">
      <c r="A148" t="s">
        <v>45</v>
      </c>
      <c r="B148">
        <v>2021</v>
      </c>
      <c r="C148">
        <v>0.19700000000000001</v>
      </c>
    </row>
    <row r="149" spans="1:3" x14ac:dyDescent="0.3">
      <c r="A149" t="s">
        <v>46</v>
      </c>
      <c r="B149">
        <v>2006</v>
      </c>
      <c r="C149">
        <v>0.24</v>
      </c>
    </row>
    <row r="150" spans="1:3" x14ac:dyDescent="0.3">
      <c r="A150" t="s">
        <v>46</v>
      </c>
      <c r="B150">
        <v>2011</v>
      </c>
      <c r="C150">
        <v>0.23699999999999999</v>
      </c>
    </row>
    <row r="151" spans="1:3" x14ac:dyDescent="0.3">
      <c r="A151" t="s">
        <v>46</v>
      </c>
      <c r="B151">
        <v>2016</v>
      </c>
      <c r="C151">
        <v>0.23599999999999999</v>
      </c>
    </row>
    <row r="152" spans="1:3" x14ac:dyDescent="0.3">
      <c r="A152" t="s">
        <v>46</v>
      </c>
      <c r="B152">
        <v>2021</v>
      </c>
      <c r="C152">
        <v>0.23699999999999999</v>
      </c>
    </row>
    <row r="153" spans="1:3" x14ac:dyDescent="0.3">
      <c r="A153" t="s">
        <v>47</v>
      </c>
      <c r="B153">
        <v>2006</v>
      </c>
      <c r="C153">
        <v>0.438</v>
      </c>
    </row>
    <row r="154" spans="1:3" x14ac:dyDescent="0.3">
      <c r="A154" t="s">
        <v>47</v>
      </c>
      <c r="B154">
        <v>2011</v>
      </c>
      <c r="C154">
        <v>0.48899999999999999</v>
      </c>
    </row>
    <row r="155" spans="1:3" x14ac:dyDescent="0.3">
      <c r="A155" t="s">
        <v>47</v>
      </c>
      <c r="B155">
        <v>2016</v>
      </c>
      <c r="C155">
        <v>0.5</v>
      </c>
    </row>
    <row r="156" spans="1:3" x14ac:dyDescent="0.3">
      <c r="A156" t="s">
        <v>47</v>
      </c>
      <c r="B156">
        <v>2021</v>
      </c>
      <c r="C156">
        <v>0.51300000000000001</v>
      </c>
    </row>
    <row r="157" spans="1:3" x14ac:dyDescent="0.3">
      <c r="A157" t="s">
        <v>48</v>
      </c>
      <c r="B157">
        <v>2006</v>
      </c>
      <c r="C157">
        <v>0.7</v>
      </c>
    </row>
    <row r="158" spans="1:3" x14ac:dyDescent="0.3">
      <c r="A158" t="s">
        <v>48</v>
      </c>
      <c r="B158">
        <v>2011</v>
      </c>
      <c r="C158">
        <v>0.71699999999999997</v>
      </c>
    </row>
    <row r="159" spans="1:3" x14ac:dyDescent="0.3">
      <c r="A159" t="s">
        <v>48</v>
      </c>
      <c r="B159">
        <v>2016</v>
      </c>
      <c r="C159">
        <v>0.73299999999999998</v>
      </c>
    </row>
    <row r="160" spans="1:3" x14ac:dyDescent="0.3">
      <c r="A160" t="s">
        <v>48</v>
      </c>
      <c r="B160">
        <v>2021</v>
      </c>
      <c r="C160">
        <v>0.74199999999999999</v>
      </c>
    </row>
    <row r="161" spans="1:3" x14ac:dyDescent="0.3">
      <c r="A161" t="s">
        <v>49</v>
      </c>
      <c r="B161">
        <v>2006</v>
      </c>
      <c r="C161">
        <v>0.23400000000000001</v>
      </c>
    </row>
    <row r="162" spans="1:3" x14ac:dyDescent="0.3">
      <c r="A162" t="s">
        <v>49</v>
      </c>
      <c r="B162">
        <v>2011</v>
      </c>
      <c r="C162">
        <v>0.26900000000000002</v>
      </c>
    </row>
    <row r="163" spans="1:3" x14ac:dyDescent="0.3">
      <c r="A163" t="s">
        <v>49</v>
      </c>
      <c r="B163">
        <v>2016</v>
      </c>
      <c r="C163">
        <v>0.247</v>
      </c>
    </row>
    <row r="164" spans="1:3" x14ac:dyDescent="0.3">
      <c r="A164" t="s">
        <v>49</v>
      </c>
      <c r="B164">
        <v>2021</v>
      </c>
      <c r="C164">
        <v>0.24199999999999999</v>
      </c>
    </row>
    <row r="165" spans="1:3" x14ac:dyDescent="0.3">
      <c r="A165" t="s">
        <v>50</v>
      </c>
      <c r="B165">
        <v>2006</v>
      </c>
      <c r="C165">
        <v>1.9E-2</v>
      </c>
    </row>
    <row r="166" spans="1:3" x14ac:dyDescent="0.3">
      <c r="A166" t="s">
        <v>50</v>
      </c>
      <c r="B166">
        <v>2011</v>
      </c>
      <c r="C166">
        <v>1.2999999999999999E-2</v>
      </c>
    </row>
    <row r="167" spans="1:3" x14ac:dyDescent="0.3">
      <c r="A167" t="s">
        <v>50</v>
      </c>
      <c r="B167">
        <v>2016</v>
      </c>
      <c r="C167">
        <v>0.02</v>
      </c>
    </row>
    <row r="168" spans="1:3" x14ac:dyDescent="0.3">
      <c r="A168" t="s">
        <v>50</v>
      </c>
      <c r="B168">
        <v>2021</v>
      </c>
      <c r="C168">
        <v>1.6E-2</v>
      </c>
    </row>
    <row r="169" spans="1:3" x14ac:dyDescent="0.3">
      <c r="A169" t="s">
        <v>51</v>
      </c>
      <c r="B169">
        <v>2011</v>
      </c>
      <c r="C169">
        <v>0.438</v>
      </c>
    </row>
    <row r="170" spans="1:3" x14ac:dyDescent="0.3">
      <c r="A170" t="s">
        <v>51</v>
      </c>
      <c r="B170">
        <v>2016</v>
      </c>
      <c r="C170">
        <v>0.34899999999999998</v>
      </c>
    </row>
    <row r="171" spans="1:3" x14ac:dyDescent="0.3">
      <c r="A171" t="s">
        <v>51</v>
      </c>
      <c r="B171">
        <v>2021</v>
      </c>
      <c r="C171">
        <v>0.29599999999999999</v>
      </c>
    </row>
    <row r="172" spans="1:3" x14ac:dyDescent="0.3">
      <c r="A172" t="s">
        <v>52</v>
      </c>
      <c r="B172">
        <v>2011</v>
      </c>
      <c r="C172">
        <v>3.2000000000000001E-2</v>
      </c>
    </row>
    <row r="173" spans="1:3" x14ac:dyDescent="0.3">
      <c r="A173" t="s">
        <v>52</v>
      </c>
      <c r="B173">
        <v>2016</v>
      </c>
      <c r="C173">
        <v>5.1999999999999998E-2</v>
      </c>
    </row>
    <row r="174" spans="1:3" x14ac:dyDescent="0.3">
      <c r="A174" t="s">
        <v>52</v>
      </c>
      <c r="B174">
        <v>2021</v>
      </c>
      <c r="C174">
        <v>8.6999999999999994E-2</v>
      </c>
    </row>
    <row r="175" spans="1:3" x14ac:dyDescent="0.3">
      <c r="A175" t="s">
        <v>53</v>
      </c>
      <c r="B175">
        <v>2011</v>
      </c>
      <c r="C175">
        <v>0.81499999999999995</v>
      </c>
    </row>
    <row r="176" spans="1:3" x14ac:dyDescent="0.3">
      <c r="A176" t="s">
        <v>53</v>
      </c>
      <c r="B176">
        <v>2016</v>
      </c>
      <c r="C176">
        <v>0.76200000000000001</v>
      </c>
    </row>
    <row r="177" spans="1:3" x14ac:dyDescent="0.3">
      <c r="A177" t="s">
        <v>53</v>
      </c>
      <c r="B177">
        <v>2021</v>
      </c>
      <c r="C177">
        <v>0.51900000000000002</v>
      </c>
    </row>
    <row r="178" spans="1:3" x14ac:dyDescent="0.3">
      <c r="A178" t="s">
        <v>54</v>
      </c>
      <c r="B178">
        <v>2011</v>
      </c>
      <c r="C178">
        <v>0.185</v>
      </c>
    </row>
    <row r="179" spans="1:3" x14ac:dyDescent="0.3">
      <c r="A179" t="s">
        <v>54</v>
      </c>
      <c r="B179">
        <v>2016</v>
      </c>
      <c r="C179">
        <v>0.23799999999999999</v>
      </c>
    </row>
    <row r="180" spans="1:3" x14ac:dyDescent="0.3">
      <c r="A180" t="s">
        <v>54</v>
      </c>
      <c r="B180">
        <v>2021</v>
      </c>
      <c r="C180">
        <v>0.40600000000000003</v>
      </c>
    </row>
    <row r="181" spans="1:3" x14ac:dyDescent="0.3">
      <c r="A181" t="s">
        <v>55</v>
      </c>
      <c r="B181">
        <v>2011</v>
      </c>
      <c r="C181">
        <v>0.88800000000000001</v>
      </c>
    </row>
    <row r="182" spans="1:3" x14ac:dyDescent="0.3">
      <c r="A182" t="s">
        <v>55</v>
      </c>
      <c r="B182">
        <v>2016</v>
      </c>
      <c r="C182">
        <v>0.91</v>
      </c>
    </row>
    <row r="183" spans="1:3" x14ac:dyDescent="0.3">
      <c r="A183" t="s">
        <v>55</v>
      </c>
      <c r="B183">
        <v>2021</v>
      </c>
      <c r="C183">
        <v>0.5</v>
      </c>
    </row>
    <row r="184" spans="1:3" x14ac:dyDescent="0.3">
      <c r="A184" t="s">
        <v>56</v>
      </c>
      <c r="B184">
        <v>2011</v>
      </c>
      <c r="C184">
        <v>0.112</v>
      </c>
    </row>
    <row r="185" spans="1:3" x14ac:dyDescent="0.3">
      <c r="A185" t="s">
        <v>56</v>
      </c>
      <c r="B185">
        <v>2016</v>
      </c>
      <c r="C185">
        <v>0.09</v>
      </c>
    </row>
    <row r="186" spans="1:3" x14ac:dyDescent="0.3">
      <c r="A186" t="s">
        <v>56</v>
      </c>
      <c r="B186">
        <v>2021</v>
      </c>
      <c r="C186">
        <v>0.33600000000000002</v>
      </c>
    </row>
    <row r="187" spans="1:3" x14ac:dyDescent="0.3">
      <c r="A187" t="s">
        <v>58</v>
      </c>
      <c r="B187">
        <v>2006</v>
      </c>
      <c r="C187">
        <v>1065.8620689655172</v>
      </c>
    </row>
    <row r="188" spans="1:3" x14ac:dyDescent="0.3">
      <c r="A188" t="s">
        <v>58</v>
      </c>
      <c r="B188">
        <v>2011</v>
      </c>
      <c r="C188">
        <v>1102.6666666666667</v>
      </c>
    </row>
    <row r="189" spans="1:3" x14ac:dyDescent="0.3">
      <c r="A189" t="s">
        <v>58</v>
      </c>
      <c r="B189">
        <v>2016</v>
      </c>
      <c r="C189">
        <v>1156.4516129032259</v>
      </c>
    </row>
    <row r="190" spans="1:3" x14ac:dyDescent="0.3">
      <c r="A190" t="s">
        <v>58</v>
      </c>
      <c r="B190">
        <v>2021</v>
      </c>
      <c r="C190">
        <v>1172.258064516129</v>
      </c>
    </row>
    <row r="191" spans="1:3" x14ac:dyDescent="0.3">
      <c r="A191" t="s">
        <v>59</v>
      </c>
      <c r="B191">
        <v>2006</v>
      </c>
      <c r="C191">
        <v>1.06392753154319</v>
      </c>
    </row>
    <row r="192" spans="1:3" x14ac:dyDescent="0.3">
      <c r="A192" t="s">
        <v>59</v>
      </c>
      <c r="B192">
        <v>2011</v>
      </c>
      <c r="C192">
        <v>1.0247883917775089</v>
      </c>
    </row>
    <row r="193" spans="1:3" x14ac:dyDescent="0.3">
      <c r="A193" t="s">
        <v>59</v>
      </c>
      <c r="B193">
        <v>2016</v>
      </c>
      <c r="C193">
        <v>1.0618688981868898</v>
      </c>
    </row>
    <row r="194" spans="1:3" x14ac:dyDescent="0.3">
      <c r="A194" t="s">
        <v>59</v>
      </c>
      <c r="B194">
        <v>2021</v>
      </c>
      <c r="C194">
        <v>1.1029994496422675</v>
      </c>
    </row>
    <row r="195" spans="1:3" x14ac:dyDescent="0.3">
      <c r="A195" t="s">
        <v>60</v>
      </c>
      <c r="B195">
        <v>2006</v>
      </c>
      <c r="C195">
        <v>7.0556724801220554</v>
      </c>
    </row>
    <row r="196" spans="1:3" x14ac:dyDescent="0.3">
      <c r="A196" t="s">
        <v>60</v>
      </c>
      <c r="B196">
        <v>2011</v>
      </c>
      <c r="C196">
        <v>7.1724506743394674</v>
      </c>
    </row>
    <row r="197" spans="1:3" x14ac:dyDescent="0.3">
      <c r="A197" t="s">
        <v>60</v>
      </c>
      <c r="B197">
        <v>2016</v>
      </c>
      <c r="C197">
        <v>10.74475295790408</v>
      </c>
    </row>
    <row r="198" spans="1:3" x14ac:dyDescent="0.3">
      <c r="A198" t="s">
        <v>60</v>
      </c>
      <c r="B198">
        <v>2021</v>
      </c>
      <c r="C198">
        <v>10.929728143560318</v>
      </c>
    </row>
    <row r="199" spans="1:3" x14ac:dyDescent="0.3">
      <c r="A199" t="s">
        <v>61</v>
      </c>
      <c r="B199">
        <v>2006</v>
      </c>
      <c r="C199">
        <v>7.2580607115004332</v>
      </c>
    </row>
    <row r="200" spans="1:3" x14ac:dyDescent="0.3">
      <c r="A200" t="s">
        <v>61</v>
      </c>
      <c r="B200">
        <v>2011</v>
      </c>
      <c r="C200">
        <v>7.3291411352250373</v>
      </c>
    </row>
    <row r="201" spans="1:3" x14ac:dyDescent="0.3">
      <c r="A201" t="s">
        <v>61</v>
      </c>
      <c r="B201">
        <v>2016</v>
      </c>
      <c r="C201">
        <v>9.9321245829365452</v>
      </c>
    </row>
    <row r="202" spans="1:3" x14ac:dyDescent="0.3">
      <c r="A202" t="s">
        <v>61</v>
      </c>
      <c r="B202">
        <v>2021</v>
      </c>
      <c r="C202">
        <v>9.035241932009864</v>
      </c>
    </row>
    <row r="203" spans="1:3" x14ac:dyDescent="0.3">
      <c r="A203" t="s">
        <v>72</v>
      </c>
      <c r="B203">
        <v>2006</v>
      </c>
      <c r="C203">
        <v>1</v>
      </c>
    </row>
    <row r="204" spans="1:3" x14ac:dyDescent="0.3">
      <c r="A204" t="s">
        <v>72</v>
      </c>
      <c r="B204">
        <v>2011</v>
      </c>
      <c r="C204">
        <v>1</v>
      </c>
    </row>
    <row r="205" spans="1:3" x14ac:dyDescent="0.3">
      <c r="A205" t="s">
        <v>72</v>
      </c>
      <c r="B205">
        <v>2016</v>
      </c>
      <c r="C205">
        <v>1</v>
      </c>
    </row>
    <row r="206" spans="1:3" x14ac:dyDescent="0.3">
      <c r="A206" t="s">
        <v>72</v>
      </c>
      <c r="B206">
        <v>2021</v>
      </c>
      <c r="C206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613C-81AE-40E4-B359-0E565C8E61C5}">
  <dimension ref="A1:C210"/>
  <sheetViews>
    <sheetView topLeftCell="A160" workbookViewId="0">
      <selection activeCell="B174" sqref="B174"/>
    </sheetView>
  </sheetViews>
  <sheetFormatPr defaultColWidth="8.796875" defaultRowHeight="15.6" x14ac:dyDescent="0.3"/>
  <cols>
    <col min="1" max="1" width="42" bestFit="1" customWidth="1"/>
    <col min="2" max="2" width="6.69921875" bestFit="1" customWidth="1"/>
    <col min="3" max="3" width="11.8984375" bestFit="1" customWidth="1"/>
  </cols>
  <sheetData>
    <row r="1" spans="1:3" x14ac:dyDescent="0.3">
      <c r="A1" t="s">
        <v>57</v>
      </c>
      <c r="B1" t="s">
        <v>62</v>
      </c>
      <c r="C1" t="s">
        <v>63</v>
      </c>
    </row>
    <row r="2" spans="1:3" x14ac:dyDescent="0.3">
      <c r="A2" t="s">
        <v>7</v>
      </c>
      <c r="B2">
        <v>2006</v>
      </c>
      <c r="C2">
        <v>252750</v>
      </c>
    </row>
    <row r="3" spans="1:3" x14ac:dyDescent="0.3">
      <c r="A3" t="s">
        <v>7</v>
      </c>
      <c r="B3">
        <v>2011</v>
      </c>
      <c r="C3">
        <v>325000</v>
      </c>
    </row>
    <row r="4" spans="1:3" x14ac:dyDescent="0.3">
      <c r="A4" t="s">
        <v>7</v>
      </c>
      <c r="B4">
        <v>2016</v>
      </c>
      <c r="C4">
        <v>595000</v>
      </c>
    </row>
    <row r="5" spans="1:3" x14ac:dyDescent="0.3">
      <c r="A5" t="s">
        <v>7</v>
      </c>
      <c r="B5">
        <v>2021</v>
      </c>
      <c r="C5">
        <v>750000</v>
      </c>
    </row>
    <row r="6" spans="1:3" x14ac:dyDescent="0.3">
      <c r="A6" t="s">
        <v>8</v>
      </c>
      <c r="B6">
        <v>2006</v>
      </c>
      <c r="C6">
        <v>260000</v>
      </c>
    </row>
    <row r="7" spans="1:3" x14ac:dyDescent="0.3">
      <c r="A7" t="s">
        <v>8</v>
      </c>
      <c r="B7">
        <v>2011</v>
      </c>
      <c r="C7">
        <v>332100</v>
      </c>
    </row>
    <row r="8" spans="1:3" x14ac:dyDescent="0.3">
      <c r="A8" t="s">
        <v>8</v>
      </c>
      <c r="B8">
        <v>2016</v>
      </c>
      <c r="C8">
        <v>550000</v>
      </c>
    </row>
    <row r="9" spans="1:3" x14ac:dyDescent="0.3">
      <c r="A9" t="s">
        <v>8</v>
      </c>
      <c r="B9">
        <v>2021</v>
      </c>
      <c r="C9">
        <v>620000</v>
      </c>
    </row>
    <row r="10" spans="1:3" x14ac:dyDescent="0.3">
      <c r="A10" t="s">
        <v>9</v>
      </c>
      <c r="B10">
        <v>2006</v>
      </c>
      <c r="C10">
        <v>278</v>
      </c>
    </row>
    <row r="11" spans="1:3" x14ac:dyDescent="0.3">
      <c r="A11" t="s">
        <v>9</v>
      </c>
      <c r="B11">
        <v>2011</v>
      </c>
      <c r="C11">
        <v>343</v>
      </c>
    </row>
    <row r="12" spans="1:3" x14ac:dyDescent="0.3">
      <c r="A12" t="s">
        <v>9</v>
      </c>
      <c r="B12">
        <v>2016</v>
      </c>
      <c r="C12">
        <v>405</v>
      </c>
    </row>
    <row r="13" spans="1:3" x14ac:dyDescent="0.3">
      <c r="A13" t="s">
        <v>9</v>
      </c>
      <c r="B13">
        <v>2021</v>
      </c>
      <c r="C13">
        <v>458</v>
      </c>
    </row>
    <row r="14" spans="1:3" x14ac:dyDescent="0.3">
      <c r="A14" t="s">
        <v>10</v>
      </c>
      <c r="B14">
        <v>2006</v>
      </c>
      <c r="C14">
        <v>687</v>
      </c>
    </row>
    <row r="15" spans="1:3" x14ac:dyDescent="0.3">
      <c r="A15" t="s">
        <v>10</v>
      </c>
      <c r="B15">
        <v>2011</v>
      </c>
      <c r="C15">
        <v>869</v>
      </c>
    </row>
    <row r="16" spans="1:3" x14ac:dyDescent="0.3">
      <c r="A16" t="s">
        <v>10</v>
      </c>
      <c r="B16">
        <v>2016</v>
      </c>
      <c r="C16">
        <v>1062</v>
      </c>
    </row>
    <row r="17" spans="1:3" x14ac:dyDescent="0.3">
      <c r="A17" t="s">
        <v>10</v>
      </c>
      <c r="B17">
        <v>2021</v>
      </c>
      <c r="C17">
        <v>1316</v>
      </c>
    </row>
    <row r="18" spans="1:3" x14ac:dyDescent="0.3">
      <c r="A18" t="s">
        <v>11</v>
      </c>
      <c r="B18">
        <v>2006</v>
      </c>
      <c r="C18">
        <v>602</v>
      </c>
    </row>
    <row r="19" spans="1:3" x14ac:dyDescent="0.3">
      <c r="A19" t="s">
        <v>11</v>
      </c>
      <c r="B19">
        <v>2011</v>
      </c>
      <c r="C19">
        <v>694</v>
      </c>
    </row>
    <row r="20" spans="1:3" x14ac:dyDescent="0.3">
      <c r="A20" t="s">
        <v>11</v>
      </c>
      <c r="B20">
        <v>2016</v>
      </c>
      <c r="C20">
        <v>887</v>
      </c>
    </row>
    <row r="21" spans="1:3" x14ac:dyDescent="0.3">
      <c r="A21" t="s">
        <v>11</v>
      </c>
      <c r="B21">
        <v>2021</v>
      </c>
      <c r="C21">
        <v>1089</v>
      </c>
    </row>
    <row r="22" spans="1:3" x14ac:dyDescent="0.3">
      <c r="A22" t="s">
        <v>12</v>
      </c>
      <c r="B22">
        <v>2006</v>
      </c>
      <c r="C22">
        <v>298.3704383750287</v>
      </c>
    </row>
    <row r="23" spans="1:3" x14ac:dyDescent="0.3">
      <c r="A23" t="s">
        <v>12</v>
      </c>
      <c r="B23">
        <v>2011</v>
      </c>
      <c r="C23">
        <v>378.01239384897866</v>
      </c>
    </row>
    <row r="24" spans="1:3" x14ac:dyDescent="0.3">
      <c r="A24" t="s">
        <v>12</v>
      </c>
      <c r="B24">
        <v>2016</v>
      </c>
      <c r="C24">
        <v>397.75074592609593</v>
      </c>
    </row>
    <row r="25" spans="1:3" x14ac:dyDescent="0.3">
      <c r="A25" t="s">
        <v>12</v>
      </c>
      <c r="B25">
        <v>2021</v>
      </c>
      <c r="C25">
        <v>447.55565756254299</v>
      </c>
    </row>
    <row r="26" spans="1:3" x14ac:dyDescent="0.3">
      <c r="A26" t="s">
        <v>13</v>
      </c>
      <c r="B26">
        <v>2006</v>
      </c>
      <c r="C26">
        <v>125</v>
      </c>
    </row>
    <row r="27" spans="1:3" x14ac:dyDescent="0.3">
      <c r="A27" t="s">
        <v>13</v>
      </c>
      <c r="B27">
        <v>2011</v>
      </c>
      <c r="C27">
        <v>150</v>
      </c>
    </row>
    <row r="28" spans="1:3" x14ac:dyDescent="0.3">
      <c r="A28" t="s">
        <v>13</v>
      </c>
      <c r="B28">
        <v>2016</v>
      </c>
      <c r="C28">
        <v>225</v>
      </c>
    </row>
    <row r="29" spans="1:3" x14ac:dyDescent="0.3">
      <c r="A29" t="s">
        <v>13</v>
      </c>
      <c r="B29">
        <v>2021</v>
      </c>
      <c r="C29">
        <v>295</v>
      </c>
    </row>
    <row r="30" spans="1:3" x14ac:dyDescent="0.3">
      <c r="A30" t="s">
        <v>14</v>
      </c>
      <c r="B30">
        <v>2006</v>
      </c>
      <c r="C30">
        <v>3091</v>
      </c>
    </row>
    <row r="31" spans="1:3" x14ac:dyDescent="0.3">
      <c r="A31" t="s">
        <v>14</v>
      </c>
      <c r="B31">
        <v>2011</v>
      </c>
      <c r="C31">
        <v>3308</v>
      </c>
    </row>
    <row r="32" spans="1:3" x14ac:dyDescent="0.3">
      <c r="A32" t="s">
        <v>14</v>
      </c>
      <c r="B32">
        <v>2016</v>
      </c>
      <c r="C32">
        <v>3585</v>
      </c>
    </row>
    <row r="33" spans="1:3" x14ac:dyDescent="0.3">
      <c r="A33" t="s">
        <v>14</v>
      </c>
      <c r="B33">
        <v>2021</v>
      </c>
      <c r="C33">
        <v>3634</v>
      </c>
    </row>
    <row r="34" spans="1:3" x14ac:dyDescent="0.3">
      <c r="A34" t="s">
        <v>15</v>
      </c>
      <c r="B34">
        <v>2006</v>
      </c>
      <c r="C34">
        <v>32</v>
      </c>
    </row>
    <row r="35" spans="1:3" x14ac:dyDescent="0.3">
      <c r="A35" t="s">
        <v>15</v>
      </c>
      <c r="B35">
        <v>2011</v>
      </c>
      <c r="C35">
        <v>32</v>
      </c>
    </row>
    <row r="36" spans="1:3" x14ac:dyDescent="0.3">
      <c r="A36" t="s">
        <v>15</v>
      </c>
      <c r="B36">
        <v>2016</v>
      </c>
      <c r="C36">
        <v>31</v>
      </c>
    </row>
    <row r="37" spans="1:3" x14ac:dyDescent="0.3">
      <c r="A37" t="s">
        <v>15</v>
      </c>
      <c r="B37">
        <v>2021</v>
      </c>
      <c r="C37">
        <v>32</v>
      </c>
    </row>
    <row r="38" spans="1:3" x14ac:dyDescent="0.3">
      <c r="A38" t="s">
        <v>16</v>
      </c>
      <c r="B38">
        <v>2006</v>
      </c>
      <c r="C38">
        <v>779</v>
      </c>
    </row>
    <row r="39" spans="1:3" x14ac:dyDescent="0.3">
      <c r="A39" t="s">
        <v>16</v>
      </c>
      <c r="B39">
        <v>2011</v>
      </c>
      <c r="C39">
        <v>799</v>
      </c>
    </row>
    <row r="40" spans="1:3" x14ac:dyDescent="0.3">
      <c r="A40" t="s">
        <v>16</v>
      </c>
      <c r="B40">
        <v>2016</v>
      </c>
      <c r="C40">
        <v>789</v>
      </c>
    </row>
    <row r="41" spans="1:3" x14ac:dyDescent="0.3">
      <c r="A41" t="s">
        <v>16</v>
      </c>
      <c r="B41">
        <v>2021</v>
      </c>
      <c r="C41">
        <v>817</v>
      </c>
    </row>
    <row r="42" spans="1:3" x14ac:dyDescent="0.3">
      <c r="A42" t="s">
        <v>17</v>
      </c>
      <c r="B42">
        <v>2006</v>
      </c>
      <c r="C42">
        <v>1134</v>
      </c>
    </row>
    <row r="43" spans="1:3" x14ac:dyDescent="0.3">
      <c r="A43" t="s">
        <v>17</v>
      </c>
      <c r="B43">
        <v>2011</v>
      </c>
      <c r="C43">
        <v>1130</v>
      </c>
    </row>
    <row r="44" spans="1:3" x14ac:dyDescent="0.3">
      <c r="A44" t="s">
        <v>17</v>
      </c>
      <c r="B44">
        <v>2016</v>
      </c>
      <c r="C44">
        <v>1228</v>
      </c>
    </row>
    <row r="45" spans="1:3" x14ac:dyDescent="0.3">
      <c r="A45" t="s">
        <v>17</v>
      </c>
      <c r="B45">
        <v>2021</v>
      </c>
      <c r="C45">
        <v>1293</v>
      </c>
    </row>
    <row r="46" spans="1:3" x14ac:dyDescent="0.3">
      <c r="A46" t="s">
        <v>18</v>
      </c>
      <c r="B46">
        <v>2006</v>
      </c>
      <c r="C46">
        <v>0.435</v>
      </c>
    </row>
    <row r="47" spans="1:3" x14ac:dyDescent="0.3">
      <c r="A47" t="s">
        <v>18</v>
      </c>
      <c r="B47">
        <v>2011</v>
      </c>
      <c r="C47">
        <v>0.40600000000000003</v>
      </c>
    </row>
    <row r="48" spans="1:3" x14ac:dyDescent="0.3">
      <c r="A48" t="s">
        <v>18</v>
      </c>
      <c r="B48">
        <v>2016</v>
      </c>
      <c r="C48">
        <v>0.38200000000000001</v>
      </c>
    </row>
    <row r="49" spans="1:3" x14ac:dyDescent="0.3">
      <c r="A49" t="s">
        <v>18</v>
      </c>
      <c r="B49">
        <v>2021</v>
      </c>
      <c r="C49">
        <v>0.38800000000000001</v>
      </c>
    </row>
    <row r="50" spans="1:3" x14ac:dyDescent="0.3">
      <c r="A50" t="s">
        <v>19</v>
      </c>
      <c r="B50">
        <v>2006</v>
      </c>
      <c r="C50">
        <v>0.14399999999999999</v>
      </c>
    </row>
    <row r="51" spans="1:3" x14ac:dyDescent="0.3">
      <c r="A51" t="s">
        <v>19</v>
      </c>
      <c r="B51">
        <v>2011</v>
      </c>
      <c r="C51">
        <v>0.14099999999999999</v>
      </c>
    </row>
    <row r="52" spans="1:3" x14ac:dyDescent="0.3">
      <c r="A52" t="s">
        <v>19</v>
      </c>
      <c r="B52">
        <v>2016</v>
      </c>
      <c r="C52">
        <v>0.155</v>
      </c>
    </row>
    <row r="53" spans="1:3" x14ac:dyDescent="0.3">
      <c r="A53" t="s">
        <v>19</v>
      </c>
      <c r="B53">
        <v>2021</v>
      </c>
      <c r="C53">
        <v>0.15</v>
      </c>
    </row>
    <row r="54" spans="1:3" x14ac:dyDescent="0.3">
      <c r="A54" t="s">
        <v>20</v>
      </c>
      <c r="B54">
        <v>2006</v>
      </c>
      <c r="C54">
        <v>7.1999999999999995E-2</v>
      </c>
    </row>
    <row r="55" spans="1:3" x14ac:dyDescent="0.3">
      <c r="A55" t="s">
        <v>20</v>
      </c>
      <c r="B55">
        <v>2011</v>
      </c>
      <c r="C55">
        <v>6.3E-2</v>
      </c>
    </row>
    <row r="56" spans="1:3" x14ac:dyDescent="0.3">
      <c r="A56" t="s">
        <v>20</v>
      </c>
      <c r="B56">
        <v>2016</v>
      </c>
      <c r="C56">
        <v>6.6000000000000003E-2</v>
      </c>
    </row>
    <row r="57" spans="1:3" x14ac:dyDescent="0.3">
      <c r="A57" t="s">
        <v>20</v>
      </c>
      <c r="B57">
        <v>2021</v>
      </c>
      <c r="C57">
        <v>6.0999999999999999E-2</v>
      </c>
    </row>
    <row r="58" spans="1:3" x14ac:dyDescent="0.3">
      <c r="A58" t="s">
        <v>21</v>
      </c>
      <c r="B58">
        <v>2006</v>
      </c>
      <c r="C58">
        <v>0.35099999999999998</v>
      </c>
    </row>
    <row r="59" spans="1:3" x14ac:dyDescent="0.3">
      <c r="A59" t="s">
        <v>21</v>
      </c>
      <c r="B59">
        <v>2011</v>
      </c>
      <c r="C59">
        <v>0.39</v>
      </c>
    </row>
    <row r="60" spans="1:3" x14ac:dyDescent="0.3">
      <c r="A60" t="s">
        <v>21</v>
      </c>
      <c r="B60">
        <v>2016</v>
      </c>
      <c r="C60">
        <v>0.39600000000000002</v>
      </c>
    </row>
    <row r="61" spans="1:3" x14ac:dyDescent="0.3">
      <c r="A61" t="s">
        <v>21</v>
      </c>
      <c r="B61">
        <v>2021</v>
      </c>
      <c r="C61">
        <v>0.39900000000000002</v>
      </c>
    </row>
    <row r="62" spans="1:3" x14ac:dyDescent="0.3">
      <c r="A62" t="s">
        <v>22</v>
      </c>
      <c r="B62">
        <v>2006</v>
      </c>
      <c r="C62">
        <v>0.57999999999999996</v>
      </c>
    </row>
    <row r="63" spans="1:3" x14ac:dyDescent="0.3">
      <c r="A63" t="s">
        <v>22</v>
      </c>
      <c r="B63">
        <v>2011</v>
      </c>
      <c r="C63">
        <v>0.57699999999999996</v>
      </c>
    </row>
    <row r="64" spans="1:3" x14ac:dyDescent="0.3">
      <c r="A64" t="s">
        <v>22</v>
      </c>
      <c r="B64">
        <v>2016</v>
      </c>
      <c r="C64">
        <v>0.53400000000000003</v>
      </c>
    </row>
    <row r="65" spans="1:3" x14ac:dyDescent="0.3">
      <c r="A65" t="s">
        <v>22</v>
      </c>
      <c r="B65">
        <v>2021</v>
      </c>
      <c r="C65">
        <v>0.51</v>
      </c>
    </row>
    <row r="66" spans="1:3" x14ac:dyDescent="0.3">
      <c r="A66" t="s">
        <v>23</v>
      </c>
      <c r="B66">
        <v>2006</v>
      </c>
      <c r="C66">
        <v>0.58399999999999996</v>
      </c>
    </row>
    <row r="67" spans="1:3" x14ac:dyDescent="0.3">
      <c r="A67" t="s">
        <v>23</v>
      </c>
      <c r="B67">
        <v>2011</v>
      </c>
      <c r="C67">
        <v>0.51200000000000001</v>
      </c>
    </row>
    <row r="68" spans="1:3" x14ac:dyDescent="0.3">
      <c r="A68" t="s">
        <v>23</v>
      </c>
      <c r="B68">
        <v>2016</v>
      </c>
      <c r="C68">
        <v>0.52300000000000002</v>
      </c>
    </row>
    <row r="69" spans="1:3" x14ac:dyDescent="0.3">
      <c r="A69" t="s">
        <v>23</v>
      </c>
      <c r="B69">
        <v>2021</v>
      </c>
      <c r="C69">
        <v>0.41899999999999998</v>
      </c>
    </row>
    <row r="70" spans="1:3" x14ac:dyDescent="0.3">
      <c r="A70" t="s">
        <v>24</v>
      </c>
      <c r="B70">
        <v>2006</v>
      </c>
      <c r="C70">
        <v>0.19400000000000001</v>
      </c>
    </row>
    <row r="71" spans="1:3" x14ac:dyDescent="0.3">
      <c r="A71" t="s">
        <v>24</v>
      </c>
      <c r="B71">
        <v>2011</v>
      </c>
      <c r="C71">
        <v>0.25800000000000001</v>
      </c>
    </row>
    <row r="72" spans="1:3" x14ac:dyDescent="0.3">
      <c r="A72" t="s">
        <v>24</v>
      </c>
      <c r="B72">
        <v>2016</v>
      </c>
      <c r="C72">
        <v>0.28000000000000003</v>
      </c>
    </row>
    <row r="73" spans="1:3" x14ac:dyDescent="0.3">
      <c r="A73" t="s">
        <v>24</v>
      </c>
      <c r="B73">
        <v>2021</v>
      </c>
      <c r="C73">
        <v>0.26300000000000001</v>
      </c>
    </row>
    <row r="74" spans="1:3" x14ac:dyDescent="0.3">
      <c r="A74" t="s">
        <v>25</v>
      </c>
      <c r="B74">
        <v>2006</v>
      </c>
      <c r="C74">
        <v>0.14599999999999999</v>
      </c>
    </row>
    <row r="75" spans="1:3" x14ac:dyDescent="0.3">
      <c r="A75" t="s">
        <v>25</v>
      </c>
      <c r="B75">
        <v>2011</v>
      </c>
      <c r="C75">
        <v>0.152</v>
      </c>
    </row>
    <row r="76" spans="1:3" x14ac:dyDescent="0.3">
      <c r="A76" t="s">
        <v>25</v>
      </c>
      <c r="B76">
        <v>2016</v>
      </c>
      <c r="C76">
        <v>0.13600000000000001</v>
      </c>
    </row>
    <row r="77" spans="1:3" x14ac:dyDescent="0.3">
      <c r="A77" t="s">
        <v>25</v>
      </c>
      <c r="B77">
        <v>2021</v>
      </c>
      <c r="C77">
        <v>0.11899999999999999</v>
      </c>
    </row>
    <row r="78" spans="1:3" x14ac:dyDescent="0.3">
      <c r="A78" t="s">
        <v>26</v>
      </c>
      <c r="B78">
        <v>2011</v>
      </c>
      <c r="C78">
        <v>0.14199999999999999</v>
      </c>
    </row>
    <row r="79" spans="1:3" x14ac:dyDescent="0.3">
      <c r="A79" t="s">
        <v>26</v>
      </c>
      <c r="B79">
        <v>2016</v>
      </c>
      <c r="C79">
        <v>0.13600000000000001</v>
      </c>
    </row>
    <row r="80" spans="1:3" x14ac:dyDescent="0.3">
      <c r="A80" t="s">
        <v>26</v>
      </c>
      <c r="B80">
        <v>2021</v>
      </c>
      <c r="C80">
        <v>5.7000000000000002E-2</v>
      </c>
    </row>
    <row r="81" spans="1:3" x14ac:dyDescent="0.3">
      <c r="A81" t="s">
        <v>27</v>
      </c>
      <c r="B81">
        <v>2011</v>
      </c>
      <c r="C81">
        <v>0.72099999999999997</v>
      </c>
    </row>
    <row r="82" spans="1:3" x14ac:dyDescent="0.3">
      <c r="A82" t="s">
        <v>27</v>
      </c>
      <c r="B82">
        <v>2016</v>
      </c>
      <c r="C82">
        <v>0.75600000000000001</v>
      </c>
    </row>
    <row r="83" spans="1:3" x14ac:dyDescent="0.3">
      <c r="A83" t="s">
        <v>27</v>
      </c>
      <c r="B83">
        <v>2021</v>
      </c>
      <c r="C83">
        <v>0.63</v>
      </c>
    </row>
    <row r="84" spans="1:3" x14ac:dyDescent="0.3">
      <c r="A84" t="s">
        <v>28</v>
      </c>
      <c r="B84">
        <v>2011</v>
      </c>
      <c r="C84">
        <v>1.26</v>
      </c>
    </row>
    <row r="85" spans="1:3" x14ac:dyDescent="0.3">
      <c r="A85" t="s">
        <v>28</v>
      </c>
      <c r="B85">
        <v>2016</v>
      </c>
      <c r="C85">
        <v>1.5</v>
      </c>
    </row>
    <row r="86" spans="1:3" x14ac:dyDescent="0.3">
      <c r="A86" t="s">
        <v>28</v>
      </c>
      <c r="B86">
        <v>2021</v>
      </c>
      <c r="C86">
        <v>1.7</v>
      </c>
    </row>
    <row r="87" spans="1:3" x14ac:dyDescent="0.3">
      <c r="A87" t="s">
        <v>29</v>
      </c>
      <c r="B87">
        <v>2006</v>
      </c>
      <c r="C87">
        <v>0.217</v>
      </c>
    </row>
    <row r="88" spans="1:3" x14ac:dyDescent="0.3">
      <c r="A88" t="s">
        <v>29</v>
      </c>
      <c r="B88">
        <v>2011</v>
      </c>
      <c r="C88">
        <v>0.20399999999999999</v>
      </c>
    </row>
    <row r="89" spans="1:3" x14ac:dyDescent="0.3">
      <c r="A89" t="s">
        <v>29</v>
      </c>
      <c r="B89">
        <v>2016</v>
      </c>
      <c r="C89">
        <v>0.17899999999999999</v>
      </c>
    </row>
    <row r="90" spans="1:3" x14ac:dyDescent="0.3">
      <c r="A90" t="s">
        <v>29</v>
      </c>
      <c r="B90">
        <v>2021</v>
      </c>
      <c r="C90">
        <v>0.186</v>
      </c>
    </row>
    <row r="91" spans="1:3" x14ac:dyDescent="0.3">
      <c r="A91" t="s">
        <v>30</v>
      </c>
      <c r="B91">
        <v>2006</v>
      </c>
      <c r="C91">
        <v>0.46</v>
      </c>
    </row>
    <row r="92" spans="1:3" x14ac:dyDescent="0.3">
      <c r="A92" t="s">
        <v>30</v>
      </c>
      <c r="B92">
        <v>2011</v>
      </c>
      <c r="C92">
        <v>0.46300000000000002</v>
      </c>
    </row>
    <row r="93" spans="1:3" x14ac:dyDescent="0.3">
      <c r="A93" t="s">
        <v>30</v>
      </c>
      <c r="B93">
        <v>2016</v>
      </c>
      <c r="C93">
        <v>0.47399999999999998</v>
      </c>
    </row>
    <row r="94" spans="1:3" x14ac:dyDescent="0.3">
      <c r="A94" t="s">
        <v>30</v>
      </c>
      <c r="B94">
        <v>2021</v>
      </c>
      <c r="C94">
        <v>0.47599999999999998</v>
      </c>
    </row>
    <row r="95" spans="1:3" x14ac:dyDescent="0.3">
      <c r="A95" t="s">
        <v>31</v>
      </c>
      <c r="B95">
        <v>2006</v>
      </c>
      <c r="C95">
        <v>0.30599999999999999</v>
      </c>
    </row>
    <row r="96" spans="1:3" x14ac:dyDescent="0.3">
      <c r="A96" t="s">
        <v>31</v>
      </c>
      <c r="B96">
        <v>2011</v>
      </c>
      <c r="C96">
        <v>0.315</v>
      </c>
    </row>
    <row r="97" spans="1:3" x14ac:dyDescent="0.3">
      <c r="A97" t="s">
        <v>31</v>
      </c>
      <c r="B97">
        <v>2016</v>
      </c>
      <c r="C97">
        <v>0.318</v>
      </c>
    </row>
    <row r="98" spans="1:3" x14ac:dyDescent="0.3">
      <c r="A98" t="s">
        <v>31</v>
      </c>
      <c r="B98">
        <v>2021</v>
      </c>
      <c r="C98">
        <v>0.307</v>
      </c>
    </row>
    <row r="99" spans="1:3" x14ac:dyDescent="0.3">
      <c r="A99" t="s">
        <v>32</v>
      </c>
      <c r="B99">
        <v>2006</v>
      </c>
      <c r="C99">
        <v>1.7999999999999999E-2</v>
      </c>
    </row>
    <row r="100" spans="1:3" x14ac:dyDescent="0.3">
      <c r="A100" t="s">
        <v>32</v>
      </c>
      <c r="B100">
        <v>2011</v>
      </c>
      <c r="C100">
        <v>1.7999999999999999E-2</v>
      </c>
    </row>
    <row r="101" spans="1:3" x14ac:dyDescent="0.3">
      <c r="A101" t="s">
        <v>32</v>
      </c>
      <c r="B101">
        <v>2016</v>
      </c>
      <c r="C101">
        <v>2.9000000000000001E-2</v>
      </c>
    </row>
    <row r="102" spans="1:3" x14ac:dyDescent="0.3">
      <c r="A102" t="s">
        <v>32</v>
      </c>
      <c r="B102">
        <v>2021</v>
      </c>
      <c r="C102">
        <v>2.8000000000000001E-2</v>
      </c>
    </row>
    <row r="103" spans="1:3" x14ac:dyDescent="0.3">
      <c r="A103" t="s">
        <v>33</v>
      </c>
      <c r="B103">
        <v>2006</v>
      </c>
      <c r="C103">
        <v>0.94973544973544977</v>
      </c>
    </row>
    <row r="104" spans="1:3" x14ac:dyDescent="0.3">
      <c r="A104" t="s">
        <v>33</v>
      </c>
      <c r="B104">
        <v>2011</v>
      </c>
      <c r="C104">
        <v>0.93500000000000005</v>
      </c>
    </row>
    <row r="105" spans="1:3" x14ac:dyDescent="0.3">
      <c r="A105" t="s">
        <v>33</v>
      </c>
      <c r="B105">
        <v>2016</v>
      </c>
      <c r="C105">
        <v>0.93</v>
      </c>
    </row>
    <row r="106" spans="1:3" x14ac:dyDescent="0.3">
      <c r="A106" t="s">
        <v>33</v>
      </c>
      <c r="B106">
        <v>2021</v>
      </c>
      <c r="C106">
        <v>0.90300000000000002</v>
      </c>
    </row>
    <row r="107" spans="1:3" x14ac:dyDescent="0.3">
      <c r="A107" t="s">
        <v>34</v>
      </c>
      <c r="B107">
        <v>2006</v>
      </c>
      <c r="C107">
        <v>5.0264550264550262E-2</v>
      </c>
    </row>
    <row r="108" spans="1:3" x14ac:dyDescent="0.3">
      <c r="A108" t="s">
        <v>34</v>
      </c>
      <c r="B108">
        <v>2011</v>
      </c>
      <c r="C108">
        <v>6.5000000000000002E-2</v>
      </c>
    </row>
    <row r="109" spans="1:3" x14ac:dyDescent="0.3">
      <c r="A109" t="s">
        <v>34</v>
      </c>
      <c r="B109">
        <v>2016</v>
      </c>
      <c r="C109">
        <v>7.0000000000000007E-2</v>
      </c>
    </row>
    <row r="110" spans="1:3" x14ac:dyDescent="0.3">
      <c r="A110" t="s">
        <v>34</v>
      </c>
      <c r="B110">
        <v>2021</v>
      </c>
      <c r="C110">
        <v>0.10299999999999999</v>
      </c>
    </row>
    <row r="111" spans="1:3" x14ac:dyDescent="0.3">
      <c r="A111" t="s">
        <v>35</v>
      </c>
      <c r="B111">
        <v>2006</v>
      </c>
      <c r="C111">
        <v>0.78600000000000003</v>
      </c>
    </row>
    <row r="112" spans="1:3" x14ac:dyDescent="0.3">
      <c r="A112" t="s">
        <v>35</v>
      </c>
      <c r="B112">
        <v>2011</v>
      </c>
      <c r="C112">
        <v>0.76400000000000001</v>
      </c>
    </row>
    <row r="113" spans="1:3" x14ac:dyDescent="0.3">
      <c r="A113" t="s">
        <v>35</v>
      </c>
      <c r="B113">
        <v>2016</v>
      </c>
      <c r="C113">
        <v>0.77400000000000002</v>
      </c>
    </row>
    <row r="114" spans="1:3" x14ac:dyDescent="0.3">
      <c r="A114" t="s">
        <v>35</v>
      </c>
      <c r="B114">
        <v>2021</v>
      </c>
      <c r="C114">
        <v>0.77600000000000002</v>
      </c>
    </row>
    <row r="115" spans="1:3" x14ac:dyDescent="0.3">
      <c r="A115" t="s">
        <v>36</v>
      </c>
      <c r="B115">
        <v>2006</v>
      </c>
      <c r="C115">
        <v>2.1000000000000001E-2</v>
      </c>
    </row>
    <row r="116" spans="1:3" x14ac:dyDescent="0.3">
      <c r="A116" t="s">
        <v>36</v>
      </c>
      <c r="B116">
        <v>2011</v>
      </c>
      <c r="C116">
        <v>2.1999999999999999E-2</v>
      </c>
    </row>
    <row r="117" spans="1:3" x14ac:dyDescent="0.3">
      <c r="A117" t="s">
        <v>36</v>
      </c>
      <c r="B117">
        <v>2016</v>
      </c>
      <c r="C117">
        <v>1.7000000000000001E-2</v>
      </c>
    </row>
    <row r="118" spans="1:3" x14ac:dyDescent="0.3">
      <c r="A118" t="s">
        <v>36</v>
      </c>
      <c r="B118">
        <v>2021</v>
      </c>
      <c r="C118">
        <v>5.0000000000000001E-3</v>
      </c>
    </row>
    <row r="119" spans="1:3" x14ac:dyDescent="0.3">
      <c r="A119" t="s">
        <v>37</v>
      </c>
      <c r="B119">
        <v>2006</v>
      </c>
      <c r="C119">
        <v>0.192</v>
      </c>
    </row>
    <row r="120" spans="1:3" x14ac:dyDescent="0.3">
      <c r="A120" t="s">
        <v>37</v>
      </c>
      <c r="B120">
        <v>2011</v>
      </c>
      <c r="C120">
        <v>0.214</v>
      </c>
    </row>
    <row r="121" spans="1:3" x14ac:dyDescent="0.3">
      <c r="A121" t="s">
        <v>37</v>
      </c>
      <c r="B121">
        <v>2016</v>
      </c>
      <c r="C121">
        <v>0.20599999999999999</v>
      </c>
    </row>
    <row r="122" spans="1:3" x14ac:dyDescent="0.3">
      <c r="A122" t="s">
        <v>37</v>
      </c>
      <c r="B122">
        <v>2021</v>
      </c>
      <c r="C122">
        <v>0.20799999999999999</v>
      </c>
    </row>
    <row r="123" spans="1:3" x14ac:dyDescent="0.3">
      <c r="A123" t="s">
        <v>38</v>
      </c>
      <c r="B123">
        <v>2011</v>
      </c>
      <c r="C123">
        <v>2.9000000000000001E-2</v>
      </c>
    </row>
    <row r="124" spans="1:3" x14ac:dyDescent="0.3">
      <c r="A124" t="s">
        <v>38</v>
      </c>
      <c r="B124">
        <v>2016</v>
      </c>
      <c r="C124">
        <v>2.7E-2</v>
      </c>
    </row>
    <row r="125" spans="1:3" x14ac:dyDescent="0.3">
      <c r="A125" t="s">
        <v>38</v>
      </c>
      <c r="B125">
        <v>2021</v>
      </c>
      <c r="C125">
        <v>0.02</v>
      </c>
    </row>
    <row r="126" spans="1:3" x14ac:dyDescent="0.3">
      <c r="A126" t="s">
        <v>39</v>
      </c>
      <c r="B126">
        <v>2011</v>
      </c>
      <c r="C126">
        <v>2.5999999999999999E-2</v>
      </c>
    </row>
    <row r="127" spans="1:3" x14ac:dyDescent="0.3">
      <c r="A127" t="s">
        <v>39</v>
      </c>
      <c r="B127">
        <v>2016</v>
      </c>
      <c r="C127">
        <v>3.3000000000000002E-2</v>
      </c>
    </row>
    <row r="128" spans="1:3" x14ac:dyDescent="0.3">
      <c r="A128" t="s">
        <v>39</v>
      </c>
      <c r="B128">
        <v>2021</v>
      </c>
      <c r="C128">
        <v>3.9E-2</v>
      </c>
    </row>
    <row r="129" spans="1:3" x14ac:dyDescent="0.3">
      <c r="A129" t="s">
        <v>40</v>
      </c>
      <c r="B129">
        <v>2011</v>
      </c>
      <c r="C129">
        <v>0.11600000000000001</v>
      </c>
    </row>
    <row r="130" spans="1:3" x14ac:dyDescent="0.3">
      <c r="A130" t="s">
        <v>40</v>
      </c>
      <c r="B130">
        <v>2016</v>
      </c>
      <c r="C130">
        <v>0.115</v>
      </c>
    </row>
    <row r="131" spans="1:3" x14ac:dyDescent="0.3">
      <c r="A131" t="s">
        <v>40</v>
      </c>
      <c r="B131">
        <v>2021</v>
      </c>
      <c r="C131">
        <v>0.123</v>
      </c>
    </row>
    <row r="132" spans="1:3" x14ac:dyDescent="0.3">
      <c r="A132" t="s">
        <v>41</v>
      </c>
      <c r="B132">
        <v>2011</v>
      </c>
      <c r="C132">
        <v>0.59599999999999997</v>
      </c>
    </row>
    <row r="133" spans="1:3" x14ac:dyDescent="0.3">
      <c r="A133" t="s">
        <v>41</v>
      </c>
      <c r="B133">
        <v>2016</v>
      </c>
      <c r="C133">
        <v>0.55000000000000004</v>
      </c>
    </row>
    <row r="134" spans="1:3" x14ac:dyDescent="0.3">
      <c r="A134" t="s">
        <v>41</v>
      </c>
      <c r="B134">
        <v>2021</v>
      </c>
      <c r="C134">
        <v>0.54500000000000004</v>
      </c>
    </row>
    <row r="135" spans="1:3" x14ac:dyDescent="0.3">
      <c r="A135" t="s">
        <v>42</v>
      </c>
      <c r="B135">
        <v>2011</v>
      </c>
      <c r="C135">
        <v>0.19400000000000001</v>
      </c>
    </row>
    <row r="136" spans="1:3" x14ac:dyDescent="0.3">
      <c r="A136" t="s">
        <v>42</v>
      </c>
      <c r="B136">
        <v>2016</v>
      </c>
      <c r="C136">
        <v>0.22500000000000001</v>
      </c>
    </row>
    <row r="137" spans="1:3" x14ac:dyDescent="0.3">
      <c r="A137" t="s">
        <v>42</v>
      </c>
      <c r="B137">
        <v>2021</v>
      </c>
      <c r="C137">
        <v>0.23899999999999999</v>
      </c>
    </row>
    <row r="138" spans="1:3" x14ac:dyDescent="0.3">
      <c r="A138" t="s">
        <v>43</v>
      </c>
      <c r="B138">
        <v>2011</v>
      </c>
      <c r="C138">
        <v>3.1</v>
      </c>
    </row>
    <row r="139" spans="1:3" x14ac:dyDescent="0.3">
      <c r="A139" t="s">
        <v>43</v>
      </c>
      <c r="B139">
        <v>2016</v>
      </c>
      <c r="C139">
        <v>3</v>
      </c>
    </row>
    <row r="140" spans="1:3" x14ac:dyDescent="0.3">
      <c r="A140" t="s">
        <v>43</v>
      </c>
      <c r="B140">
        <v>2021</v>
      </c>
      <c r="C140">
        <v>3.1</v>
      </c>
    </row>
    <row r="141" spans="1:3" x14ac:dyDescent="0.3">
      <c r="A141" t="s">
        <v>44</v>
      </c>
      <c r="B141">
        <v>2006</v>
      </c>
      <c r="C141">
        <v>2.9</v>
      </c>
    </row>
    <row r="142" spans="1:3" x14ac:dyDescent="0.3">
      <c r="A142" t="s">
        <v>44</v>
      </c>
      <c r="B142">
        <v>2011</v>
      </c>
      <c r="C142">
        <v>3</v>
      </c>
    </row>
    <row r="143" spans="1:3" x14ac:dyDescent="0.3">
      <c r="A143" t="s">
        <v>44</v>
      </c>
      <c r="B143">
        <v>2016</v>
      </c>
      <c r="C143">
        <v>3.1</v>
      </c>
    </row>
    <row r="144" spans="1:3" x14ac:dyDescent="0.3">
      <c r="A144" t="s">
        <v>44</v>
      </c>
      <c r="B144">
        <v>2021</v>
      </c>
      <c r="C144">
        <v>3.1</v>
      </c>
    </row>
    <row r="145" spans="1:3" x14ac:dyDescent="0.3">
      <c r="A145" t="s">
        <v>45</v>
      </c>
      <c r="B145">
        <v>2006</v>
      </c>
      <c r="C145">
        <v>0.216</v>
      </c>
    </row>
    <row r="146" spans="1:3" x14ac:dyDescent="0.3">
      <c r="A146" t="s">
        <v>45</v>
      </c>
      <c r="B146">
        <v>2011</v>
      </c>
      <c r="C146">
        <v>0.21199999999999999</v>
      </c>
    </row>
    <row r="147" spans="1:3" x14ac:dyDescent="0.3">
      <c r="A147" t="s">
        <v>45</v>
      </c>
      <c r="B147">
        <v>2016</v>
      </c>
      <c r="C147">
        <v>0.19600000000000001</v>
      </c>
    </row>
    <row r="148" spans="1:3" x14ac:dyDescent="0.3">
      <c r="A148" t="s">
        <v>45</v>
      </c>
      <c r="B148">
        <v>2021</v>
      </c>
      <c r="C148">
        <v>0.19700000000000001</v>
      </c>
    </row>
    <row r="149" spans="1:3" x14ac:dyDescent="0.3">
      <c r="A149" t="s">
        <v>46</v>
      </c>
      <c r="B149">
        <v>2006</v>
      </c>
      <c r="C149">
        <v>0.24</v>
      </c>
    </row>
    <row r="150" spans="1:3" x14ac:dyDescent="0.3">
      <c r="A150" t="s">
        <v>46</v>
      </c>
      <c r="B150">
        <v>2011</v>
      </c>
      <c r="C150">
        <v>0.23699999999999999</v>
      </c>
    </row>
    <row r="151" spans="1:3" x14ac:dyDescent="0.3">
      <c r="A151" t="s">
        <v>46</v>
      </c>
      <c r="B151">
        <v>2016</v>
      </c>
      <c r="C151">
        <v>0.23599999999999999</v>
      </c>
    </row>
    <row r="152" spans="1:3" x14ac:dyDescent="0.3">
      <c r="A152" t="s">
        <v>46</v>
      </c>
      <c r="B152">
        <v>2021</v>
      </c>
      <c r="C152">
        <v>0.23699999999999999</v>
      </c>
    </row>
    <row r="153" spans="1:3" x14ac:dyDescent="0.3">
      <c r="A153" t="s">
        <v>47</v>
      </c>
      <c r="B153">
        <v>2006</v>
      </c>
      <c r="C153">
        <v>0.438</v>
      </c>
    </row>
    <row r="154" spans="1:3" x14ac:dyDescent="0.3">
      <c r="A154" t="s">
        <v>47</v>
      </c>
      <c r="B154">
        <v>2011</v>
      </c>
      <c r="C154">
        <v>0.48899999999999999</v>
      </c>
    </row>
    <row r="155" spans="1:3" x14ac:dyDescent="0.3">
      <c r="A155" t="s">
        <v>47</v>
      </c>
      <c r="B155">
        <v>2016</v>
      </c>
      <c r="C155">
        <v>0.5</v>
      </c>
    </row>
    <row r="156" spans="1:3" x14ac:dyDescent="0.3">
      <c r="A156" t="s">
        <v>47</v>
      </c>
      <c r="B156">
        <v>2021</v>
      </c>
      <c r="C156">
        <v>0.51300000000000001</v>
      </c>
    </row>
    <row r="157" spans="1:3" x14ac:dyDescent="0.3">
      <c r="A157" t="s">
        <v>48</v>
      </c>
      <c r="B157">
        <v>2006</v>
      </c>
      <c r="C157">
        <v>0.7</v>
      </c>
    </row>
    <row r="158" spans="1:3" x14ac:dyDescent="0.3">
      <c r="A158" t="s">
        <v>48</v>
      </c>
      <c r="B158">
        <v>2011</v>
      </c>
      <c r="C158">
        <v>0.71699999999999997</v>
      </c>
    </row>
    <row r="159" spans="1:3" x14ac:dyDescent="0.3">
      <c r="A159" t="s">
        <v>48</v>
      </c>
      <c r="B159">
        <v>2016</v>
      </c>
      <c r="C159">
        <v>0.73299999999999998</v>
      </c>
    </row>
    <row r="160" spans="1:3" x14ac:dyDescent="0.3">
      <c r="A160" t="s">
        <v>48</v>
      </c>
      <c r="B160">
        <v>2021</v>
      </c>
      <c r="C160">
        <v>0.74199999999999999</v>
      </c>
    </row>
    <row r="161" spans="1:3" x14ac:dyDescent="0.3">
      <c r="A161" t="s">
        <v>49</v>
      </c>
      <c r="B161">
        <v>2006</v>
      </c>
      <c r="C161">
        <v>0.23400000000000001</v>
      </c>
    </row>
    <row r="162" spans="1:3" x14ac:dyDescent="0.3">
      <c r="A162" t="s">
        <v>49</v>
      </c>
      <c r="B162">
        <v>2011</v>
      </c>
      <c r="C162">
        <v>0.26900000000000002</v>
      </c>
    </row>
    <row r="163" spans="1:3" x14ac:dyDescent="0.3">
      <c r="A163" t="s">
        <v>49</v>
      </c>
      <c r="B163">
        <v>2016</v>
      </c>
      <c r="C163">
        <v>0.247</v>
      </c>
    </row>
    <row r="164" spans="1:3" x14ac:dyDescent="0.3">
      <c r="A164" t="s">
        <v>49</v>
      </c>
      <c r="B164">
        <v>2021</v>
      </c>
      <c r="C164">
        <v>0.24199999999999999</v>
      </c>
    </row>
    <row r="165" spans="1:3" x14ac:dyDescent="0.3">
      <c r="A165" t="s">
        <v>50</v>
      </c>
      <c r="B165">
        <v>2006</v>
      </c>
      <c r="C165">
        <v>1.9E-2</v>
      </c>
    </row>
    <row r="166" spans="1:3" x14ac:dyDescent="0.3">
      <c r="A166" t="s">
        <v>50</v>
      </c>
      <c r="B166">
        <v>2011</v>
      </c>
      <c r="C166">
        <v>1.2999999999999999E-2</v>
      </c>
    </row>
    <row r="167" spans="1:3" x14ac:dyDescent="0.3">
      <c r="A167" t="s">
        <v>50</v>
      </c>
      <c r="B167">
        <v>2016</v>
      </c>
      <c r="C167">
        <v>0.02</v>
      </c>
    </row>
    <row r="168" spans="1:3" x14ac:dyDescent="0.3">
      <c r="A168" t="s">
        <v>50</v>
      </c>
      <c r="B168">
        <v>2021</v>
      </c>
      <c r="C168">
        <v>1.6E-2</v>
      </c>
    </row>
    <row r="169" spans="1:3" x14ac:dyDescent="0.3">
      <c r="A169" t="s">
        <v>51</v>
      </c>
      <c r="B169">
        <v>2011</v>
      </c>
      <c r="C169">
        <v>0.438</v>
      </c>
    </row>
    <row r="170" spans="1:3" x14ac:dyDescent="0.3">
      <c r="A170" t="s">
        <v>51</v>
      </c>
      <c r="B170">
        <v>2016</v>
      </c>
      <c r="C170">
        <v>0.34899999999999998</v>
      </c>
    </row>
    <row r="171" spans="1:3" x14ac:dyDescent="0.3">
      <c r="A171" t="s">
        <v>51</v>
      </c>
      <c r="B171">
        <v>2021</v>
      </c>
      <c r="C171">
        <v>0.29599999999999999</v>
      </c>
    </row>
    <row r="172" spans="1:3" x14ac:dyDescent="0.3">
      <c r="A172" t="s">
        <v>52</v>
      </c>
      <c r="B172">
        <v>2011</v>
      </c>
      <c r="C172">
        <v>3.2000000000000001E-2</v>
      </c>
    </row>
    <row r="173" spans="1:3" x14ac:dyDescent="0.3">
      <c r="A173" t="s">
        <v>52</v>
      </c>
      <c r="B173">
        <v>2016</v>
      </c>
      <c r="C173">
        <v>5.1999999999999998E-2</v>
      </c>
    </row>
    <row r="174" spans="1:3" x14ac:dyDescent="0.3">
      <c r="A174" t="s">
        <v>52</v>
      </c>
      <c r="B174">
        <v>2021</v>
      </c>
      <c r="C174">
        <v>8.6999999999999994E-2</v>
      </c>
    </row>
    <row r="175" spans="1:3" x14ac:dyDescent="0.3">
      <c r="A175" t="s">
        <v>53</v>
      </c>
      <c r="B175">
        <v>2011</v>
      </c>
      <c r="C175">
        <v>0.81499999999999995</v>
      </c>
    </row>
    <row r="176" spans="1:3" x14ac:dyDescent="0.3">
      <c r="A176" t="s">
        <v>53</v>
      </c>
      <c r="B176">
        <v>2016</v>
      </c>
      <c r="C176">
        <v>0.76200000000000001</v>
      </c>
    </row>
    <row r="177" spans="1:3" x14ac:dyDescent="0.3">
      <c r="A177" t="s">
        <v>53</v>
      </c>
      <c r="B177">
        <v>2021</v>
      </c>
      <c r="C177">
        <v>0.51900000000000002</v>
      </c>
    </row>
    <row r="178" spans="1:3" x14ac:dyDescent="0.3">
      <c r="A178" t="s">
        <v>54</v>
      </c>
      <c r="B178">
        <v>2011</v>
      </c>
      <c r="C178">
        <v>0.185</v>
      </c>
    </row>
    <row r="179" spans="1:3" x14ac:dyDescent="0.3">
      <c r="A179" t="s">
        <v>54</v>
      </c>
      <c r="B179">
        <v>2016</v>
      </c>
      <c r="C179">
        <v>0.23799999999999999</v>
      </c>
    </row>
    <row r="180" spans="1:3" x14ac:dyDescent="0.3">
      <c r="A180" t="s">
        <v>54</v>
      </c>
      <c r="B180">
        <v>2021</v>
      </c>
      <c r="C180">
        <v>0.40600000000000003</v>
      </c>
    </row>
    <row r="181" spans="1:3" x14ac:dyDescent="0.3">
      <c r="A181" t="s">
        <v>55</v>
      </c>
      <c r="B181">
        <v>2011</v>
      </c>
      <c r="C181">
        <v>0.88800000000000001</v>
      </c>
    </row>
    <row r="182" spans="1:3" x14ac:dyDescent="0.3">
      <c r="A182" t="s">
        <v>55</v>
      </c>
      <c r="B182">
        <v>2016</v>
      </c>
      <c r="C182">
        <v>0.91</v>
      </c>
    </row>
    <row r="183" spans="1:3" x14ac:dyDescent="0.3">
      <c r="A183" t="s">
        <v>55</v>
      </c>
      <c r="B183">
        <v>2021</v>
      </c>
      <c r="C183">
        <v>0.5</v>
      </c>
    </row>
    <row r="184" spans="1:3" x14ac:dyDescent="0.3">
      <c r="A184" t="s">
        <v>56</v>
      </c>
      <c r="B184">
        <v>2011</v>
      </c>
      <c r="C184">
        <v>0.112</v>
      </c>
    </row>
    <row r="185" spans="1:3" x14ac:dyDescent="0.3">
      <c r="A185" t="s">
        <v>56</v>
      </c>
      <c r="B185">
        <v>2016</v>
      </c>
      <c r="C185">
        <v>0.09</v>
      </c>
    </row>
    <row r="186" spans="1:3" x14ac:dyDescent="0.3">
      <c r="A186" t="s">
        <v>56</v>
      </c>
      <c r="B186">
        <v>2021</v>
      </c>
      <c r="C186">
        <v>0.33600000000000002</v>
      </c>
    </row>
    <row r="187" spans="1:3" x14ac:dyDescent="0.3">
      <c r="A187" t="s">
        <v>58</v>
      </c>
      <c r="B187">
        <v>2006</v>
      </c>
      <c r="C187">
        <v>1065.8620689655172</v>
      </c>
    </row>
    <row r="188" spans="1:3" x14ac:dyDescent="0.3">
      <c r="A188" t="s">
        <v>58</v>
      </c>
      <c r="B188">
        <v>2011</v>
      </c>
      <c r="C188">
        <v>1102.6666666666667</v>
      </c>
    </row>
    <row r="189" spans="1:3" x14ac:dyDescent="0.3">
      <c r="A189" t="s">
        <v>58</v>
      </c>
      <c r="B189">
        <v>2016</v>
      </c>
      <c r="C189">
        <v>1156.4516129032259</v>
      </c>
    </row>
    <row r="190" spans="1:3" x14ac:dyDescent="0.3">
      <c r="A190" t="s">
        <v>58</v>
      </c>
      <c r="B190">
        <v>2021</v>
      </c>
      <c r="C190">
        <v>1172.258064516129</v>
      </c>
    </row>
    <row r="191" spans="1:3" x14ac:dyDescent="0.3">
      <c r="A191" t="s">
        <v>59</v>
      </c>
      <c r="B191">
        <v>2006</v>
      </c>
      <c r="C191">
        <v>1.06392753154319</v>
      </c>
    </row>
    <row r="192" spans="1:3" x14ac:dyDescent="0.3">
      <c r="A192" t="s">
        <v>59</v>
      </c>
      <c r="B192">
        <v>2011</v>
      </c>
      <c r="C192">
        <v>1.0247883917775089</v>
      </c>
    </row>
    <row r="193" spans="1:3" x14ac:dyDescent="0.3">
      <c r="A193" t="s">
        <v>59</v>
      </c>
      <c r="B193">
        <v>2016</v>
      </c>
      <c r="C193">
        <v>1.0618688981868898</v>
      </c>
    </row>
    <row r="194" spans="1:3" x14ac:dyDescent="0.3">
      <c r="A194" t="s">
        <v>59</v>
      </c>
      <c r="B194">
        <v>2021</v>
      </c>
      <c r="C194">
        <v>1.1029994496422675</v>
      </c>
    </row>
    <row r="195" spans="1:3" x14ac:dyDescent="0.3">
      <c r="A195" t="s">
        <v>60</v>
      </c>
      <c r="B195">
        <v>2006</v>
      </c>
      <c r="C195">
        <v>7.0556724801220554</v>
      </c>
    </row>
    <row r="196" spans="1:3" x14ac:dyDescent="0.3">
      <c r="A196" t="s">
        <v>60</v>
      </c>
      <c r="B196">
        <v>2011</v>
      </c>
      <c r="C196">
        <v>7.1724506743394674</v>
      </c>
    </row>
    <row r="197" spans="1:3" x14ac:dyDescent="0.3">
      <c r="A197" t="s">
        <v>60</v>
      </c>
      <c r="B197">
        <v>2016</v>
      </c>
      <c r="C197">
        <v>10.74475295790408</v>
      </c>
    </row>
    <row r="198" spans="1:3" x14ac:dyDescent="0.3">
      <c r="A198" t="s">
        <v>60</v>
      </c>
      <c r="B198">
        <v>2021</v>
      </c>
      <c r="C198">
        <v>10.929728143560318</v>
      </c>
    </row>
    <row r="199" spans="1:3" x14ac:dyDescent="0.3">
      <c r="A199" t="s">
        <v>61</v>
      </c>
      <c r="B199">
        <v>2006</v>
      </c>
      <c r="C199">
        <v>7.2580607115004332</v>
      </c>
    </row>
    <row r="200" spans="1:3" x14ac:dyDescent="0.3">
      <c r="A200" t="s">
        <v>61</v>
      </c>
      <c r="B200">
        <v>2011</v>
      </c>
      <c r="C200">
        <v>7.3291411352250373</v>
      </c>
    </row>
    <row r="201" spans="1:3" x14ac:dyDescent="0.3">
      <c r="A201" t="s">
        <v>61</v>
      </c>
      <c r="B201">
        <v>2016</v>
      </c>
      <c r="C201">
        <v>9.9321245829365452</v>
      </c>
    </row>
    <row r="202" spans="1:3" x14ac:dyDescent="0.3">
      <c r="A202" t="s">
        <v>61</v>
      </c>
      <c r="B202">
        <v>2021</v>
      </c>
      <c r="C202">
        <v>9.035241932009864</v>
      </c>
    </row>
    <row r="203" spans="1:3" x14ac:dyDescent="0.3">
      <c r="A203" t="s">
        <v>72</v>
      </c>
      <c r="B203">
        <v>2006</v>
      </c>
      <c r="C203">
        <v>1</v>
      </c>
    </row>
    <row r="204" spans="1:3" x14ac:dyDescent="0.3">
      <c r="A204" t="s">
        <v>72</v>
      </c>
      <c r="B204">
        <v>2011</v>
      </c>
      <c r="C204">
        <v>1</v>
      </c>
    </row>
    <row r="205" spans="1:3" x14ac:dyDescent="0.3">
      <c r="A205" t="s">
        <v>72</v>
      </c>
      <c r="B205">
        <v>2016</v>
      </c>
      <c r="C205">
        <v>1</v>
      </c>
    </row>
    <row r="206" spans="1:3" x14ac:dyDescent="0.3">
      <c r="A206" t="s">
        <v>72</v>
      </c>
      <c r="B206">
        <v>2021</v>
      </c>
      <c r="C206">
        <v>1</v>
      </c>
    </row>
    <row r="207" spans="1:3" x14ac:dyDescent="0.3">
      <c r="A207" t="s">
        <v>76</v>
      </c>
      <c r="B207">
        <v>2006</v>
      </c>
      <c r="C207">
        <v>0.25025000000000003</v>
      </c>
    </row>
    <row r="208" spans="1:3" x14ac:dyDescent="0.3">
      <c r="A208" t="s">
        <v>76</v>
      </c>
      <c r="B208">
        <v>2011</v>
      </c>
      <c r="C208">
        <v>0.25</v>
      </c>
    </row>
    <row r="209" spans="1:3" x14ac:dyDescent="0.3">
      <c r="A209" t="s">
        <v>76</v>
      </c>
      <c r="B209">
        <v>2016</v>
      </c>
      <c r="C209">
        <v>0.25</v>
      </c>
    </row>
    <row r="210" spans="1:3" x14ac:dyDescent="0.3">
      <c r="A210" t="s">
        <v>76</v>
      </c>
      <c r="B210">
        <v>2021</v>
      </c>
      <c r="C210">
        <v>0.24924999999999997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1E23-724F-499E-94B6-077B3C583E17}">
  <dimension ref="A3:D9"/>
  <sheetViews>
    <sheetView workbookViewId="0">
      <selection activeCell="M23" sqref="M23"/>
    </sheetView>
  </sheetViews>
  <sheetFormatPr defaultColWidth="8.796875" defaultRowHeight="15.6" x14ac:dyDescent="0.3"/>
  <cols>
    <col min="1" max="1" width="12.19921875" bestFit="1" customWidth="1"/>
    <col min="2" max="2" width="15.296875" bestFit="1" customWidth="1"/>
    <col min="3" max="3" width="18.19921875" bestFit="1" customWidth="1"/>
    <col min="4" max="5" width="11.796875" bestFit="1" customWidth="1"/>
  </cols>
  <sheetData>
    <row r="3" spans="1:4" x14ac:dyDescent="0.3">
      <c r="A3" s="24" t="s">
        <v>70</v>
      </c>
      <c r="B3" s="24" t="s">
        <v>71</v>
      </c>
    </row>
    <row r="4" spans="1:4" x14ac:dyDescent="0.3">
      <c r="A4" s="24" t="s">
        <v>68</v>
      </c>
      <c r="B4" t="s">
        <v>58</v>
      </c>
      <c r="C4" t="s">
        <v>17</v>
      </c>
      <c r="D4" t="s">
        <v>69</v>
      </c>
    </row>
    <row r="5" spans="1:4" x14ac:dyDescent="0.3">
      <c r="A5" s="25" t="s">
        <v>64</v>
      </c>
      <c r="B5">
        <v>1065.8620689655172</v>
      </c>
      <c r="C5">
        <v>1134</v>
      </c>
      <c r="D5">
        <v>2199.8620689655172</v>
      </c>
    </row>
    <row r="6" spans="1:4" x14ac:dyDescent="0.3">
      <c r="A6" s="25" t="s">
        <v>65</v>
      </c>
      <c r="B6">
        <v>1102.6666666666667</v>
      </c>
      <c r="C6">
        <v>1130</v>
      </c>
      <c r="D6">
        <v>2232.666666666667</v>
      </c>
    </row>
    <row r="7" spans="1:4" x14ac:dyDescent="0.3">
      <c r="A7" s="25" t="s">
        <v>66</v>
      </c>
      <c r="B7">
        <v>1156.4516129032259</v>
      </c>
      <c r="C7">
        <v>1228</v>
      </c>
      <c r="D7">
        <v>2384.4516129032259</v>
      </c>
    </row>
    <row r="8" spans="1:4" x14ac:dyDescent="0.3">
      <c r="A8" s="25" t="s">
        <v>67</v>
      </c>
      <c r="B8">
        <v>1172.258064516129</v>
      </c>
      <c r="C8">
        <v>1293</v>
      </c>
      <c r="D8">
        <v>2465.2580645161288</v>
      </c>
    </row>
    <row r="9" spans="1:4" x14ac:dyDescent="0.3">
      <c r="A9" s="25" t="s">
        <v>69</v>
      </c>
      <c r="B9">
        <v>4497.2384130515393</v>
      </c>
      <c r="C9">
        <v>4785</v>
      </c>
      <c r="D9">
        <v>9282.2384130515384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773B-B3E0-4C5E-80D1-AFEF3392B260}">
  <dimension ref="A1:C9"/>
  <sheetViews>
    <sheetView workbookViewId="0">
      <selection activeCell="C6" sqref="C6:C9"/>
    </sheetView>
  </sheetViews>
  <sheetFormatPr defaultColWidth="8.796875" defaultRowHeight="15.6" x14ac:dyDescent="0.3"/>
  <cols>
    <col min="1" max="1" width="20.09765625" customWidth="1"/>
  </cols>
  <sheetData>
    <row r="1" spans="1:3" x14ac:dyDescent="0.3">
      <c r="A1" t="s">
        <v>57</v>
      </c>
      <c r="B1" t="s">
        <v>62</v>
      </c>
      <c r="C1" t="s">
        <v>63</v>
      </c>
    </row>
    <row r="2" spans="1:3" x14ac:dyDescent="0.3">
      <c r="A2" t="s">
        <v>72</v>
      </c>
      <c r="B2">
        <v>2006</v>
      </c>
      <c r="C2" s="26">
        <v>1</v>
      </c>
    </row>
    <row r="3" spans="1:3" x14ac:dyDescent="0.3">
      <c r="A3" t="s">
        <v>72</v>
      </c>
      <c r="B3">
        <v>2011</v>
      </c>
      <c r="C3" s="26">
        <v>1</v>
      </c>
    </row>
    <row r="4" spans="1:3" x14ac:dyDescent="0.3">
      <c r="A4" t="s">
        <v>72</v>
      </c>
      <c r="B4">
        <v>2016</v>
      </c>
      <c r="C4" s="26">
        <v>1</v>
      </c>
    </row>
    <row r="5" spans="1:3" x14ac:dyDescent="0.3">
      <c r="A5" t="s">
        <v>72</v>
      </c>
      <c r="B5">
        <v>2021</v>
      </c>
      <c r="C5" s="26">
        <v>1</v>
      </c>
    </row>
    <row r="6" spans="1:3" x14ac:dyDescent="0.3">
      <c r="A6" t="s">
        <v>76</v>
      </c>
      <c r="B6">
        <v>2006</v>
      </c>
      <c r="C6">
        <v>0.25025000000000003</v>
      </c>
    </row>
    <row r="7" spans="1:3" x14ac:dyDescent="0.3">
      <c r="A7" t="s">
        <v>76</v>
      </c>
      <c r="B7">
        <v>2011</v>
      </c>
      <c r="C7">
        <v>0.25</v>
      </c>
    </row>
    <row r="8" spans="1:3" x14ac:dyDescent="0.3">
      <c r="A8" t="s">
        <v>76</v>
      </c>
      <c r="B8">
        <v>2016</v>
      </c>
      <c r="C8">
        <v>0.25</v>
      </c>
    </row>
    <row r="9" spans="1:3" x14ac:dyDescent="0.3">
      <c r="A9" t="s">
        <v>76</v>
      </c>
      <c r="B9">
        <v>2021</v>
      </c>
      <c r="C9">
        <v>0.24924999999999997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FB664734F5249BC6569E59D0C1046" ma:contentTypeVersion="11" ma:contentTypeDescription="Create a new document." ma:contentTypeScope="" ma:versionID="3f59b5d2c4065685bedf0b02b6e0a6a9">
  <xsd:schema xmlns:xsd="http://www.w3.org/2001/XMLSchema" xmlns:xs="http://www.w3.org/2001/XMLSchema" xmlns:p="http://schemas.microsoft.com/office/2006/metadata/properties" xmlns:ns3="0ac6d7af-7094-467b-9fd7-f3cb3be1f1c8" xmlns:ns4="ae0e1254-0844-479f-8f70-e24037e78632" targetNamespace="http://schemas.microsoft.com/office/2006/metadata/properties" ma:root="true" ma:fieldsID="684cd08daa3d5ce4195910e2689e1627" ns3:_="" ns4:_="">
    <xsd:import namespace="0ac6d7af-7094-467b-9fd7-f3cb3be1f1c8"/>
    <xsd:import namespace="ae0e1254-0844-479f-8f70-e24037e786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d7af-7094-467b-9fd7-f3cb3be1f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e1254-0844-479f-8f70-e24037e786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c6d7af-7094-467b-9fd7-f3cb3be1f1c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D08EA9E-9F5B-43DC-A4FF-9CBA0C0186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2DFE5-48C2-434D-A823-4FE65B6D9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6d7af-7094-467b-9fd7-f3cb3be1f1c8"/>
    <ds:schemaRef ds:uri="ae0e1254-0844-479f-8f70-e24037e78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D724B7-5A8F-4666-A348-D93BA9CC3343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ae0e1254-0844-479f-8f70-e24037e78632"/>
    <ds:schemaRef ds:uri="http://schemas.microsoft.com/office/infopath/2007/PartnerControls"/>
    <ds:schemaRef ds:uri="http://schemas.openxmlformats.org/package/2006/metadata/core-properties"/>
    <ds:schemaRef ds:uri="0ac6d7af-7094-467b-9fd7-f3cb3be1f1c8"/>
  </ds:schemaRefs>
</ds:datastoreItem>
</file>

<file path=customXml/itemProps4.xml><?xml version="1.0" encoding="utf-8"?>
<ds:datastoreItem xmlns:ds="http://schemas.openxmlformats.org/officeDocument/2006/customXml" ds:itemID="{8CE2CDDD-B5D9-4F00-833B-9EA37D84C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Main Data</vt:lpstr>
      <vt:lpstr>Data2</vt:lpstr>
      <vt:lpstr>Ratio</vt:lpstr>
      <vt:lpstr>Affordability</vt:lpstr>
      <vt:lpstr>Affordability2</vt:lpstr>
      <vt:lpstr>Finance</vt:lpstr>
      <vt:lpstr>Population</vt:lpstr>
      <vt:lpstr>Ownership1</vt:lpstr>
      <vt:lpstr>Ownership2</vt:lpstr>
      <vt:lpstr>Workforce</vt:lpstr>
      <vt:lpstr>Dwelling</vt:lpstr>
      <vt:lpstr>Population2</vt:lpstr>
      <vt:lpstr>Ownership3</vt:lpstr>
      <vt:lpstr>Dwelling2</vt:lpstr>
      <vt:lpstr>WorkForce2</vt:lpstr>
      <vt:lpstr>Ownership 4</vt:lpstr>
      <vt:lpstr>Family</vt:lpstr>
      <vt:lpstr>Data__2_2</vt:lpstr>
      <vt:lpstr>Data__2_1</vt:lpstr>
      <vt:lpstr>Data__2</vt:lpstr>
      <vt:lpstr>Table</vt:lpstr>
      <vt:lpstr>Visual</vt:lpstr>
      <vt:lpstr>Data3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Shayan Razavi</dc:creator>
  <cp:keywords/>
  <dc:description/>
  <cp:lastModifiedBy>Shayan Razavi</cp:lastModifiedBy>
  <cp:revision/>
  <dcterms:created xsi:type="dcterms:W3CDTF">2024-09-01T15:33:57Z</dcterms:created>
  <dcterms:modified xsi:type="dcterms:W3CDTF">2024-09-06T06:45:58Z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0x010100B3CFB664734F5249BC6569E59D0C1046</vt:lpwstr>
  </property>
</Properties>
</file>