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W\Desktop\Project\"/>
    </mc:Choice>
  </mc:AlternateContent>
  <bookViews>
    <workbookView xWindow="0" yWindow="0" windowWidth="16815" windowHeight="6150" firstSheet="3" activeTab="3"/>
  </bookViews>
  <sheets>
    <sheet name="Sheet1" sheetId="6" state="hidden" r:id="rId1"/>
    <sheet name="Sys vs Actual ( 17 mar 2025)" sheetId="1" state="hidden" r:id="rId2"/>
    <sheet name="Sheet2" sheetId="7" state="hidden" r:id="rId3"/>
    <sheet name="WR format - Uploading" sheetId="4" r:id="rId4"/>
    <sheet name="IMR" sheetId="3" state="hidden" r:id="rId5"/>
    <sheet name="BUR" sheetId="2" state="hidden" r:id="rId6"/>
    <sheet name="OLD data" sheetId="5" state="hidden" r:id="rId7"/>
  </sheets>
  <definedNames>
    <definedName name="_xlnm._FilterDatabase" localSheetId="5" hidden="1">BUR!$A$1:$AM$55</definedName>
    <definedName name="_xlnm._FilterDatabase" localSheetId="4" hidden="1">IMR!$A$1:$AP$270</definedName>
    <definedName name="_xlnm._FilterDatabase" localSheetId="3" hidden="1">'WR format - Uploading'!$A$1:$AK$600</definedName>
    <definedName name="_xlnm.Print_Area" localSheetId="0">Sheet1!$A$1:$K$21</definedName>
  </definedName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6" l="1"/>
  <c r="F21" i="6"/>
  <c r="E21" i="6"/>
  <c r="D21" i="6"/>
  <c r="G15" i="6"/>
  <c r="F15" i="6"/>
  <c r="E15" i="6"/>
  <c r="D15" i="6"/>
  <c r="G8" i="6"/>
  <c r="F8" i="6"/>
  <c r="E8" i="6"/>
  <c r="D8" i="6"/>
  <c r="H51" i="5" l="1"/>
  <c r="H49" i="5"/>
  <c r="H47" i="5"/>
  <c r="H45" i="5"/>
  <c r="H43" i="5"/>
  <c r="H41" i="5"/>
  <c r="H39" i="5"/>
  <c r="H37" i="5"/>
  <c r="H33" i="5"/>
  <c r="H32" i="5"/>
  <c r="H30" i="5"/>
  <c r="H28" i="5"/>
  <c r="H27" i="5"/>
  <c r="H25" i="5"/>
  <c r="H24" i="5"/>
  <c r="H22" i="5"/>
  <c r="H20" i="5"/>
  <c r="H19" i="5"/>
  <c r="G13" i="5"/>
  <c r="F13" i="5"/>
  <c r="H13" i="5" s="1"/>
  <c r="G7" i="5"/>
  <c r="F7" i="5"/>
  <c r="H7" i="5" l="1"/>
  <c r="X55" i="2"/>
  <c r="AB55" i="2" s="1"/>
  <c r="X54" i="2"/>
  <c r="AA54" i="2" s="1"/>
  <c r="X53" i="2"/>
  <c r="AB53" i="2" s="1"/>
  <c r="X52" i="2"/>
  <c r="W51" i="2"/>
  <c r="X51" i="2" s="1"/>
  <c r="AA51" i="2" s="1"/>
  <c r="W50" i="2"/>
  <c r="X50" i="2" s="1"/>
  <c r="W49" i="2"/>
  <c r="X49" i="2" s="1"/>
  <c r="AA49" i="2" s="1"/>
  <c r="W48" i="2"/>
  <c r="X48" i="2" s="1"/>
  <c r="X47" i="2"/>
  <c r="AA47" i="2" s="1"/>
  <c r="X46" i="2"/>
  <c r="AA46" i="2" s="1"/>
  <c r="X45" i="2"/>
  <c r="AB45" i="2" s="1"/>
  <c r="X44" i="2"/>
  <c r="X43" i="2"/>
  <c r="AA43" i="2" s="1"/>
  <c r="X42" i="2"/>
  <c r="AA42" i="2" s="1"/>
  <c r="X41" i="2"/>
  <c r="AB41" i="2" s="1"/>
  <c r="X40" i="2"/>
  <c r="X39" i="2"/>
  <c r="AA39" i="2" s="1"/>
  <c r="X38" i="2"/>
  <c r="AA38" i="2" s="1"/>
  <c r="X37" i="2"/>
  <c r="AB37" i="2" s="1"/>
  <c r="X36" i="2"/>
  <c r="X35" i="2"/>
  <c r="AB35" i="2" s="1"/>
  <c r="X34" i="2"/>
  <c r="AA34" i="2" s="1"/>
  <c r="X33" i="2"/>
  <c r="AB33" i="2" s="1"/>
  <c r="X32" i="2"/>
  <c r="AB32" i="2" s="1"/>
  <c r="X31" i="2"/>
  <c r="X28" i="2"/>
  <c r="AA28" i="2" s="1"/>
  <c r="X27" i="2"/>
  <c r="AB27" i="2" s="1"/>
  <c r="X26" i="2"/>
  <c r="X25" i="2"/>
  <c r="AB25" i="2" s="1"/>
  <c r="X24" i="2"/>
  <c r="AA24" i="2" s="1"/>
  <c r="X23" i="2"/>
  <c r="AB23" i="2" s="1"/>
  <c r="X22" i="2"/>
  <c r="AA22" i="2" s="1"/>
  <c r="X21" i="2"/>
  <c r="AB21" i="2" s="1"/>
  <c r="X20" i="2"/>
  <c r="AA20" i="2" s="1"/>
  <c r="X19" i="2"/>
  <c r="AB19" i="2" s="1"/>
  <c r="X18" i="2"/>
  <c r="AA18" i="2" s="1"/>
  <c r="X17" i="2"/>
  <c r="AB17" i="2" s="1"/>
  <c r="X16" i="2"/>
  <c r="AA16" i="2" s="1"/>
  <c r="X15" i="2"/>
  <c r="AB15" i="2" s="1"/>
  <c r="X14" i="2"/>
  <c r="AA14" i="2" s="1"/>
  <c r="X13" i="2"/>
  <c r="W4" i="2"/>
  <c r="X4" i="2" s="1"/>
  <c r="W3" i="2"/>
  <c r="X3" i="2" s="1"/>
  <c r="W2" i="2"/>
  <c r="X2" i="2" s="1"/>
  <c r="Z271" i="3"/>
  <c r="Z270" i="3"/>
  <c r="Z269" i="3"/>
  <c r="AD269" i="3" s="1"/>
  <c r="Z268" i="3"/>
  <c r="AD268" i="3" s="1"/>
  <c r="Z267" i="3"/>
  <c r="Z266" i="3"/>
  <c r="Z265" i="3"/>
  <c r="AD265" i="3" s="1"/>
  <c r="Z264" i="3"/>
  <c r="Z263" i="3"/>
  <c r="Z262" i="3"/>
  <c r="Z261" i="3"/>
  <c r="Z260" i="3"/>
  <c r="Z259" i="3"/>
  <c r="Z258" i="3"/>
  <c r="AA258" i="3" s="1"/>
  <c r="AB258" i="3" s="1"/>
  <c r="Z257" i="3"/>
  <c r="AD257" i="3" s="1"/>
  <c r="Z256" i="3"/>
  <c r="AD256" i="3" s="1"/>
  <c r="Z255" i="3"/>
  <c r="Z254" i="3"/>
  <c r="AD254" i="3" s="1"/>
  <c r="Z253" i="3"/>
  <c r="AD253" i="3" s="1"/>
  <c r="Z252" i="3"/>
  <c r="AA252" i="3" s="1"/>
  <c r="Z251" i="3"/>
  <c r="Z250" i="3"/>
  <c r="AD250" i="3" s="1"/>
  <c r="Z249" i="3"/>
  <c r="AD249" i="3" s="1"/>
  <c r="Z248" i="3"/>
  <c r="Z247" i="3"/>
  <c r="AD247" i="3" s="1"/>
  <c r="Z246" i="3"/>
  <c r="Z245" i="3"/>
  <c r="Z244" i="3"/>
  <c r="AD244" i="3" s="1"/>
  <c r="Z243" i="3"/>
  <c r="AD243" i="3" s="1"/>
  <c r="Z242" i="3"/>
  <c r="Z241" i="3"/>
  <c r="Z240" i="3"/>
  <c r="Z239" i="3"/>
  <c r="AD239" i="3" s="1"/>
  <c r="Z238" i="3"/>
  <c r="AA238" i="3" s="1"/>
  <c r="AB238" i="3" s="1"/>
  <c r="AC238" i="3" s="1"/>
  <c r="Z237" i="3"/>
  <c r="Z236" i="3"/>
  <c r="AA236" i="3" s="1"/>
  <c r="AB236" i="3" s="1"/>
  <c r="Z235" i="3"/>
  <c r="AD235" i="3" s="1"/>
  <c r="Z234" i="3"/>
  <c r="AA234" i="3" s="1"/>
  <c r="AB234" i="3" s="1"/>
  <c r="Z233" i="3"/>
  <c r="AD233" i="3" s="1"/>
  <c r="Z232" i="3"/>
  <c r="AD232" i="3" s="1"/>
  <c r="Z231" i="3"/>
  <c r="Z230" i="3"/>
  <c r="Z229" i="3"/>
  <c r="AD229" i="3" s="1"/>
  <c r="Z228" i="3"/>
  <c r="AD228" i="3" s="1"/>
  <c r="Z227" i="3"/>
  <c r="Z226" i="3"/>
  <c r="Z225" i="3"/>
  <c r="AD225" i="3" s="1"/>
  <c r="Z224" i="3"/>
  <c r="AD224" i="3" s="1"/>
  <c r="Z223" i="3"/>
  <c r="Z222" i="3"/>
  <c r="Z221" i="3"/>
  <c r="AD221" i="3" s="1"/>
  <c r="Z220" i="3"/>
  <c r="AD220" i="3" s="1"/>
  <c r="Z219" i="3"/>
  <c r="Z218" i="3"/>
  <c r="Z217" i="3"/>
  <c r="AD217" i="3" s="1"/>
  <c r="Z216" i="3"/>
  <c r="AD216" i="3" s="1"/>
  <c r="Z215" i="3"/>
  <c r="Z214" i="3"/>
  <c r="Z213" i="3"/>
  <c r="Z212" i="3"/>
  <c r="AA212" i="3" s="1"/>
  <c r="AB212" i="3" s="1"/>
  <c r="Z211" i="3"/>
  <c r="AD211" i="3" s="1"/>
  <c r="Z210" i="3"/>
  <c r="AD210" i="3" s="1"/>
  <c r="Z209" i="3"/>
  <c r="AD209" i="3" s="1"/>
  <c r="Z208" i="3"/>
  <c r="Z207" i="3"/>
  <c r="Z206" i="3"/>
  <c r="Z205" i="3"/>
  <c r="AA205" i="3" s="1"/>
  <c r="AB205" i="3" s="1"/>
  <c r="Z204" i="3"/>
  <c r="Z203" i="3"/>
  <c r="AD203" i="3" s="1"/>
  <c r="Z202" i="3"/>
  <c r="AD202" i="3" s="1"/>
  <c r="Z201" i="3"/>
  <c r="AD201" i="3" s="1"/>
  <c r="Z200" i="3"/>
  <c r="AD200" i="3" s="1"/>
  <c r="Z199" i="3"/>
  <c r="AA199" i="3" s="1"/>
  <c r="AB199" i="3" s="1"/>
  <c r="Z198" i="3"/>
  <c r="Z197" i="3"/>
  <c r="Z196" i="3"/>
  <c r="AA196" i="3" s="1"/>
  <c r="Z195" i="3"/>
  <c r="AD195" i="3" s="1"/>
  <c r="Z194" i="3"/>
  <c r="AD194" i="3" s="1"/>
  <c r="Z193" i="3"/>
  <c r="AD193" i="3" s="1"/>
  <c r="Z192" i="3"/>
  <c r="AD192" i="3" s="1"/>
  <c r="Z191" i="3"/>
  <c r="AD191" i="3" s="1"/>
  <c r="Z190" i="3"/>
  <c r="Z189" i="3"/>
  <c r="AD189" i="3" s="1"/>
  <c r="Z188" i="3"/>
  <c r="Z187" i="3"/>
  <c r="AD187" i="3" s="1"/>
  <c r="Z186" i="3"/>
  <c r="Z185" i="3"/>
  <c r="AD185" i="3" s="1"/>
  <c r="Z184" i="3"/>
  <c r="Z183" i="3"/>
  <c r="AA183" i="3" s="1"/>
  <c r="AB183" i="3" s="1"/>
  <c r="Z182" i="3"/>
  <c r="AD182" i="3" s="1"/>
  <c r="Z181" i="3"/>
  <c r="AA181" i="3" s="1"/>
  <c r="AB181" i="3" s="1"/>
  <c r="Z180" i="3"/>
  <c r="AD180" i="3" s="1"/>
  <c r="Z179" i="3"/>
  <c r="AD179" i="3" s="1"/>
  <c r="Z178" i="3"/>
  <c r="Z177" i="3"/>
  <c r="AD177" i="3" s="1"/>
  <c r="Z176" i="3"/>
  <c r="AD176" i="3" s="1"/>
  <c r="Z175" i="3"/>
  <c r="AD175" i="3" s="1"/>
  <c r="Z174" i="3"/>
  <c r="AD174" i="3" s="1"/>
  <c r="Z173" i="3"/>
  <c r="AA173" i="3" s="1"/>
  <c r="AB173" i="3" s="1"/>
  <c r="Z172" i="3"/>
  <c r="AD172" i="3" s="1"/>
  <c r="Z171" i="3"/>
  <c r="AD171" i="3" s="1"/>
  <c r="Z170" i="3"/>
  <c r="Z169" i="3"/>
  <c r="AD169" i="3" s="1"/>
  <c r="Z168" i="3"/>
  <c r="AA168" i="3" s="1"/>
  <c r="AB168" i="3" s="1"/>
  <c r="Z167" i="3"/>
  <c r="AD167" i="3" s="1"/>
  <c r="Z166" i="3"/>
  <c r="AD166" i="3" s="1"/>
  <c r="Z165" i="3"/>
  <c r="AA165" i="3" s="1"/>
  <c r="AB165" i="3" s="1"/>
  <c r="Z164" i="3"/>
  <c r="AD164" i="3" s="1"/>
  <c r="Z163" i="3"/>
  <c r="AD163" i="3" s="1"/>
  <c r="Z162" i="3"/>
  <c r="Z161" i="3"/>
  <c r="AD161" i="3" s="1"/>
  <c r="Z160" i="3"/>
  <c r="Z159" i="3"/>
  <c r="AA159" i="3" s="1"/>
  <c r="AB159" i="3" s="1"/>
  <c r="Z158" i="3"/>
  <c r="AD158" i="3" s="1"/>
  <c r="Z157" i="3"/>
  <c r="AD157" i="3" s="1"/>
  <c r="Z156" i="3"/>
  <c r="AD156" i="3" s="1"/>
  <c r="Z155" i="3"/>
  <c r="AA155" i="3" s="1"/>
  <c r="AB155" i="3" s="1"/>
  <c r="Z154" i="3"/>
  <c r="Z153" i="3"/>
  <c r="AD153" i="3" s="1"/>
  <c r="Z152" i="3"/>
  <c r="Z151" i="3"/>
  <c r="AA151" i="3" s="1"/>
  <c r="AB151" i="3" s="1"/>
  <c r="Z150" i="3"/>
  <c r="AD150" i="3" s="1"/>
  <c r="Z149" i="3"/>
  <c r="AA149" i="3" s="1"/>
  <c r="AB149" i="3" s="1"/>
  <c r="Z148" i="3"/>
  <c r="Z147" i="3"/>
  <c r="Z146" i="3"/>
  <c r="Z145" i="3"/>
  <c r="Z144" i="3"/>
  <c r="Z143" i="3"/>
  <c r="AA143" i="3" s="1"/>
  <c r="AB143" i="3" s="1"/>
  <c r="Z142" i="3"/>
  <c r="AD142" i="3" s="1"/>
  <c r="Z141" i="3"/>
  <c r="Z140" i="3"/>
  <c r="AD140" i="3" s="1"/>
  <c r="Z139" i="3"/>
  <c r="AD139" i="3" s="1"/>
  <c r="Z138" i="3"/>
  <c r="Z137" i="3"/>
  <c r="AD137" i="3" s="1"/>
  <c r="Z136" i="3"/>
  <c r="Z135" i="3"/>
  <c r="AA135" i="3" s="1"/>
  <c r="AB135" i="3" s="1"/>
  <c r="Z134" i="3"/>
  <c r="AD134" i="3" s="1"/>
  <c r="Z133" i="3"/>
  <c r="AD133" i="3" s="1"/>
  <c r="Z132" i="3"/>
  <c r="AD132" i="3" s="1"/>
  <c r="Z131" i="3"/>
  <c r="AD131" i="3" s="1"/>
  <c r="Z130" i="3"/>
  <c r="Z129" i="3"/>
  <c r="AD129" i="3" s="1"/>
  <c r="Z128" i="3"/>
  <c r="Z127" i="3"/>
  <c r="AA127" i="3" s="1"/>
  <c r="AB127" i="3" s="1"/>
  <c r="Z126" i="3"/>
  <c r="AD126" i="3" s="1"/>
  <c r="Z125" i="3"/>
  <c r="AD125" i="3" s="1"/>
  <c r="Z124" i="3"/>
  <c r="AD124" i="3" s="1"/>
  <c r="Z123" i="3"/>
  <c r="AD123" i="3" s="1"/>
  <c r="Z122" i="3"/>
  <c r="Z121" i="3"/>
  <c r="AD121" i="3" s="1"/>
  <c r="Z120" i="3"/>
  <c r="Z119" i="3"/>
  <c r="AA119" i="3" s="1"/>
  <c r="AB119" i="3" s="1"/>
  <c r="Z118" i="3"/>
  <c r="AD118" i="3" s="1"/>
  <c r="Z117" i="3"/>
  <c r="AD117" i="3" s="1"/>
  <c r="Z116" i="3"/>
  <c r="AD116" i="3" s="1"/>
  <c r="Z115" i="3"/>
  <c r="Z114" i="3"/>
  <c r="Z113" i="3"/>
  <c r="Z112" i="3"/>
  <c r="AD112" i="3" s="1"/>
  <c r="Z111" i="3"/>
  <c r="AD111" i="3" s="1"/>
  <c r="Z110" i="3"/>
  <c r="AA110" i="3" s="1"/>
  <c r="AB110" i="3" s="1"/>
  <c r="Z109" i="3"/>
  <c r="AD109" i="3" s="1"/>
  <c r="Z108" i="3"/>
  <c r="AA108" i="3" s="1"/>
  <c r="Z107" i="3"/>
  <c r="AD107" i="3" s="1"/>
  <c r="Z106" i="3"/>
  <c r="AD106" i="3" s="1"/>
  <c r="Z105" i="3"/>
  <c r="AD105" i="3" s="1"/>
  <c r="Z104" i="3"/>
  <c r="Z103" i="3"/>
  <c r="AD103" i="3" s="1"/>
  <c r="Y102" i="3"/>
  <c r="Z102" i="3" s="1"/>
  <c r="AD102" i="3" s="1"/>
  <c r="Y101" i="3"/>
  <c r="Z101" i="3" s="1"/>
  <c r="AD101" i="3" s="1"/>
  <c r="Y100" i="3"/>
  <c r="Z100" i="3" s="1"/>
  <c r="AD100" i="3" s="1"/>
  <c r="Y99" i="3"/>
  <c r="Z99" i="3" s="1"/>
  <c r="AD99" i="3" s="1"/>
  <c r="Y98" i="3"/>
  <c r="Z98" i="3" s="1"/>
  <c r="AD98" i="3" s="1"/>
  <c r="Y97" i="3"/>
  <c r="Z97" i="3" s="1"/>
  <c r="Z96" i="3"/>
  <c r="Z95" i="3"/>
  <c r="AD95" i="3" s="1"/>
  <c r="Z94" i="3"/>
  <c r="AD94" i="3" s="1"/>
  <c r="Z93" i="3"/>
  <c r="AD93" i="3" s="1"/>
  <c r="Z92" i="3"/>
  <c r="AD92" i="3" s="1"/>
  <c r="Z91" i="3"/>
  <c r="Z90" i="3"/>
  <c r="Z89" i="3"/>
  <c r="AD89" i="3" s="1"/>
  <c r="Z88" i="3"/>
  <c r="AD88" i="3" s="1"/>
  <c r="Z87" i="3"/>
  <c r="Z86" i="3"/>
  <c r="Z85" i="3"/>
  <c r="AD85" i="3" s="1"/>
  <c r="Z84" i="3"/>
  <c r="Z83" i="3"/>
  <c r="AA83" i="3" s="1"/>
  <c r="Z78" i="3"/>
  <c r="Z77" i="3"/>
  <c r="AD77" i="3" s="1"/>
  <c r="Z76" i="3"/>
  <c r="Z75" i="3"/>
  <c r="AD75" i="3" s="1"/>
  <c r="Z70" i="3"/>
  <c r="AD70" i="3" s="1"/>
  <c r="Z69" i="3"/>
  <c r="AD69" i="3" s="1"/>
  <c r="Z68" i="3"/>
  <c r="AD68" i="3" s="1"/>
  <c r="Z67" i="3"/>
  <c r="AD67" i="3" s="1"/>
  <c r="Z66" i="3"/>
  <c r="Z65" i="3"/>
  <c r="AD65" i="3" s="1"/>
  <c r="Z63" i="3"/>
  <c r="AA63" i="3" s="1"/>
  <c r="AB63" i="3" s="1"/>
  <c r="Z62" i="3"/>
  <c r="Z61" i="3"/>
  <c r="AD61" i="3" s="1"/>
  <c r="Z60" i="3"/>
  <c r="AD60" i="3" s="1"/>
  <c r="Z59" i="3"/>
  <c r="Z58" i="3"/>
  <c r="AA58" i="3" s="1"/>
  <c r="AB58" i="3" s="1"/>
  <c r="Z57" i="3"/>
  <c r="Z56" i="3"/>
  <c r="AD56" i="3" s="1"/>
  <c r="Z55" i="3"/>
  <c r="Z54" i="3"/>
  <c r="AD54" i="3" s="1"/>
  <c r="Z53" i="3"/>
  <c r="Z52" i="3"/>
  <c r="AD52" i="3" s="1"/>
  <c r="Z50" i="3"/>
  <c r="AD50" i="3" s="1"/>
  <c r="Z49" i="3"/>
  <c r="AD49" i="3" s="1"/>
  <c r="Z48" i="3"/>
  <c r="Z47" i="3"/>
  <c r="AD47" i="3" s="1"/>
  <c r="Z46" i="3"/>
  <c r="AA46" i="3" s="1"/>
  <c r="AB46" i="3" s="1"/>
  <c r="Z44" i="3"/>
  <c r="Z43" i="3"/>
  <c r="AA43" i="3" s="1"/>
  <c r="AB43" i="3" s="1"/>
  <c r="Z42" i="3"/>
  <c r="AD42" i="3" s="1"/>
  <c r="Z41" i="3"/>
  <c r="Z40" i="3"/>
  <c r="AD40" i="3" s="1"/>
  <c r="Z39" i="3"/>
  <c r="Z38" i="3"/>
  <c r="AD38" i="3" s="1"/>
  <c r="Z37" i="3"/>
  <c r="Z36" i="3"/>
  <c r="AD36" i="3" s="1"/>
  <c r="Z35" i="3"/>
  <c r="Z34" i="3"/>
  <c r="AD34" i="3" s="1"/>
  <c r="Z33" i="3"/>
  <c r="AD33" i="3" s="1"/>
  <c r="Z32" i="3"/>
  <c r="AD32" i="3" s="1"/>
  <c r="Z31" i="3"/>
  <c r="Z30" i="3"/>
  <c r="AD30" i="3" s="1"/>
  <c r="Z29" i="3"/>
  <c r="AA29" i="3" s="1"/>
  <c r="AB29" i="3" s="1"/>
  <c r="Z28" i="3"/>
  <c r="Z27" i="3"/>
  <c r="AA27" i="3" s="1"/>
  <c r="AB27" i="3" s="1"/>
  <c r="Z26" i="3"/>
  <c r="AD26" i="3" s="1"/>
  <c r="Z25" i="3"/>
  <c r="Z24" i="3"/>
  <c r="AA24" i="3" s="1"/>
  <c r="AB24" i="3" s="1"/>
  <c r="Z23" i="3"/>
  <c r="Z22" i="3"/>
  <c r="AD22" i="3" s="1"/>
  <c r="Z21" i="3"/>
  <c r="Z20" i="3"/>
  <c r="AD20" i="3" s="1"/>
  <c r="Z19" i="3"/>
  <c r="Z18" i="3"/>
  <c r="AD18" i="3" s="1"/>
  <c r="Z17" i="3"/>
  <c r="AD17" i="3" s="1"/>
  <c r="Z16" i="3"/>
  <c r="AA16" i="3" s="1"/>
  <c r="AB16" i="3" s="1"/>
  <c r="Z15" i="3"/>
  <c r="Z14" i="3"/>
  <c r="AD14" i="3" s="1"/>
  <c r="Z13" i="3"/>
  <c r="AD13" i="3" s="1"/>
  <c r="Z12" i="3"/>
  <c r="AD12" i="3" s="1"/>
  <c r="Z11" i="3"/>
  <c r="Z10" i="3"/>
  <c r="AD10" i="3" s="1"/>
  <c r="Z9" i="3"/>
  <c r="AD9" i="3" s="1"/>
  <c r="Z8" i="3"/>
  <c r="AA8" i="3" s="1"/>
  <c r="AB8" i="3" s="1"/>
  <c r="Z7" i="3"/>
  <c r="Z6" i="3"/>
  <c r="AD6" i="3" s="1"/>
  <c r="Z5" i="3"/>
  <c r="AD5" i="3" s="1"/>
  <c r="Z4" i="3"/>
  <c r="AD4" i="3" s="1"/>
  <c r="Z3" i="3"/>
  <c r="AA3" i="3" s="1"/>
  <c r="AB3" i="3" s="1"/>
  <c r="Z2" i="3"/>
  <c r="AD2" i="3" s="1"/>
  <c r="V600" i="4"/>
  <c r="Z600" i="4" s="1"/>
  <c r="V599" i="4"/>
  <c r="V598" i="4"/>
  <c r="V597" i="4"/>
  <c r="V596" i="4"/>
  <c r="Z596" i="4" s="1"/>
  <c r="V595" i="4"/>
  <c r="V594" i="4"/>
  <c r="V593" i="4"/>
  <c r="Y593" i="4" s="1"/>
  <c r="V592" i="4"/>
  <c r="Y592" i="4" s="1"/>
  <c r="V591" i="4"/>
  <c r="Y591" i="4" s="1"/>
  <c r="V590" i="4"/>
  <c r="V589" i="4"/>
  <c r="Y589" i="4" s="1"/>
  <c r="V588" i="4"/>
  <c r="Y588" i="4" s="1"/>
  <c r="V587" i="4"/>
  <c r="Y587" i="4" s="1"/>
  <c r="V586" i="4"/>
  <c r="V585" i="4"/>
  <c r="V584" i="4"/>
  <c r="Z584" i="4" s="1"/>
  <c r="V583" i="4"/>
  <c r="Y583" i="4" s="1"/>
  <c r="V582" i="4"/>
  <c r="V581" i="4"/>
  <c r="V580" i="4"/>
  <c r="Y580" i="4" s="1"/>
  <c r="V579" i="4"/>
  <c r="Y579" i="4" s="1"/>
  <c r="V578" i="4"/>
  <c r="V577" i="4"/>
  <c r="Y577" i="4" s="1"/>
  <c r="V576" i="4"/>
  <c r="V575" i="4"/>
  <c r="Y575" i="4" s="1"/>
  <c r="V574" i="4"/>
  <c r="V573" i="4"/>
  <c r="Y573" i="4" s="1"/>
  <c r="V572" i="4"/>
  <c r="Z572" i="4" s="1"/>
  <c r="V571" i="4"/>
  <c r="V570" i="4"/>
  <c r="V569" i="4"/>
  <c r="Y569" i="4" s="1"/>
  <c r="V568" i="4"/>
  <c r="Z568" i="4" s="1"/>
  <c r="V567" i="4"/>
  <c r="Y567" i="4" s="1"/>
  <c r="V566" i="4"/>
  <c r="V565" i="4"/>
  <c r="V564" i="4"/>
  <c r="Z564" i="4" s="1"/>
  <c r="V563" i="4"/>
  <c r="Y563" i="4" s="1"/>
  <c r="V562" i="4"/>
  <c r="V561" i="4"/>
  <c r="Y561" i="4" s="1"/>
  <c r="V560" i="4"/>
  <c r="Y560" i="4" s="1"/>
  <c r="V559" i="4"/>
  <c r="Y559" i="4" s="1"/>
  <c r="V558" i="4"/>
  <c r="V557" i="4"/>
  <c r="Y557" i="4" s="1"/>
  <c r="V556" i="4"/>
  <c r="V555" i="4"/>
  <c r="Y555" i="4" s="1"/>
  <c r="V554" i="4"/>
  <c r="V553" i="4"/>
  <c r="Y553" i="4" s="1"/>
  <c r="V552" i="4"/>
  <c r="Z552" i="4" s="1"/>
  <c r="V551" i="4"/>
  <c r="V550" i="4"/>
  <c r="V549" i="4"/>
  <c r="V548" i="4"/>
  <c r="Z548" i="4" s="1"/>
  <c r="V547" i="4"/>
  <c r="V546" i="4"/>
  <c r="V545" i="4"/>
  <c r="Y545" i="4" s="1"/>
  <c r="V544" i="4"/>
  <c r="Y544" i="4" s="1"/>
  <c r="V543" i="4"/>
  <c r="Y543" i="4" s="1"/>
  <c r="V542" i="4"/>
  <c r="V541" i="4"/>
  <c r="Y541" i="4" s="1"/>
  <c r="V540" i="4"/>
  <c r="Z540" i="4" s="1"/>
  <c r="V539" i="4"/>
  <c r="Y539" i="4" s="1"/>
  <c r="V538" i="4"/>
  <c r="V537" i="4"/>
  <c r="V536" i="4"/>
  <c r="Y536" i="4" s="1"/>
  <c r="V535" i="4"/>
  <c r="Z535" i="4" s="1"/>
  <c r="V534" i="4"/>
  <c r="V533" i="4"/>
  <c r="Y533" i="4" s="1"/>
  <c r="V532" i="4"/>
  <c r="V531" i="4"/>
  <c r="V530" i="4"/>
  <c r="Z530" i="4" s="1"/>
  <c r="V529" i="4"/>
  <c r="Y529" i="4" s="1"/>
  <c r="V528" i="4"/>
  <c r="Y528" i="4" s="1"/>
  <c r="V527" i="4"/>
  <c r="Z527" i="4" s="1"/>
  <c r="V526" i="4"/>
  <c r="Z526" i="4" s="1"/>
  <c r="V525" i="4"/>
  <c r="V524" i="4"/>
  <c r="Y524" i="4" s="1"/>
  <c r="V523" i="4"/>
  <c r="Z523" i="4" s="1"/>
  <c r="V522" i="4"/>
  <c r="Z522" i="4" s="1"/>
  <c r="V521" i="4"/>
  <c r="Y521" i="4" s="1"/>
  <c r="V520" i="4"/>
  <c r="Y520" i="4" s="1"/>
  <c r="V519" i="4"/>
  <c r="Y519" i="4" s="1"/>
  <c r="V518" i="4"/>
  <c r="V517" i="4"/>
  <c r="Y517" i="4" s="1"/>
  <c r="V516" i="4"/>
  <c r="V515" i="4"/>
  <c r="Z515" i="4" s="1"/>
  <c r="V514" i="4"/>
  <c r="V513" i="4"/>
  <c r="V512" i="4"/>
  <c r="Y512" i="4" s="1"/>
  <c r="V511" i="4"/>
  <c r="Z511" i="4" s="1"/>
  <c r="V510" i="4"/>
  <c r="Y510" i="4" s="1"/>
  <c r="V509" i="4"/>
  <c r="V508" i="4"/>
  <c r="Y508" i="4" s="1"/>
  <c r="V507" i="4"/>
  <c r="V506" i="4"/>
  <c r="V505" i="4"/>
  <c r="V504" i="4"/>
  <c r="Y504" i="4" s="1"/>
  <c r="V503" i="4"/>
  <c r="Y503" i="4" s="1"/>
  <c r="V502" i="4"/>
  <c r="Z502" i="4" s="1"/>
  <c r="V501" i="4"/>
  <c r="V500" i="4"/>
  <c r="V499" i="4"/>
  <c r="Y499" i="4" s="1"/>
  <c r="V498" i="4"/>
  <c r="Z498" i="4" s="1"/>
  <c r="V497" i="4"/>
  <c r="V496" i="4"/>
  <c r="Y496" i="4" s="1"/>
  <c r="V495" i="4"/>
  <c r="V494" i="4"/>
  <c r="Z494" i="4" s="1"/>
  <c r="V493" i="4"/>
  <c r="V492" i="4"/>
  <c r="Y492" i="4" s="1"/>
  <c r="V491" i="4"/>
  <c r="Z491" i="4" s="1"/>
  <c r="V490" i="4"/>
  <c r="Y490" i="4" s="1"/>
  <c r="V489" i="4"/>
  <c r="V488" i="4"/>
  <c r="Y488" i="4" s="1"/>
  <c r="V487" i="4"/>
  <c r="Z487" i="4" s="1"/>
  <c r="V486" i="4"/>
  <c r="Z486" i="4" s="1"/>
  <c r="V485" i="4"/>
  <c r="V484" i="4"/>
  <c r="V483" i="4"/>
  <c r="Z483" i="4" s="1"/>
  <c r="V482" i="4"/>
  <c r="Z482" i="4" s="1"/>
  <c r="V481" i="4"/>
  <c r="V480" i="4"/>
  <c r="Y480" i="4" s="1"/>
  <c r="V479" i="4"/>
  <c r="V478" i="4"/>
  <c r="V477" i="4"/>
  <c r="V476" i="4"/>
  <c r="V475" i="4"/>
  <c r="V474" i="4"/>
  <c r="Y474" i="4" s="1"/>
  <c r="V473" i="4"/>
  <c r="V472" i="4"/>
  <c r="V471" i="4"/>
  <c r="V470" i="4"/>
  <c r="V469" i="4"/>
  <c r="V468" i="4"/>
  <c r="V467" i="4"/>
  <c r="V466" i="4"/>
  <c r="Y466" i="4" s="1"/>
  <c r="V465" i="4"/>
  <c r="V464" i="4"/>
  <c r="V463" i="4"/>
  <c r="V462" i="4"/>
  <c r="Y462" i="4" s="1"/>
  <c r="V461" i="4"/>
  <c r="V460" i="4"/>
  <c r="V459" i="4"/>
  <c r="V458" i="4"/>
  <c r="Y458" i="4" s="1"/>
  <c r="V457" i="4"/>
  <c r="V456" i="4"/>
  <c r="V455" i="4"/>
  <c r="V454" i="4"/>
  <c r="V453" i="4"/>
  <c r="V452" i="4"/>
  <c r="V451" i="4"/>
  <c r="V450" i="4"/>
  <c r="Z450" i="4" s="1"/>
  <c r="V449" i="4"/>
  <c r="X448" i="4"/>
  <c r="V448" i="4"/>
  <c r="X447" i="4"/>
  <c r="V447" i="4"/>
  <c r="X446" i="4"/>
  <c r="V446" i="4"/>
  <c r="X445" i="4"/>
  <c r="V445" i="4"/>
  <c r="X444" i="4"/>
  <c r="V444" i="4"/>
  <c r="X443" i="4"/>
  <c r="V443" i="4"/>
  <c r="X442" i="4"/>
  <c r="V442" i="4"/>
  <c r="Z442" i="4" s="1"/>
  <c r="V441" i="4"/>
  <c r="Z441" i="4" s="1"/>
  <c r="V440" i="4"/>
  <c r="Y440" i="4" s="1"/>
  <c r="V439" i="4"/>
  <c r="Z439" i="4" s="1"/>
  <c r="V438" i="4"/>
  <c r="Z438" i="4" s="1"/>
  <c r="V437" i="4"/>
  <c r="Z437" i="4" s="1"/>
  <c r="V436" i="4"/>
  <c r="Y436" i="4" s="1"/>
  <c r="V435" i="4"/>
  <c r="Z435" i="4" s="1"/>
  <c r="V434" i="4"/>
  <c r="Z434" i="4" s="1"/>
  <c r="V433" i="4"/>
  <c r="Y433" i="4" s="1"/>
  <c r="V432" i="4"/>
  <c r="Y432" i="4" s="1"/>
  <c r="V431" i="4"/>
  <c r="Z431" i="4" s="1"/>
  <c r="V430" i="4"/>
  <c r="V429" i="4"/>
  <c r="V428" i="4"/>
  <c r="V427" i="4"/>
  <c r="V426" i="4"/>
  <c r="Z426" i="4" s="1"/>
  <c r="V425" i="4"/>
  <c r="Z425" i="4" s="1"/>
  <c r="V424" i="4"/>
  <c r="Y424" i="4" s="1"/>
  <c r="V423" i="4"/>
  <c r="Z423" i="4" s="1"/>
  <c r="V422" i="4"/>
  <c r="Y422" i="4" s="1"/>
  <c r="V421" i="4"/>
  <c r="Y421" i="4" s="1"/>
  <c r="V420" i="4"/>
  <c r="Y420" i="4" s="1"/>
  <c r="V419" i="4"/>
  <c r="Z419" i="4" s="1"/>
  <c r="V418" i="4"/>
  <c r="Z418" i="4" s="1"/>
  <c r="V417" i="4"/>
  <c r="V416" i="4"/>
  <c r="V415" i="4"/>
  <c r="Z415" i="4" s="1"/>
  <c r="V414" i="4"/>
  <c r="Z414" i="4" s="1"/>
  <c r="V413" i="4"/>
  <c r="V412" i="4"/>
  <c r="V411" i="4"/>
  <c r="Z411" i="4" s="1"/>
  <c r="V410" i="4"/>
  <c r="V409" i="4"/>
  <c r="W409" i="4" s="1"/>
  <c r="V408" i="4"/>
  <c r="Z408" i="4" s="1"/>
  <c r="V407" i="4"/>
  <c r="Z407" i="4" s="1"/>
  <c r="V406" i="4"/>
  <c r="Z406" i="4" s="1"/>
  <c r="V405" i="4"/>
  <c r="V404" i="4"/>
  <c r="Y404" i="4" s="1"/>
  <c r="V403" i="4"/>
  <c r="Z403" i="4" s="1"/>
  <c r="V402" i="4"/>
  <c r="Z402" i="4" s="1"/>
  <c r="V401" i="4"/>
  <c r="V400" i="4"/>
  <c r="V399" i="4"/>
  <c r="Z399" i="4" s="1"/>
  <c r="V398" i="4"/>
  <c r="Z398" i="4" s="1"/>
  <c r="V397" i="4"/>
  <c r="W397" i="4" s="1"/>
  <c r="V396" i="4"/>
  <c r="V395" i="4"/>
  <c r="V394" i="4"/>
  <c r="Z394" i="4" s="1"/>
  <c r="V393" i="4"/>
  <c r="W393" i="4" s="1"/>
  <c r="V392" i="4"/>
  <c r="V391" i="4"/>
  <c r="V390" i="4"/>
  <c r="Z390" i="4" s="1"/>
  <c r="V389" i="4"/>
  <c r="Z389" i="4" s="1"/>
  <c r="V388" i="4"/>
  <c r="V387" i="4"/>
  <c r="V386" i="4"/>
  <c r="V385" i="4"/>
  <c r="V384" i="4"/>
  <c r="V383" i="4"/>
  <c r="Y383" i="4" s="1"/>
  <c r="V382" i="4"/>
  <c r="Z382" i="4" s="1"/>
  <c r="V381" i="4"/>
  <c r="Y381" i="4" s="1"/>
  <c r="V380" i="4"/>
  <c r="V379" i="4"/>
  <c r="Y379" i="4" s="1"/>
  <c r="V378" i="4"/>
  <c r="V377" i="4"/>
  <c r="Z377" i="4" s="1"/>
  <c r="V376" i="4"/>
  <c r="V375" i="4"/>
  <c r="V374" i="4"/>
  <c r="V373" i="4"/>
  <c r="Z373" i="4" s="1"/>
  <c r="V372" i="4"/>
  <c r="V371" i="4"/>
  <c r="V370" i="4"/>
  <c r="Y370" i="4" s="1"/>
  <c r="V369" i="4"/>
  <c r="Z369" i="4" s="1"/>
  <c r="V368" i="4"/>
  <c r="Z368" i="4" s="1"/>
  <c r="V367" i="4"/>
  <c r="V366" i="4"/>
  <c r="Z366" i="4" s="1"/>
  <c r="V365" i="4"/>
  <c r="V364" i="4"/>
  <c r="V363" i="4"/>
  <c r="Z363" i="4" s="1"/>
  <c r="V362" i="4"/>
  <c r="W362" i="4" s="1"/>
  <c r="V361" i="4"/>
  <c r="Z361" i="4" s="1"/>
  <c r="V360" i="4"/>
  <c r="Z360" i="4" s="1"/>
  <c r="V359" i="4"/>
  <c r="Z359" i="4" s="1"/>
  <c r="V358" i="4"/>
  <c r="Z358" i="4" s="1"/>
  <c r="V357" i="4"/>
  <c r="Y357" i="4" s="1"/>
  <c r="V356" i="4"/>
  <c r="V355" i="4"/>
  <c r="V354" i="4"/>
  <c r="V353" i="4"/>
  <c r="Y353" i="4" s="1"/>
  <c r="V352" i="4"/>
  <c r="Y352" i="4" s="1"/>
  <c r="V351" i="4"/>
  <c r="V350" i="4"/>
  <c r="V349" i="4"/>
  <c r="V348" i="4"/>
  <c r="Y348" i="4" s="1"/>
  <c r="V347" i="4"/>
  <c r="Z347" i="4" s="1"/>
  <c r="V346" i="4"/>
  <c r="Z346" i="4" s="1"/>
  <c r="V345" i="4"/>
  <c r="V344" i="4"/>
  <c r="V343" i="4"/>
  <c r="Z343" i="4" s="1"/>
  <c r="V342" i="4"/>
  <c r="Z342" i="4" s="1"/>
  <c r="V341" i="4"/>
  <c r="Y341" i="4" s="1"/>
  <c r="V340" i="4"/>
  <c r="V339" i="4"/>
  <c r="V338" i="4"/>
  <c r="V337" i="4"/>
  <c r="Y337" i="4" s="1"/>
  <c r="V336" i="4"/>
  <c r="Y336" i="4" s="1"/>
  <c r="V335" i="4"/>
  <c r="Z335" i="4" s="1"/>
  <c r="X334" i="4"/>
  <c r="V334" i="4"/>
  <c r="X333" i="4"/>
  <c r="V333" i="4"/>
  <c r="X332" i="4"/>
  <c r="V332" i="4"/>
  <c r="Z332" i="4" s="1"/>
  <c r="V331" i="4"/>
  <c r="Y331" i="4" s="1"/>
  <c r="V330" i="4"/>
  <c r="V329" i="4"/>
  <c r="V328" i="4"/>
  <c r="Z328" i="4" s="1"/>
  <c r="V327" i="4"/>
  <c r="Z327" i="4" s="1"/>
  <c r="V326" i="4"/>
  <c r="V325" i="4"/>
  <c r="Z325" i="4" s="1"/>
  <c r="V324" i="4"/>
  <c r="Z324" i="4" s="1"/>
  <c r="V323" i="4"/>
  <c r="Z323" i="4" s="1"/>
  <c r="V322" i="4"/>
  <c r="Y322" i="4" s="1"/>
  <c r="V321" i="4"/>
  <c r="Y321" i="4" s="1"/>
  <c r="V320" i="4"/>
  <c r="Z320" i="4" s="1"/>
  <c r="V319" i="4"/>
  <c r="V318" i="4"/>
  <c r="V317" i="4"/>
  <c r="Y317" i="4" s="1"/>
  <c r="V316" i="4"/>
  <c r="V315" i="4"/>
  <c r="V314" i="4"/>
  <c r="Z314" i="4" s="1"/>
  <c r="V313" i="4"/>
  <c r="Y313" i="4" s="1"/>
  <c r="V312" i="4"/>
  <c r="V311" i="4"/>
  <c r="Z311" i="4" s="1"/>
  <c r="V310" i="4"/>
  <c r="Y310" i="4" s="1"/>
  <c r="V309" i="4"/>
  <c r="Y309" i="4" s="1"/>
  <c r="V308" i="4"/>
  <c r="Z308" i="4" s="1"/>
  <c r="V307" i="4"/>
  <c r="Y307" i="4" s="1"/>
  <c r="V306" i="4"/>
  <c r="Z306" i="4" s="1"/>
  <c r="V305" i="4"/>
  <c r="V304" i="4"/>
  <c r="Z304" i="4" s="1"/>
  <c r="V303" i="4"/>
  <c r="Z303" i="4" s="1"/>
  <c r="V302" i="4"/>
  <c r="V301" i="4"/>
  <c r="W301" i="4" s="1"/>
  <c r="V300" i="4"/>
  <c r="Z300" i="4" s="1"/>
  <c r="V299" i="4"/>
  <c r="Y299" i="4" s="1"/>
  <c r="V298" i="4"/>
  <c r="Z298" i="4" s="1"/>
  <c r="V297" i="4"/>
  <c r="V296" i="4"/>
  <c r="Z296" i="4" s="1"/>
  <c r="V295" i="4"/>
  <c r="Y295" i="4" s="1"/>
  <c r="V294" i="4"/>
  <c r="Z294" i="4" s="1"/>
  <c r="V293" i="4"/>
  <c r="V292" i="4"/>
  <c r="Z292" i="4" s="1"/>
  <c r="V291" i="4"/>
  <c r="Y291" i="4" s="1"/>
  <c r="V290" i="4"/>
  <c r="Z290" i="4" s="1"/>
  <c r="V289" i="4"/>
  <c r="V288" i="4"/>
  <c r="Z288" i="4" s="1"/>
  <c r="V287" i="4"/>
  <c r="Z287" i="4" s="1"/>
  <c r="V286" i="4"/>
  <c r="V285" i="4"/>
  <c r="V284" i="4"/>
  <c r="Y284" i="4" s="1"/>
  <c r="V283" i="4"/>
  <c r="V282" i="4"/>
  <c r="V281" i="4"/>
  <c r="V280" i="4"/>
  <c r="Y280" i="4" s="1"/>
  <c r="V279" i="4"/>
  <c r="Z279" i="4" s="1"/>
  <c r="V278" i="4"/>
  <c r="V277" i="4"/>
  <c r="Y277" i="4" s="1"/>
  <c r="V276" i="4"/>
  <c r="Z276" i="4" s="1"/>
  <c r="V275" i="4"/>
  <c r="Z275" i="4" s="1"/>
  <c r="V274" i="4"/>
  <c r="Z274" i="4" s="1"/>
  <c r="V273" i="4"/>
  <c r="Z273" i="4" s="1"/>
  <c r="V272" i="4"/>
  <c r="Y272" i="4" s="1"/>
  <c r="V271" i="4"/>
  <c r="Y271" i="4" s="1"/>
  <c r="V270" i="4"/>
  <c r="Z270" i="4" s="1"/>
  <c r="V269" i="4"/>
  <c r="Z269" i="4" s="1"/>
  <c r="V268" i="4"/>
  <c r="V267" i="4"/>
  <c r="V266" i="4"/>
  <c r="Z266" i="4" s="1"/>
  <c r="V265" i="4"/>
  <c r="V264" i="4"/>
  <c r="Z264" i="4" s="1"/>
  <c r="V263" i="4"/>
  <c r="V262" i="4"/>
  <c r="V261" i="4"/>
  <c r="Z261" i="4" s="1"/>
  <c r="V260" i="4"/>
  <c r="Z260" i="4" s="1"/>
  <c r="V259" i="4"/>
  <c r="V258" i="4"/>
  <c r="V257" i="4"/>
  <c r="V256" i="4"/>
  <c r="Z256" i="4" s="1"/>
  <c r="V255" i="4"/>
  <c r="Z255" i="4" s="1"/>
  <c r="V254" i="4"/>
  <c r="Y254" i="4" s="1"/>
  <c r="V253" i="4"/>
  <c r="V252" i="4"/>
  <c r="Z252" i="4" s="1"/>
  <c r="V251" i="4"/>
  <c r="Z251" i="4" s="1"/>
  <c r="V250" i="4"/>
  <c r="Z250" i="4" s="1"/>
  <c r="V248" i="4"/>
  <c r="Z248" i="4" s="1"/>
  <c r="V247" i="4"/>
  <c r="V246" i="4"/>
  <c r="Y246" i="4" s="1"/>
  <c r="V245" i="4"/>
  <c r="Z245" i="4" s="1"/>
  <c r="V244" i="4"/>
  <c r="V243" i="4"/>
  <c r="V242" i="4"/>
  <c r="V241" i="4"/>
  <c r="Z241" i="4" s="1"/>
  <c r="V240" i="4"/>
  <c r="V239" i="4"/>
  <c r="Z239" i="4" s="1"/>
  <c r="V238" i="4"/>
  <c r="Z238" i="4" s="1"/>
  <c r="X237" i="4"/>
  <c r="V237" i="4"/>
  <c r="V236" i="4"/>
  <c r="Z236" i="4" s="1"/>
  <c r="V235" i="4"/>
  <c r="Y235" i="4" s="1"/>
  <c r="V234" i="4"/>
  <c r="V233" i="4"/>
  <c r="Z233" i="4" s="1"/>
  <c r="V232" i="4"/>
  <c r="Z232" i="4" s="1"/>
  <c r="V231" i="4"/>
  <c r="Y231" i="4" s="1"/>
  <c r="X230" i="4"/>
  <c r="V230" i="4"/>
  <c r="X229" i="4"/>
  <c r="V229" i="4"/>
  <c r="Z229" i="4" s="1"/>
  <c r="V228" i="4"/>
  <c r="Y228" i="4" s="1"/>
  <c r="X227" i="4"/>
  <c r="V227" i="4"/>
  <c r="Z227" i="4" s="1"/>
  <c r="V226" i="4"/>
  <c r="Z226" i="4" s="1"/>
  <c r="V225" i="4"/>
  <c r="V224" i="4"/>
  <c r="V223" i="4"/>
  <c r="V222" i="4"/>
  <c r="Z222" i="4" s="1"/>
  <c r="V221" i="4"/>
  <c r="V220" i="4"/>
  <c r="Z220" i="4" s="1"/>
  <c r="V219" i="4"/>
  <c r="V218" i="4"/>
  <c r="Z218" i="4" s="1"/>
  <c r="V217" i="4"/>
  <c r="Z217" i="4" s="1"/>
  <c r="X216" i="4"/>
  <c r="V216" i="4"/>
  <c r="Z216" i="4" s="1"/>
  <c r="V215" i="4"/>
  <c r="Z215" i="4" s="1"/>
  <c r="V214" i="4"/>
  <c r="Z214" i="4" s="1"/>
  <c r="V213" i="4"/>
  <c r="Y213" i="4" s="1"/>
  <c r="V212" i="4"/>
  <c r="Z212" i="4" s="1"/>
  <c r="V211" i="4"/>
  <c r="V210" i="4"/>
  <c r="V209" i="4"/>
  <c r="V208" i="4"/>
  <c r="Z208" i="4" s="1"/>
  <c r="V207" i="4"/>
  <c r="V206" i="4"/>
  <c r="Z206" i="4" s="1"/>
  <c r="V205" i="4"/>
  <c r="V204" i="4"/>
  <c r="Z204" i="4" s="1"/>
  <c r="V203" i="4"/>
  <c r="Z203" i="4" s="1"/>
  <c r="V202" i="4"/>
  <c r="Z202" i="4" s="1"/>
  <c r="V201" i="4"/>
  <c r="V200" i="4"/>
  <c r="V199" i="4"/>
  <c r="Z199" i="4" s="1"/>
  <c r="V198" i="4"/>
  <c r="W198" i="4" s="1"/>
  <c r="X198" i="4" s="1"/>
  <c r="X197" i="4"/>
  <c r="V197" i="4"/>
  <c r="Z197" i="4" s="1"/>
  <c r="V196" i="4"/>
  <c r="Z196" i="4" s="1"/>
  <c r="V195" i="4"/>
  <c r="Z195" i="4" s="1"/>
  <c r="V194" i="4"/>
  <c r="X193" i="4"/>
  <c r="V193" i="4"/>
  <c r="Z193" i="4" s="1"/>
  <c r="V192" i="4"/>
  <c r="Z192" i="4" s="1"/>
  <c r="V191" i="4"/>
  <c r="V190" i="4"/>
  <c r="Z190" i="4" s="1"/>
  <c r="V189" i="4"/>
  <c r="W189" i="4" s="1"/>
  <c r="V188" i="4"/>
  <c r="Y188" i="4" s="1"/>
  <c r="V187" i="4"/>
  <c r="V186" i="4"/>
  <c r="V185" i="4"/>
  <c r="V184" i="4"/>
  <c r="Z184" i="4" s="1"/>
  <c r="V183" i="4"/>
  <c r="Y183" i="4" s="1"/>
  <c r="V182" i="4"/>
  <c r="Z182" i="4" s="1"/>
  <c r="X180" i="4"/>
  <c r="V180" i="4"/>
  <c r="Z180" i="4" s="1"/>
  <c r="X179" i="4"/>
  <c r="V179" i="4"/>
  <c r="V178" i="4"/>
  <c r="Y178" i="4" s="1"/>
  <c r="V177" i="4"/>
  <c r="Y177" i="4" s="1"/>
  <c r="V176" i="4"/>
  <c r="V175" i="4"/>
  <c r="Z175" i="4" s="1"/>
  <c r="V174" i="4"/>
  <c r="Y174" i="4" s="1"/>
  <c r="V173" i="4"/>
  <c r="V172" i="4"/>
  <c r="Z172" i="4" s="1"/>
  <c r="V171" i="4"/>
  <c r="Y171" i="4" s="1"/>
  <c r="V170" i="4"/>
  <c r="Y170" i="4" s="1"/>
  <c r="V169" i="4"/>
  <c r="Z169" i="4" s="1"/>
  <c r="V168" i="4"/>
  <c r="V167" i="4"/>
  <c r="Y167" i="4" s="1"/>
  <c r="V166" i="4"/>
  <c r="V165" i="4"/>
  <c r="Y165" i="4" s="1"/>
  <c r="V164" i="4"/>
  <c r="Z164" i="4" s="1"/>
  <c r="V163" i="4"/>
  <c r="W163" i="4" s="1"/>
  <c r="X163" i="4" s="1"/>
  <c r="V162" i="4"/>
  <c r="V161" i="4"/>
  <c r="Z161" i="4" s="1"/>
  <c r="V160" i="4"/>
  <c r="V159" i="4"/>
  <c r="V158" i="4"/>
  <c r="V157" i="4"/>
  <c r="Y157" i="4" s="1"/>
  <c r="V156" i="4"/>
  <c r="V155" i="4"/>
  <c r="Z155" i="4" s="1"/>
  <c r="V154" i="4"/>
  <c r="V153" i="4"/>
  <c r="X152" i="4"/>
  <c r="V152" i="4"/>
  <c r="Z152" i="4" s="1"/>
  <c r="V151" i="4"/>
  <c r="Z151" i="4" s="1"/>
  <c r="V150" i="4"/>
  <c r="Z150" i="4" s="1"/>
  <c r="V149" i="4"/>
  <c r="V148" i="4"/>
  <c r="Z148" i="4" s="1"/>
  <c r="V147" i="4"/>
  <c r="Z147" i="4" s="1"/>
  <c r="V146" i="4"/>
  <c r="Z146" i="4" s="1"/>
  <c r="V145" i="4"/>
  <c r="Y145" i="4" s="1"/>
  <c r="V144" i="4"/>
  <c r="Z144" i="4" s="1"/>
  <c r="V143" i="4"/>
  <c r="Y143" i="4" s="1"/>
  <c r="V142" i="4"/>
  <c r="Y142" i="4" s="1"/>
  <c r="V141" i="4"/>
  <c r="W141" i="4" s="1"/>
  <c r="V138" i="4"/>
  <c r="Y138" i="4" s="1"/>
  <c r="V137" i="4"/>
  <c r="Z137" i="4" s="1"/>
  <c r="V136" i="4"/>
  <c r="V135" i="4"/>
  <c r="Y135" i="4" s="1"/>
  <c r="V134" i="4"/>
  <c r="Z134" i="4" s="1"/>
  <c r="V131" i="4"/>
  <c r="Z131" i="4" s="1"/>
  <c r="V130" i="4"/>
  <c r="Y130" i="4" s="1"/>
  <c r="V129" i="4"/>
  <c r="Y129" i="4" s="1"/>
  <c r="V128" i="4"/>
  <c r="Z128" i="4" s="1"/>
  <c r="V127" i="4"/>
  <c r="V126" i="4"/>
  <c r="V125" i="4"/>
  <c r="V124" i="4"/>
  <c r="Y124" i="4" s="1"/>
  <c r="V123" i="4"/>
  <c r="V122" i="4"/>
  <c r="V121" i="4"/>
  <c r="Z121" i="4" s="1"/>
  <c r="V120" i="4"/>
  <c r="Y120" i="4" s="1"/>
  <c r="V119" i="4"/>
  <c r="Z119" i="4" s="1"/>
  <c r="V118" i="4"/>
  <c r="Y118" i="4" s="1"/>
  <c r="V117" i="4"/>
  <c r="Y117" i="4" s="1"/>
  <c r="V116" i="4"/>
  <c r="Z116" i="4" s="1"/>
  <c r="V115" i="4"/>
  <c r="V114" i="4"/>
  <c r="Z114" i="4" s="1"/>
  <c r="V113" i="4"/>
  <c r="Y113" i="4" s="1"/>
  <c r="V112" i="4"/>
  <c r="V111" i="4"/>
  <c r="Z111" i="4" s="1"/>
  <c r="V110" i="4"/>
  <c r="V109" i="4"/>
  <c r="Z109" i="4" s="1"/>
  <c r="V108" i="4"/>
  <c r="V107" i="4"/>
  <c r="V106" i="4"/>
  <c r="Z106" i="4" s="1"/>
  <c r="V105" i="4"/>
  <c r="V104" i="4"/>
  <c r="V103" i="4"/>
  <c r="Z103" i="4" s="1"/>
  <c r="V102" i="4"/>
  <c r="Y102" i="4" s="1"/>
  <c r="V101" i="4"/>
  <c r="V100" i="4"/>
  <c r="V99" i="4"/>
  <c r="Z99" i="4" s="1"/>
  <c r="V98" i="4"/>
  <c r="Z98" i="4" s="1"/>
  <c r="V95" i="4"/>
  <c r="Z95" i="4" s="1"/>
  <c r="V94" i="4"/>
  <c r="Z94" i="4" s="1"/>
  <c r="V93" i="4"/>
  <c r="Z93" i="4" s="1"/>
  <c r="V92" i="4"/>
  <c r="Z92" i="4" s="1"/>
  <c r="V91" i="4"/>
  <c r="V90" i="4"/>
  <c r="Z90" i="4" s="1"/>
  <c r="V89" i="4"/>
  <c r="Y89" i="4" s="1"/>
  <c r="V88" i="4"/>
  <c r="Y88" i="4" s="1"/>
  <c r="V87" i="4"/>
  <c r="Y87" i="4" s="1"/>
  <c r="V86" i="4"/>
  <c r="V85" i="4"/>
  <c r="Z85" i="4" s="1"/>
  <c r="V84" i="4"/>
  <c r="Z84" i="4" s="1"/>
  <c r="V83" i="4"/>
  <c r="Y83" i="4" s="1"/>
  <c r="V82" i="4"/>
  <c r="V81" i="4"/>
  <c r="Z81" i="4" s="1"/>
  <c r="V80" i="4"/>
  <c r="V79" i="4"/>
  <c r="W79" i="4" s="1"/>
  <c r="V78" i="4"/>
  <c r="Z78" i="4" s="1"/>
  <c r="V77" i="4"/>
  <c r="Z77" i="4" s="1"/>
  <c r="V74" i="4"/>
  <c r="Y74" i="4" s="1"/>
  <c r="V73" i="4"/>
  <c r="Z73" i="4" s="1"/>
  <c r="V71" i="4"/>
  <c r="Z71" i="4" s="1"/>
  <c r="V70" i="4"/>
  <c r="Z70" i="4" s="1"/>
  <c r="V69" i="4"/>
  <c r="Y69" i="4" s="1"/>
  <c r="V68" i="4"/>
  <c r="Z68" i="4" s="1"/>
  <c r="V67" i="4"/>
  <c r="Z67" i="4" s="1"/>
  <c r="V66" i="4"/>
  <c r="Y66" i="4" s="1"/>
  <c r="V65" i="4"/>
  <c r="Y65" i="4" s="1"/>
  <c r="V64" i="4"/>
  <c r="V63" i="4"/>
  <c r="Z63" i="4" s="1"/>
  <c r="V62" i="4"/>
  <c r="Z62" i="4" s="1"/>
  <c r="V61" i="4"/>
  <c r="V60" i="4"/>
  <c r="Z60" i="4" s="1"/>
  <c r="V59" i="4"/>
  <c r="V58" i="4"/>
  <c r="Y58" i="4" s="1"/>
  <c r="V57" i="4"/>
  <c r="V56" i="4"/>
  <c r="Y56" i="4" s="1"/>
  <c r="V55" i="4"/>
  <c r="Z55" i="4" s="1"/>
  <c r="V54" i="4"/>
  <c r="V53" i="4"/>
  <c r="Z53" i="4" s="1"/>
  <c r="V52" i="4"/>
  <c r="Y52" i="4" s="1"/>
  <c r="V51" i="4"/>
  <c r="Z51" i="4" s="1"/>
  <c r="V50" i="4"/>
  <c r="Y50" i="4" s="1"/>
  <c r="V49" i="4"/>
  <c r="Y49" i="4" s="1"/>
  <c r="V48" i="4"/>
  <c r="V47" i="4"/>
  <c r="Z47" i="4" s="1"/>
  <c r="V46" i="4"/>
  <c r="V45" i="4"/>
  <c r="Z45" i="4" s="1"/>
  <c r="V44" i="4"/>
  <c r="V43" i="4"/>
  <c r="Z43" i="4" s="1"/>
  <c r="V42" i="4"/>
  <c r="V41" i="4"/>
  <c r="Z41" i="4" s="1"/>
  <c r="V40" i="4"/>
  <c r="V39" i="4"/>
  <c r="Z39" i="4" s="1"/>
  <c r="V38" i="4"/>
  <c r="V37" i="4"/>
  <c r="Z37" i="4" s="1"/>
  <c r="V36" i="4"/>
  <c r="V35" i="4"/>
  <c r="Z35" i="4" s="1"/>
  <c r="V34" i="4"/>
  <c r="V33" i="4"/>
  <c r="V32" i="4"/>
  <c r="Y32" i="4" s="1"/>
  <c r="V31" i="4"/>
  <c r="Y31" i="4" s="1"/>
  <c r="V30" i="4"/>
  <c r="V29" i="4"/>
  <c r="Z29" i="4" s="1"/>
  <c r="V28" i="4"/>
  <c r="Y28" i="4" s="1"/>
  <c r="V27" i="4"/>
  <c r="Y27" i="4" s="1"/>
  <c r="V26" i="4"/>
  <c r="V25" i="4"/>
  <c r="Y25" i="4" s="1"/>
  <c r="V24" i="4"/>
  <c r="V23" i="4"/>
  <c r="Z23" i="4" s="1"/>
  <c r="V22" i="4"/>
  <c r="V21" i="4"/>
  <c r="Z21" i="4" s="1"/>
  <c r="V20" i="4"/>
  <c r="V19" i="4"/>
  <c r="Z19" i="4" s="1"/>
  <c r="V18" i="4"/>
  <c r="V17" i="4"/>
  <c r="Z17" i="4" s="1"/>
  <c r="V16" i="4"/>
  <c r="Z16" i="4" s="1"/>
  <c r="V15" i="4"/>
  <c r="Z15" i="4" s="1"/>
  <c r="V14" i="4"/>
  <c r="V13" i="4"/>
  <c r="Z13" i="4" s="1"/>
  <c r="V12" i="4"/>
  <c r="Y12" i="4" s="1"/>
  <c r="V11" i="4"/>
  <c r="Z11" i="4" s="1"/>
  <c r="V10" i="4"/>
  <c r="V9" i="4"/>
  <c r="Y9" i="4" s="1"/>
  <c r="V8" i="4"/>
  <c r="V7" i="4"/>
  <c r="Z7" i="4" s="1"/>
  <c r="V6" i="4"/>
  <c r="V5" i="4"/>
  <c r="Y5" i="4" s="1"/>
  <c r="V4" i="4"/>
  <c r="V3" i="4"/>
  <c r="Z3" i="4" s="1"/>
  <c r="V2" i="4"/>
  <c r="M16" i="1"/>
  <c r="F21" i="1"/>
  <c r="G21" i="1"/>
  <c r="F15" i="1"/>
  <c r="G15" i="1"/>
  <c r="F8" i="1"/>
  <c r="G8" i="1"/>
  <c r="AA26" i="2" l="1"/>
  <c r="Y26" i="2"/>
  <c r="Z26" i="2" s="1"/>
  <c r="Y37" i="2"/>
  <c r="Z37" i="2" s="1"/>
  <c r="Y15" i="2"/>
  <c r="Z15" i="2" s="1"/>
  <c r="Y33" i="2"/>
  <c r="Z33" i="2" s="1"/>
  <c r="AA15" i="2"/>
  <c r="Y27" i="2"/>
  <c r="Z27" i="2" s="1"/>
  <c r="Y53" i="2"/>
  <c r="Z53" i="2" s="1"/>
  <c r="Y14" i="2"/>
  <c r="Z14" i="2" s="1"/>
  <c r="Y19" i="2"/>
  <c r="Z19" i="2" s="1"/>
  <c r="AA21" i="2"/>
  <c r="Y23" i="2"/>
  <c r="Z23" i="2" s="1"/>
  <c r="Y41" i="2"/>
  <c r="Z41" i="2" s="1"/>
  <c r="AA19" i="2"/>
  <c r="Y45" i="2"/>
  <c r="Z45" i="2" s="1"/>
  <c r="AD108" i="3"/>
  <c r="AA224" i="3"/>
  <c r="AB224" i="3" s="1"/>
  <c r="AA75" i="3"/>
  <c r="AB75" i="3" s="1"/>
  <c r="AA95" i="3"/>
  <c r="AB95" i="3" s="1"/>
  <c r="AA139" i="3"/>
  <c r="AB139" i="3" s="1"/>
  <c r="AA216" i="3"/>
  <c r="AB216" i="3" s="1"/>
  <c r="AA5" i="3"/>
  <c r="AB5" i="3" s="1"/>
  <c r="AD8" i="3"/>
  <c r="AA125" i="3"/>
  <c r="AB125" i="3" s="1"/>
  <c r="AA167" i="3"/>
  <c r="AB167" i="3" s="1"/>
  <c r="AA250" i="3"/>
  <c r="AB250" i="3" s="1"/>
  <c r="AC250" i="3" s="1"/>
  <c r="AA269" i="3"/>
  <c r="AB269" i="3" s="1"/>
  <c r="AC269" i="3" s="1"/>
  <c r="AA94" i="3"/>
  <c r="AB94" i="3" s="1"/>
  <c r="Z587" i="4"/>
  <c r="AA587" i="4" s="1"/>
  <c r="AB587" i="4" s="1"/>
  <c r="Y443" i="4"/>
  <c r="Y144" i="4"/>
  <c r="AA144" i="4" s="1"/>
  <c r="AB144" i="4" s="1"/>
  <c r="W239" i="4"/>
  <c r="X239" i="4" s="1"/>
  <c r="Z440" i="4"/>
  <c r="AA440" i="4" s="1"/>
  <c r="AB440" i="4" s="1"/>
  <c r="Z331" i="4"/>
  <c r="AA331" i="4" s="1"/>
  <c r="AB331" i="4" s="1"/>
  <c r="W151" i="4"/>
  <c r="X151" i="4" s="1"/>
  <c r="Y447" i="4"/>
  <c r="Y84" i="4"/>
  <c r="AA84" i="4" s="1"/>
  <c r="AB84" i="4" s="1"/>
  <c r="Z52" i="4"/>
  <c r="AA52" i="4" s="1"/>
  <c r="AB52" i="4" s="1"/>
  <c r="Y276" i="4"/>
  <c r="AA276" i="4" s="1"/>
  <c r="AB276" i="4" s="1"/>
  <c r="W279" i="4"/>
  <c r="X279" i="4" s="1"/>
  <c r="Y279" i="4" s="1"/>
  <c r="AA279" i="4" s="1"/>
  <c r="AB279" i="4" s="1"/>
  <c r="Z102" i="4"/>
  <c r="AA102" i="4" s="1"/>
  <c r="AB102" i="4" s="1"/>
  <c r="Z28" i="4"/>
  <c r="AA28" i="4" s="1"/>
  <c r="AB28" i="4" s="1"/>
  <c r="Y98" i="4"/>
  <c r="AA98" i="4" s="1"/>
  <c r="AB98" i="4" s="1"/>
  <c r="Y116" i="4"/>
  <c r="AA116" i="4" s="1"/>
  <c r="AB116" i="4" s="1"/>
  <c r="Y303" i="4"/>
  <c r="AA303" i="4" s="1"/>
  <c r="AB303" i="4" s="1"/>
  <c r="Y306" i="4"/>
  <c r="AA306" i="4" s="1"/>
  <c r="AB306" i="4" s="1"/>
  <c r="Y515" i="4"/>
  <c r="AA515" i="4" s="1"/>
  <c r="AB515" i="4" s="1"/>
  <c r="Z174" i="4"/>
  <c r="AA174" i="4" s="1"/>
  <c r="AB174" i="4" s="1"/>
  <c r="W184" i="4"/>
  <c r="X184" i="4" s="1"/>
  <c r="Y184" i="4" s="1"/>
  <c r="Y264" i="4"/>
  <c r="AA264" i="4" s="1"/>
  <c r="AB264" i="4" s="1"/>
  <c r="W323" i="4"/>
  <c r="X323" i="4" s="1"/>
  <c r="Y323" i="4" s="1"/>
  <c r="Z393" i="4"/>
  <c r="Z424" i="4"/>
  <c r="AA424" i="4" s="1"/>
  <c r="AB424" i="4" s="1"/>
  <c r="Y568" i="4"/>
  <c r="AA568" i="4" s="1"/>
  <c r="AB568" i="4" s="1"/>
  <c r="W41" i="4"/>
  <c r="X41" i="4" s="1"/>
  <c r="W51" i="4"/>
  <c r="X51" i="4" s="1"/>
  <c r="Y51" i="4" s="1"/>
  <c r="Y53" i="4"/>
  <c r="AA53" i="4" s="1"/>
  <c r="AB53" i="4" s="1"/>
  <c r="Z56" i="4"/>
  <c r="AA56" i="4" s="1"/>
  <c r="AB56" i="4" s="1"/>
  <c r="Z88" i="4"/>
  <c r="AA88" i="4" s="1"/>
  <c r="AB88" i="4" s="1"/>
  <c r="W95" i="4"/>
  <c r="X95" i="4" s="1"/>
  <c r="Y95" i="4" s="1"/>
  <c r="AA95" i="4" s="1"/>
  <c r="AB95" i="4" s="1"/>
  <c r="Y114" i="4"/>
  <c r="AA114" i="4" s="1"/>
  <c r="AB114" i="4" s="1"/>
  <c r="Y128" i="4"/>
  <c r="AA128" i="4" s="1"/>
  <c r="AB128" i="4" s="1"/>
  <c r="Z142" i="4"/>
  <c r="AA142" i="4" s="1"/>
  <c r="AB142" i="4" s="1"/>
  <c r="W147" i="4"/>
  <c r="X147" i="4" s="1"/>
  <c r="W164" i="4"/>
  <c r="X164" i="4" s="1"/>
  <c r="Y164" i="4" s="1"/>
  <c r="AA164" i="4" s="1"/>
  <c r="AB164" i="4" s="1"/>
  <c r="Z170" i="4"/>
  <c r="AA170" i="4" s="1"/>
  <c r="AB170" i="4" s="1"/>
  <c r="Y172" i="4"/>
  <c r="AA172" i="4" s="1"/>
  <c r="AB172" i="4" s="1"/>
  <c r="Z183" i="4"/>
  <c r="AA183" i="4" s="1"/>
  <c r="AB183" i="4" s="1"/>
  <c r="W203" i="4"/>
  <c r="Y252" i="4"/>
  <c r="AA252" i="4" s="1"/>
  <c r="AB252" i="4" s="1"/>
  <c r="Z307" i="4"/>
  <c r="AA307" i="4" s="1"/>
  <c r="AB307" i="4" s="1"/>
  <c r="Y347" i="4"/>
  <c r="AA347" i="4" s="1"/>
  <c r="AB347" i="4" s="1"/>
  <c r="W411" i="4"/>
  <c r="X411" i="4" s="1"/>
  <c r="W414" i="4"/>
  <c r="X414" i="4" s="1"/>
  <c r="Y414" i="4" s="1"/>
  <c r="Y438" i="4"/>
  <c r="AA438" i="4" s="1"/>
  <c r="AB438" i="4" s="1"/>
  <c r="Y482" i="4"/>
  <c r="AA482" i="4" s="1"/>
  <c r="AB482" i="4" s="1"/>
  <c r="Y491" i="4"/>
  <c r="AA491" i="4" s="1"/>
  <c r="AB491" i="4" s="1"/>
  <c r="Z519" i="4"/>
  <c r="AA519" i="4" s="1"/>
  <c r="AB519" i="4" s="1"/>
  <c r="Y548" i="4"/>
  <c r="AA548" i="4" s="1"/>
  <c r="AB548" i="4" s="1"/>
  <c r="Z559" i="4"/>
  <c r="AA559" i="4" s="1"/>
  <c r="AB559" i="4" s="1"/>
  <c r="Y572" i="4"/>
  <c r="AA572" i="4" s="1"/>
  <c r="AB572" i="4" s="1"/>
  <c r="Y596" i="4"/>
  <c r="AA596" i="4" s="1"/>
  <c r="AB596" i="4" s="1"/>
  <c r="Z5" i="4"/>
  <c r="AA5" i="4" s="1"/>
  <c r="AB5" i="4" s="1"/>
  <c r="Z27" i="4"/>
  <c r="AA27" i="4" s="1"/>
  <c r="AB27" i="4" s="1"/>
  <c r="Y29" i="4"/>
  <c r="AA29" i="4" s="1"/>
  <c r="AB29" i="4" s="1"/>
  <c r="Z32" i="4"/>
  <c r="AA32" i="4" s="1"/>
  <c r="AB32" i="4" s="1"/>
  <c r="W35" i="4"/>
  <c r="X35" i="4" s="1"/>
  <c r="Y35" i="4" s="1"/>
  <c r="Z49" i="4"/>
  <c r="AA49" i="4" s="1"/>
  <c r="AB49" i="4" s="1"/>
  <c r="W155" i="4"/>
  <c r="X155" i="4" s="1"/>
  <c r="Y155" i="4" s="1"/>
  <c r="AA155" i="4" s="1"/>
  <c r="AB155" i="4" s="1"/>
  <c r="W175" i="4"/>
  <c r="X175" i="4" s="1"/>
  <c r="Y175" i="4" s="1"/>
  <c r="W217" i="4"/>
  <c r="X217" i="4" s="1"/>
  <c r="Y260" i="4"/>
  <c r="AA260" i="4" s="1"/>
  <c r="AB260" i="4" s="1"/>
  <c r="Z272" i="4"/>
  <c r="AA272" i="4" s="1"/>
  <c r="AB272" i="4" s="1"/>
  <c r="Z280" i="4"/>
  <c r="AA280" i="4" s="1"/>
  <c r="AB280" i="4" s="1"/>
  <c r="Y343" i="4"/>
  <c r="AA343" i="4" s="1"/>
  <c r="AB343" i="4" s="1"/>
  <c r="Y373" i="4"/>
  <c r="AA373" i="4" s="1"/>
  <c r="AB373" i="4" s="1"/>
  <c r="W398" i="4"/>
  <c r="X398" i="4" s="1"/>
  <c r="Y398" i="4" s="1"/>
  <c r="AA398" i="4" s="1"/>
  <c r="AB398" i="4" s="1"/>
  <c r="Y425" i="4"/>
  <c r="AA425" i="4" s="1"/>
  <c r="AB425" i="4" s="1"/>
  <c r="Z436" i="4"/>
  <c r="AA436" i="4" s="1"/>
  <c r="AB436" i="4" s="1"/>
  <c r="Y486" i="4"/>
  <c r="AA486" i="4" s="1"/>
  <c r="AB486" i="4" s="1"/>
  <c r="Y523" i="4"/>
  <c r="AA523" i="4" s="1"/>
  <c r="AB523" i="4" s="1"/>
  <c r="Z567" i="4"/>
  <c r="AA567" i="4" s="1"/>
  <c r="AB567" i="4" s="1"/>
  <c r="Z25" i="4"/>
  <c r="AA25" i="4" s="1"/>
  <c r="AB25" i="4" s="1"/>
  <c r="Z129" i="4"/>
  <c r="AA129" i="4" s="1"/>
  <c r="AB129" i="4" s="1"/>
  <c r="Y146" i="4"/>
  <c r="AA146" i="4" s="1"/>
  <c r="AB146" i="4" s="1"/>
  <c r="W148" i="4"/>
  <c r="X148" i="4" s="1"/>
  <c r="Y163" i="4"/>
  <c r="W169" i="4"/>
  <c r="X169" i="4" s="1"/>
  <c r="Z171" i="4"/>
  <c r="AA171" i="4" s="1"/>
  <c r="AB171" i="4" s="1"/>
  <c r="Y182" i="4"/>
  <c r="AA182" i="4" s="1"/>
  <c r="AB182" i="4" s="1"/>
  <c r="Y266" i="4"/>
  <c r="AA266" i="4" s="1"/>
  <c r="AB266" i="4" s="1"/>
  <c r="Z284" i="4"/>
  <c r="AA284" i="4" s="1"/>
  <c r="AB284" i="4" s="1"/>
  <c r="Y406" i="4"/>
  <c r="AA406" i="4" s="1"/>
  <c r="AB406" i="4" s="1"/>
  <c r="Y442" i="4"/>
  <c r="AA442" i="4" s="1"/>
  <c r="AB442" i="4" s="1"/>
  <c r="Z466" i="4"/>
  <c r="AA466" i="4" s="1"/>
  <c r="AB466" i="4" s="1"/>
  <c r="Y535" i="4"/>
  <c r="AA535" i="4" s="1"/>
  <c r="AB535" i="4" s="1"/>
  <c r="Z580" i="4"/>
  <c r="AA580" i="4" s="1"/>
  <c r="AB580" i="4" s="1"/>
  <c r="W3" i="4"/>
  <c r="X3" i="4" s="1"/>
  <c r="Y3" i="4" s="1"/>
  <c r="Y11" i="4"/>
  <c r="AA11" i="4" s="1"/>
  <c r="AB11" i="4" s="1"/>
  <c r="Y13" i="4"/>
  <c r="AA13" i="4" s="1"/>
  <c r="AB13" i="4" s="1"/>
  <c r="Y45" i="4"/>
  <c r="AA45" i="4" s="1"/>
  <c r="AB45" i="4" s="1"/>
  <c r="Z66" i="4"/>
  <c r="AA66" i="4" s="1"/>
  <c r="AB66" i="4" s="1"/>
  <c r="Y77" i="4"/>
  <c r="AA77" i="4" s="1"/>
  <c r="AB77" i="4" s="1"/>
  <c r="Z87" i="4"/>
  <c r="AA87" i="4" s="1"/>
  <c r="AB87" i="4" s="1"/>
  <c r="W131" i="4"/>
  <c r="X131" i="4" s="1"/>
  <c r="Y152" i="4"/>
  <c r="AA152" i="4" s="1"/>
  <c r="AB152" i="4" s="1"/>
  <c r="Z188" i="4"/>
  <c r="AA188" i="4" s="1"/>
  <c r="AB188" i="4" s="1"/>
  <c r="Y190" i="4"/>
  <c r="AA190" i="4" s="1"/>
  <c r="AB190" i="4" s="1"/>
  <c r="Y192" i="4"/>
  <c r="AA192" i="4" s="1"/>
  <c r="AB192" i="4" s="1"/>
  <c r="W199" i="4"/>
  <c r="X199" i="4" s="1"/>
  <c r="Z213" i="4"/>
  <c r="AA213" i="4" s="1"/>
  <c r="AB213" i="4" s="1"/>
  <c r="Z231" i="4"/>
  <c r="AA231" i="4" s="1"/>
  <c r="AB231" i="4" s="1"/>
  <c r="Y241" i="4"/>
  <c r="AA241" i="4" s="1"/>
  <c r="AB241" i="4" s="1"/>
  <c r="Y287" i="4"/>
  <c r="AA287" i="4" s="1"/>
  <c r="AB287" i="4" s="1"/>
  <c r="Y290" i="4"/>
  <c r="AA290" i="4" s="1"/>
  <c r="AB290" i="4" s="1"/>
  <c r="Z295" i="4"/>
  <c r="AA295" i="4" s="1"/>
  <c r="AB295" i="4" s="1"/>
  <c r="Y298" i="4"/>
  <c r="AA298" i="4" s="1"/>
  <c r="AB298" i="4" s="1"/>
  <c r="Z309" i="4"/>
  <c r="AA309" i="4" s="1"/>
  <c r="AB309" i="4" s="1"/>
  <c r="W327" i="4"/>
  <c r="X327" i="4" s="1"/>
  <c r="W361" i="4"/>
  <c r="X361" i="4" s="1"/>
  <c r="Y361" i="4" s="1"/>
  <c r="AA361" i="4" s="1"/>
  <c r="AB361" i="4" s="1"/>
  <c r="Y377" i="4"/>
  <c r="AA377" i="4" s="1"/>
  <c r="AB377" i="4" s="1"/>
  <c r="Y402" i="4"/>
  <c r="AA402" i="4" s="1"/>
  <c r="AB402" i="4" s="1"/>
  <c r="Z422" i="4"/>
  <c r="AA422" i="4" s="1"/>
  <c r="AB422" i="4" s="1"/>
  <c r="Y431" i="4"/>
  <c r="AA431" i="4" s="1"/>
  <c r="AB431" i="4" s="1"/>
  <c r="Y437" i="4"/>
  <c r="AA437" i="4" s="1"/>
  <c r="AB437" i="4" s="1"/>
  <c r="Z462" i="4"/>
  <c r="AA462" i="4" s="1"/>
  <c r="AB462" i="4" s="1"/>
  <c r="Y478" i="4"/>
  <c r="Z499" i="4"/>
  <c r="AA499" i="4" s="1"/>
  <c r="AB499" i="4" s="1"/>
  <c r="Y502" i="4"/>
  <c r="AA502" i="4" s="1"/>
  <c r="AB502" i="4" s="1"/>
  <c r="Z510" i="4"/>
  <c r="AA510" i="4" s="1"/>
  <c r="AB510" i="4" s="1"/>
  <c r="Y527" i="4"/>
  <c r="AA527" i="4" s="1"/>
  <c r="AB527" i="4" s="1"/>
  <c r="Z544" i="4"/>
  <c r="AA544" i="4" s="1"/>
  <c r="AB544" i="4" s="1"/>
  <c r="Y564" i="4"/>
  <c r="AA564" i="4" s="1"/>
  <c r="AB564" i="4" s="1"/>
  <c r="Y584" i="4"/>
  <c r="AA584" i="4" s="1"/>
  <c r="AB584" i="4" s="1"/>
  <c r="Z588" i="4"/>
  <c r="AA588" i="4" s="1"/>
  <c r="AB588" i="4" s="1"/>
  <c r="Z591" i="4"/>
  <c r="AA591" i="4" s="1"/>
  <c r="AB591" i="4" s="1"/>
  <c r="Y600" i="4"/>
  <c r="AA600" i="4" s="1"/>
  <c r="AB600" i="4" s="1"/>
  <c r="Z9" i="4"/>
  <c r="AA9" i="4" s="1"/>
  <c r="AB9" i="4" s="1"/>
  <c r="Y17" i="4"/>
  <c r="AA17" i="4" s="1"/>
  <c r="AB17" i="4" s="1"/>
  <c r="Z50" i="4"/>
  <c r="AA50" i="4" s="1"/>
  <c r="AB50" i="4" s="1"/>
  <c r="Z83" i="4"/>
  <c r="AA83" i="4" s="1"/>
  <c r="AB83" i="4" s="1"/>
  <c r="W85" i="4"/>
  <c r="X85" i="4" s="1"/>
  <c r="Y106" i="4"/>
  <c r="AA106" i="4" s="1"/>
  <c r="AB106" i="4" s="1"/>
  <c r="Z143" i="4"/>
  <c r="AA143" i="4" s="1"/>
  <c r="AB143" i="4" s="1"/>
  <c r="Z145" i="4"/>
  <c r="AA145" i="4" s="1"/>
  <c r="AB145" i="4" s="1"/>
  <c r="Y195" i="4"/>
  <c r="AA195" i="4" s="1"/>
  <c r="AB195" i="4" s="1"/>
  <c r="Y196" i="4"/>
  <c r="AA196" i="4" s="1"/>
  <c r="AB196" i="4" s="1"/>
  <c r="Y202" i="4"/>
  <c r="AA202" i="4" s="1"/>
  <c r="AB202" i="4" s="1"/>
  <c r="W208" i="4"/>
  <c r="X208" i="4" s="1"/>
  <c r="Y208" i="4" s="1"/>
  <c r="Z478" i="4"/>
  <c r="W7" i="4"/>
  <c r="X7" i="4" s="1"/>
  <c r="Y7" i="4" s="1"/>
  <c r="Z12" i="4"/>
  <c r="AA12" i="4" s="1"/>
  <c r="AB12" i="4" s="1"/>
  <c r="W21" i="4"/>
  <c r="X21" i="4" s="1"/>
  <c r="Y21" i="4" s="1"/>
  <c r="Z65" i="4"/>
  <c r="AA65" i="4" s="1"/>
  <c r="AB65" i="4" s="1"/>
  <c r="Y70" i="4"/>
  <c r="AA70" i="4" s="1"/>
  <c r="AB70" i="4" s="1"/>
  <c r="Z118" i="4"/>
  <c r="AA118" i="4" s="1"/>
  <c r="AB118" i="4" s="1"/>
  <c r="Z130" i="4"/>
  <c r="AA130" i="4" s="1"/>
  <c r="AB130" i="4" s="1"/>
  <c r="Z177" i="4"/>
  <c r="AA177" i="4" s="1"/>
  <c r="AB177" i="4" s="1"/>
  <c r="Z189" i="4"/>
  <c r="Y198" i="4"/>
  <c r="Y212" i="4"/>
  <c r="AA212" i="4" s="1"/>
  <c r="AB212" i="4" s="1"/>
  <c r="Y214" i="4"/>
  <c r="AA214" i="4" s="1"/>
  <c r="AB214" i="4" s="1"/>
  <c r="Y232" i="4"/>
  <c r="AA232" i="4" s="1"/>
  <c r="AB232" i="4" s="1"/>
  <c r="Z235" i="4"/>
  <c r="AA235" i="4" s="1"/>
  <c r="AB235" i="4" s="1"/>
  <c r="W245" i="4"/>
  <c r="X245" i="4" s="1"/>
  <c r="Y245" i="4" s="1"/>
  <c r="AA245" i="4" s="1"/>
  <c r="AB245" i="4" s="1"/>
  <c r="Z254" i="4"/>
  <c r="AA254" i="4" s="1"/>
  <c r="AB254" i="4" s="1"/>
  <c r="Z291" i="4"/>
  <c r="AA291" i="4" s="1"/>
  <c r="AB291" i="4" s="1"/>
  <c r="Y294" i="4"/>
  <c r="AA294" i="4" s="1"/>
  <c r="AB294" i="4" s="1"/>
  <c r="Z299" i="4"/>
  <c r="AA299" i="4" s="1"/>
  <c r="AB299" i="4" s="1"/>
  <c r="Z310" i="4"/>
  <c r="AA310" i="4" s="1"/>
  <c r="AB310" i="4" s="1"/>
  <c r="W320" i="4"/>
  <c r="X320" i="4" s="1"/>
  <c r="Y320" i="4" s="1"/>
  <c r="W328" i="4"/>
  <c r="X328" i="4" s="1"/>
  <c r="Y328" i="4" s="1"/>
  <c r="AA328" i="4" s="1"/>
  <c r="AB328" i="4" s="1"/>
  <c r="Z362" i="4"/>
  <c r="Z381" i="4"/>
  <c r="AA381" i="4" s="1"/>
  <c r="AB381" i="4" s="1"/>
  <c r="Y418" i="4"/>
  <c r="AA418" i="4" s="1"/>
  <c r="AB418" i="4" s="1"/>
  <c r="Z421" i="4"/>
  <c r="AA421" i="4" s="1"/>
  <c r="AB421" i="4" s="1"/>
  <c r="Z432" i="4"/>
  <c r="AA432" i="4" s="1"/>
  <c r="AB432" i="4" s="1"/>
  <c r="Y434" i="4"/>
  <c r="AA434" i="4" s="1"/>
  <c r="AB434" i="4" s="1"/>
  <c r="Y498" i="4"/>
  <c r="AA498" i="4" s="1"/>
  <c r="AB498" i="4" s="1"/>
  <c r="Z503" i="4"/>
  <c r="AA503" i="4" s="1"/>
  <c r="AB503" i="4" s="1"/>
  <c r="Z543" i="4"/>
  <c r="AA543" i="4" s="1"/>
  <c r="AB543" i="4" s="1"/>
  <c r="Y552" i="4"/>
  <c r="AA552" i="4" s="1"/>
  <c r="AB552" i="4" s="1"/>
  <c r="Z560" i="4"/>
  <c r="AA560" i="4" s="1"/>
  <c r="AB560" i="4" s="1"/>
  <c r="Z563" i="4"/>
  <c r="AA563" i="4" s="1"/>
  <c r="AB563" i="4" s="1"/>
  <c r="Z575" i="4"/>
  <c r="AA575" i="4" s="1"/>
  <c r="AB575" i="4" s="1"/>
  <c r="Z592" i="4"/>
  <c r="AA592" i="4" s="1"/>
  <c r="AB592" i="4" s="1"/>
  <c r="AA17" i="3"/>
  <c r="AA20" i="3"/>
  <c r="AB20" i="3" s="1"/>
  <c r="AA137" i="3"/>
  <c r="AB137" i="3" s="1"/>
  <c r="AA156" i="3"/>
  <c r="AB156" i="3" s="1"/>
  <c r="AA177" i="3"/>
  <c r="AB177" i="3" s="1"/>
  <c r="AA232" i="3"/>
  <c r="AB232" i="3" s="1"/>
  <c r="AC234" i="3"/>
  <c r="AA12" i="3"/>
  <c r="AB12" i="3" s="1"/>
  <c r="AA101" i="3"/>
  <c r="AB101" i="3" s="1"/>
  <c r="AA121" i="3"/>
  <c r="AB121" i="3" s="1"/>
  <c r="AA140" i="3"/>
  <c r="AB140" i="3" s="1"/>
  <c r="AA161" i="3"/>
  <c r="AB161" i="3" s="1"/>
  <c r="AD3" i="3"/>
  <c r="AA99" i="3"/>
  <c r="AB99" i="3" s="1"/>
  <c r="AA123" i="3"/>
  <c r="AB123" i="3" s="1"/>
  <c r="AA129" i="3"/>
  <c r="AB129" i="3" s="1"/>
  <c r="AA132" i="3"/>
  <c r="AB132" i="3" s="1"/>
  <c r="AA257" i="3"/>
  <c r="AB257" i="3" s="1"/>
  <c r="AA88" i="3"/>
  <c r="AB88" i="3" s="1"/>
  <c r="AA133" i="3"/>
  <c r="AD168" i="3"/>
  <c r="AA193" i="3"/>
  <c r="AB193" i="3" s="1"/>
  <c r="AD199" i="3"/>
  <c r="AD252" i="3"/>
  <c r="AB108" i="3"/>
  <c r="AC108" i="3" s="1"/>
  <c r="AE108" i="3" s="1"/>
  <c r="AF108" i="3" s="1"/>
  <c r="AA4" i="3"/>
  <c r="AB4" i="3" s="1"/>
  <c r="AA9" i="3"/>
  <c r="AB9" i="3" s="1"/>
  <c r="AC9" i="3" s="1"/>
  <c r="AA11" i="3"/>
  <c r="AB11" i="3" s="1"/>
  <c r="AC27" i="3"/>
  <c r="AA33" i="3"/>
  <c r="AB33" i="3" s="1"/>
  <c r="AC33" i="3" s="1"/>
  <c r="AA36" i="3"/>
  <c r="AB36" i="3" s="1"/>
  <c r="AA70" i="3"/>
  <c r="AB70" i="3" s="1"/>
  <c r="AD83" i="3"/>
  <c r="AA92" i="3"/>
  <c r="AA124" i="3"/>
  <c r="AB124" i="3" s="1"/>
  <c r="AA169" i="3"/>
  <c r="AB169" i="3" s="1"/>
  <c r="AA176" i="3"/>
  <c r="AB176" i="3" s="1"/>
  <c r="AA189" i="3"/>
  <c r="AB189" i="3" s="1"/>
  <c r="AA203" i="3"/>
  <c r="AB203" i="3" s="1"/>
  <c r="AA209" i="3"/>
  <c r="AB209" i="3" s="1"/>
  <c r="AA220" i="3"/>
  <c r="AB220" i="3" s="1"/>
  <c r="AA228" i="3"/>
  <c r="AB228" i="3" s="1"/>
  <c r="AD11" i="3"/>
  <c r="AA13" i="3"/>
  <c r="AB13" i="3" s="1"/>
  <c r="AC13" i="3" s="1"/>
  <c r="AE13" i="3" s="1"/>
  <c r="AF13" i="3" s="1"/>
  <c r="AD16" i="3"/>
  <c r="AC43" i="3"/>
  <c r="AA50" i="3"/>
  <c r="AB50" i="3" s="1"/>
  <c r="AC50" i="3" s="1"/>
  <c r="AE50" i="3" s="1"/>
  <c r="AF50" i="3" s="1"/>
  <c r="AA54" i="3"/>
  <c r="AB54" i="3" s="1"/>
  <c r="AA68" i="3"/>
  <c r="AB68" i="3" s="1"/>
  <c r="AA106" i="3"/>
  <c r="AB106" i="3" s="1"/>
  <c r="AC106" i="3" s="1"/>
  <c r="AA109" i="3"/>
  <c r="AB109" i="3" s="1"/>
  <c r="AA111" i="3"/>
  <c r="AB111" i="3" s="1"/>
  <c r="AA117" i="3"/>
  <c r="AB117" i="3" s="1"/>
  <c r="AA131" i="3"/>
  <c r="AB131" i="3" s="1"/>
  <c r="AA157" i="3"/>
  <c r="AB157" i="3" s="1"/>
  <c r="AA175" i="3"/>
  <c r="AB175" i="3" s="1"/>
  <c r="AA201" i="3"/>
  <c r="AB201" i="3" s="1"/>
  <c r="AC201" i="3" s="1"/>
  <c r="AA249" i="3"/>
  <c r="AB249" i="3" s="1"/>
  <c r="AA253" i="3"/>
  <c r="AB253" i="3" s="1"/>
  <c r="AA256" i="3"/>
  <c r="AB256" i="3" s="1"/>
  <c r="AB26" i="2"/>
  <c r="AA27" i="2"/>
  <c r="AC27" i="2" s="1"/>
  <c r="AD27" i="2" s="1"/>
  <c r="AA33" i="2"/>
  <c r="AC33" i="2" s="1"/>
  <c r="AD33" i="2" s="1"/>
  <c r="AA35" i="2"/>
  <c r="AA37" i="2"/>
  <c r="AA41" i="2"/>
  <c r="AA45" i="2"/>
  <c r="AC45" i="2" s="1"/>
  <c r="AD45" i="2" s="1"/>
  <c r="AB22" i="2"/>
  <c r="AA23" i="2"/>
  <c r="AA25" i="2"/>
  <c r="Y32" i="2"/>
  <c r="Z32" i="2" s="1"/>
  <c r="AA53" i="2"/>
  <c r="AA55" i="2"/>
  <c r="AD19" i="3"/>
  <c r="AD25" i="3"/>
  <c r="AA25" i="3"/>
  <c r="AB25" i="3" s="1"/>
  <c r="AD35" i="3"/>
  <c r="AD41" i="3"/>
  <c r="AA41" i="3"/>
  <c r="AB41" i="3" s="1"/>
  <c r="AC41" i="3" s="1"/>
  <c r="AA147" i="3"/>
  <c r="AB147" i="3" s="1"/>
  <c r="AA19" i="3"/>
  <c r="AB19" i="3" s="1"/>
  <c r="AD21" i="3"/>
  <c r="AA21" i="3"/>
  <c r="AD27" i="3"/>
  <c r="AA35" i="3"/>
  <c r="AB35" i="3" s="1"/>
  <c r="AD37" i="3"/>
  <c r="AA37" i="3"/>
  <c r="AD43" i="3"/>
  <c r="AE43" i="3" s="1"/>
  <c r="AA53" i="3"/>
  <c r="AB53" i="3" s="1"/>
  <c r="AD55" i="3"/>
  <c r="AA55" i="3"/>
  <c r="AD76" i="3"/>
  <c r="AA76" i="3"/>
  <c r="AD97" i="3"/>
  <c r="AA97" i="3"/>
  <c r="AB97" i="3" s="1"/>
  <c r="AD113" i="3"/>
  <c r="AA113" i="3"/>
  <c r="AB113" i="3" s="1"/>
  <c r="AA116" i="3"/>
  <c r="AB116" i="3" s="1"/>
  <c r="AD147" i="3"/>
  <c r="AA153" i="3"/>
  <c r="AB153" i="3" s="1"/>
  <c r="AA163" i="3"/>
  <c r="AB163" i="3" s="1"/>
  <c r="AA179" i="3"/>
  <c r="AA211" i="3"/>
  <c r="AB211" i="3" s="1"/>
  <c r="AD245" i="3"/>
  <c r="AA245" i="3"/>
  <c r="AB245" i="3" s="1"/>
  <c r="AA254" i="3"/>
  <c r="AD141" i="3"/>
  <c r="AA141" i="3"/>
  <c r="AB141" i="3" s="1"/>
  <c r="AD213" i="3"/>
  <c r="AA213" i="3"/>
  <c r="AB213" i="3" s="1"/>
  <c r="AC213" i="3" s="1"/>
  <c r="AD241" i="3"/>
  <c r="AA241" i="3"/>
  <c r="AB241" i="3" s="1"/>
  <c r="AD28" i="3"/>
  <c r="AA28" i="3"/>
  <c r="AB28" i="3" s="1"/>
  <c r="AD44" i="3"/>
  <c r="AA44" i="3"/>
  <c r="AB44" i="3" s="1"/>
  <c r="AD62" i="3"/>
  <c r="AA62" i="3"/>
  <c r="AB62" i="3" s="1"/>
  <c r="AA86" i="3"/>
  <c r="AB86" i="3" s="1"/>
  <c r="AA91" i="3"/>
  <c r="AB91" i="3" s="1"/>
  <c r="AD91" i="3"/>
  <c r="AD145" i="3"/>
  <c r="AA145" i="3"/>
  <c r="AB145" i="3" s="1"/>
  <c r="AD148" i="3"/>
  <c r="AA148" i="3"/>
  <c r="AB148" i="3" s="1"/>
  <c r="AD197" i="3"/>
  <c r="AA197" i="3"/>
  <c r="AB197" i="3" s="1"/>
  <c r="AC197" i="3" s="1"/>
  <c r="AD237" i="3"/>
  <c r="AA237" i="3"/>
  <c r="AB237" i="3" s="1"/>
  <c r="AD53" i="3"/>
  <c r="AD59" i="3"/>
  <c r="AA59" i="3"/>
  <c r="AB59" i="3" s="1"/>
  <c r="AC59" i="3" s="1"/>
  <c r="AD87" i="3"/>
  <c r="AA87" i="3"/>
  <c r="AB87" i="3" s="1"/>
  <c r="AC3" i="3"/>
  <c r="AD24" i="3"/>
  <c r="AD29" i="3"/>
  <c r="AC29" i="3"/>
  <c r="AD46" i="3"/>
  <c r="AC46" i="3"/>
  <c r="AD58" i="3"/>
  <c r="AA61" i="3"/>
  <c r="AD63" i="3"/>
  <c r="AC63" i="3"/>
  <c r="AD84" i="3"/>
  <c r="AA84" i="3"/>
  <c r="AB84" i="3" s="1"/>
  <c r="AD86" i="3"/>
  <c r="AD96" i="3"/>
  <c r="AA96" i="3"/>
  <c r="AC110" i="3"/>
  <c r="AD115" i="3"/>
  <c r="AA115" i="3"/>
  <c r="AB115" i="3" s="1"/>
  <c r="AD149" i="3"/>
  <c r="AC149" i="3"/>
  <c r="AD155" i="3"/>
  <c r="AC155" i="3"/>
  <c r="AE155" i="3" s="1"/>
  <c r="AC167" i="3"/>
  <c r="AE167" i="3" s="1"/>
  <c r="AF167" i="3" s="1"/>
  <c r="AA171" i="3"/>
  <c r="AB171" i="3" s="1"/>
  <c r="AA195" i="3"/>
  <c r="AD205" i="3"/>
  <c r="AC205" i="3"/>
  <c r="AC258" i="3"/>
  <c r="AD261" i="3"/>
  <c r="AA261" i="3"/>
  <c r="AB261" i="3" s="1"/>
  <c r="AC88" i="3"/>
  <c r="AE88" i="3" s="1"/>
  <c r="AF88" i="3" s="1"/>
  <c r="AA265" i="3"/>
  <c r="AB265" i="3" s="1"/>
  <c r="AA164" i="3"/>
  <c r="AB164" i="3" s="1"/>
  <c r="AA172" i="3"/>
  <c r="AB172" i="3" s="1"/>
  <c r="AA180" i="3"/>
  <c r="AB180" i="3" s="1"/>
  <c r="AA185" i="3"/>
  <c r="AB185" i="3" s="1"/>
  <c r="AA187" i="3"/>
  <c r="AA217" i="3"/>
  <c r="AB217" i="3" s="1"/>
  <c r="AA221" i="3"/>
  <c r="AB221" i="3" s="1"/>
  <c r="AA225" i="3"/>
  <c r="AB225" i="3" s="1"/>
  <c r="AA229" i="3"/>
  <c r="AB229" i="3" s="1"/>
  <c r="AA233" i="3"/>
  <c r="AB233" i="3" s="1"/>
  <c r="Z59" i="4"/>
  <c r="Y59" i="4"/>
  <c r="Z112" i="4"/>
  <c r="W112" i="4"/>
  <c r="Z173" i="4"/>
  <c r="W173" i="4"/>
  <c r="Z191" i="4"/>
  <c r="Y191" i="4"/>
  <c r="Z200" i="4"/>
  <c r="Y200" i="4"/>
  <c r="Z221" i="4"/>
  <c r="Y221" i="4"/>
  <c r="Y289" i="4"/>
  <c r="Z289" i="4"/>
  <c r="Z378" i="4"/>
  <c r="Y378" i="4"/>
  <c r="Z386" i="4"/>
  <c r="Y386" i="4"/>
  <c r="W15" i="4"/>
  <c r="X15" i="4" s="1"/>
  <c r="Y15" i="4" s="1"/>
  <c r="W23" i="4"/>
  <c r="X23" i="4" s="1"/>
  <c r="Y23" i="4" s="1"/>
  <c r="Z33" i="4"/>
  <c r="Y33" i="4"/>
  <c r="Y43" i="4"/>
  <c r="AA43" i="4" s="1"/>
  <c r="AB43" i="4" s="1"/>
  <c r="W47" i="4"/>
  <c r="X47" i="4" s="1"/>
  <c r="Y47" i="4" s="1"/>
  <c r="Y55" i="4"/>
  <c r="AA55" i="4" s="1"/>
  <c r="AB55" i="4" s="1"/>
  <c r="Z57" i="4"/>
  <c r="W57" i="4"/>
  <c r="X57" i="4" s="1"/>
  <c r="Y81" i="4"/>
  <c r="AA81" i="4" s="1"/>
  <c r="AB81" i="4" s="1"/>
  <c r="Z86" i="4"/>
  <c r="W86" i="4"/>
  <c r="X86" i="4" s="1"/>
  <c r="Z89" i="4"/>
  <c r="AA89" i="4" s="1"/>
  <c r="AB89" i="4" s="1"/>
  <c r="W92" i="4"/>
  <c r="X92" i="4" s="1"/>
  <c r="W94" i="4"/>
  <c r="X94" i="4" s="1"/>
  <c r="W110" i="4"/>
  <c r="Z124" i="4"/>
  <c r="AA124" i="4" s="1"/>
  <c r="AB124" i="4" s="1"/>
  <c r="Y134" i="4"/>
  <c r="AA134" i="4" s="1"/>
  <c r="AB134" i="4" s="1"/>
  <c r="Z138" i="4"/>
  <c r="AA138" i="4" s="1"/>
  <c r="AB138" i="4" s="1"/>
  <c r="Y149" i="4"/>
  <c r="Z149" i="4"/>
  <c r="Y180" i="4"/>
  <c r="AA180" i="4" s="1"/>
  <c r="AB180" i="4" s="1"/>
  <c r="Y201" i="4"/>
  <c r="Z201" i="4"/>
  <c r="Z207" i="4"/>
  <c r="Y207" i="4"/>
  <c r="Z351" i="4"/>
  <c r="Y351" i="4"/>
  <c r="Z427" i="4"/>
  <c r="Y427" i="4"/>
  <c r="Z506" i="4"/>
  <c r="Y506" i="4"/>
  <c r="Z31" i="4"/>
  <c r="AA31" i="4" s="1"/>
  <c r="AB31" i="4" s="1"/>
  <c r="Z64" i="4"/>
  <c r="Y64" i="4"/>
  <c r="Z110" i="4"/>
  <c r="Z316" i="4"/>
  <c r="Y316" i="4"/>
  <c r="W19" i="4"/>
  <c r="X19" i="4" s="1"/>
  <c r="Y19" i="4" s="1"/>
  <c r="Y37" i="4"/>
  <c r="AA37" i="4" s="1"/>
  <c r="AB37" i="4" s="1"/>
  <c r="W39" i="4"/>
  <c r="X39" i="4" s="1"/>
  <c r="Y39" i="4" s="1"/>
  <c r="Y42" i="4"/>
  <c r="Z42" i="4"/>
  <c r="Z58" i="4"/>
  <c r="AA58" i="4" s="1"/>
  <c r="AB58" i="4" s="1"/>
  <c r="Z61" i="4"/>
  <c r="W61" i="4"/>
  <c r="X61" i="4" s="1"/>
  <c r="Y61" i="4" s="1"/>
  <c r="Z80" i="4"/>
  <c r="Y80" i="4"/>
  <c r="Y91" i="4"/>
  <c r="Z91" i="4"/>
  <c r="Z120" i="4"/>
  <c r="AA120" i="4" s="1"/>
  <c r="AB120" i="4" s="1"/>
  <c r="Z141" i="4"/>
  <c r="Y150" i="4"/>
  <c r="AA150" i="4" s="1"/>
  <c r="AB150" i="4" s="1"/>
  <c r="Y161" i="4"/>
  <c r="AA161" i="4" s="1"/>
  <c r="AB161" i="4" s="1"/>
  <c r="Z165" i="4"/>
  <c r="AA165" i="4" s="1"/>
  <c r="AB165" i="4" s="1"/>
  <c r="Y205" i="4"/>
  <c r="Z205" i="4"/>
  <c r="Z234" i="4"/>
  <c r="Y234" i="4"/>
  <c r="Z278" i="4"/>
  <c r="Y278" i="4"/>
  <c r="Z302" i="4"/>
  <c r="Y302" i="4"/>
  <c r="Y305" i="4"/>
  <c r="Z305" i="4"/>
  <c r="Z163" i="4"/>
  <c r="Y197" i="4"/>
  <c r="AA197" i="4" s="1"/>
  <c r="AB197" i="4" s="1"/>
  <c r="Y216" i="4"/>
  <c r="AA216" i="4" s="1"/>
  <c r="AB216" i="4" s="1"/>
  <c r="Y237" i="4"/>
  <c r="Z339" i="4"/>
  <c r="Y339" i="4"/>
  <c r="Z355" i="4"/>
  <c r="Y355" i="4"/>
  <c r="Z367" i="4"/>
  <c r="W367" i="4"/>
  <c r="Z405" i="4"/>
  <c r="Y405" i="4"/>
  <c r="X409" i="4"/>
  <c r="Y409" i="4" s="1"/>
  <c r="Y428" i="4"/>
  <c r="Z428" i="4"/>
  <c r="Y445" i="4"/>
  <c r="Z445" i="4"/>
  <c r="Z507" i="4"/>
  <c r="Y507" i="4"/>
  <c r="Z556" i="4"/>
  <c r="Y556" i="4"/>
  <c r="Z413" i="4"/>
  <c r="Y413" i="4"/>
  <c r="Z429" i="4"/>
  <c r="Y429" i="4"/>
  <c r="Z531" i="4"/>
  <c r="Y531" i="4"/>
  <c r="Y547" i="4"/>
  <c r="Z547" i="4"/>
  <c r="Y571" i="4"/>
  <c r="Z571" i="4"/>
  <c r="Y595" i="4"/>
  <c r="Z595" i="4"/>
  <c r="W204" i="4"/>
  <c r="X204" i="4" s="1"/>
  <c r="Y206" i="4"/>
  <c r="AA206" i="4" s="1"/>
  <c r="AB206" i="4" s="1"/>
  <c r="W236" i="4"/>
  <c r="X236" i="4" s="1"/>
  <c r="W250" i="4"/>
  <c r="W256" i="4"/>
  <c r="Z277" i="4"/>
  <c r="AA277" i="4" s="1"/>
  <c r="AB277" i="4" s="1"/>
  <c r="Y288" i="4"/>
  <c r="AA288" i="4" s="1"/>
  <c r="AB288" i="4" s="1"/>
  <c r="Z301" i="4"/>
  <c r="Y304" i="4"/>
  <c r="AA304" i="4" s="1"/>
  <c r="AB304" i="4" s="1"/>
  <c r="Z312" i="4"/>
  <c r="Y312" i="4"/>
  <c r="Z326" i="4"/>
  <c r="W326" i="4"/>
  <c r="Y333" i="4"/>
  <c r="Z333" i="4"/>
  <c r="Z374" i="4"/>
  <c r="Y374" i="4"/>
  <c r="Z385" i="4"/>
  <c r="Y385" i="4"/>
  <c r="Z395" i="4"/>
  <c r="W395" i="4"/>
  <c r="Z430" i="4"/>
  <c r="Y430" i="4"/>
  <c r="Z444" i="4"/>
  <c r="Y444" i="4"/>
  <c r="Z448" i="4"/>
  <c r="Y448" i="4"/>
  <c r="Z454" i="4"/>
  <c r="Y454" i="4"/>
  <c r="Z470" i="4"/>
  <c r="Y470" i="4"/>
  <c r="Z514" i="4"/>
  <c r="Y514" i="4"/>
  <c r="Y551" i="4"/>
  <c r="Z551" i="4"/>
  <c r="Z576" i="4"/>
  <c r="Y576" i="4"/>
  <c r="Y599" i="4"/>
  <c r="Z599" i="4"/>
  <c r="Z322" i="4"/>
  <c r="AA322" i="4" s="1"/>
  <c r="AB322" i="4" s="1"/>
  <c r="Z433" i="4"/>
  <c r="AA433" i="4" s="1"/>
  <c r="AB433" i="4" s="1"/>
  <c r="Z458" i="4"/>
  <c r="AA458" i="4" s="1"/>
  <c r="AB458" i="4" s="1"/>
  <c r="Z474" i="4"/>
  <c r="AA474" i="4" s="1"/>
  <c r="AB474" i="4" s="1"/>
  <c r="Z490" i="4"/>
  <c r="AA490" i="4" s="1"/>
  <c r="AB490" i="4" s="1"/>
  <c r="Y308" i="4"/>
  <c r="AA308" i="4" s="1"/>
  <c r="AB308" i="4" s="1"/>
  <c r="Y311" i="4"/>
  <c r="AA311" i="4" s="1"/>
  <c r="AB311" i="4" s="1"/>
  <c r="W314" i="4"/>
  <c r="Z321" i="4"/>
  <c r="AA321" i="4" s="1"/>
  <c r="AB321" i="4" s="1"/>
  <c r="W335" i="4"/>
  <c r="X335" i="4" s="1"/>
  <c r="Y335" i="4" s="1"/>
  <c r="W359" i="4"/>
  <c r="W363" i="4"/>
  <c r="X363" i="4" s="1"/>
  <c r="Y363" i="4" s="1"/>
  <c r="AA363" i="4" s="1"/>
  <c r="AB363" i="4" s="1"/>
  <c r="W366" i="4"/>
  <c r="X366" i="4" s="1"/>
  <c r="Y389" i="4"/>
  <c r="AA389" i="4" s="1"/>
  <c r="AB389" i="4" s="1"/>
  <c r="Y390" i="4"/>
  <c r="AA390" i="4" s="1"/>
  <c r="AB390" i="4" s="1"/>
  <c r="W394" i="4"/>
  <c r="X394" i="4" s="1"/>
  <c r="W399" i="4"/>
  <c r="Z404" i="4"/>
  <c r="AA404" i="4" s="1"/>
  <c r="AB404" i="4" s="1"/>
  <c r="W415" i="4"/>
  <c r="Y423" i="4"/>
  <c r="AA423" i="4" s="1"/>
  <c r="AB423" i="4" s="1"/>
  <c r="Y426" i="4"/>
  <c r="AA426" i="4" s="1"/>
  <c r="AB426" i="4" s="1"/>
  <c r="Y439" i="4"/>
  <c r="AA439" i="4" s="1"/>
  <c r="AB439" i="4" s="1"/>
  <c r="Y441" i="4"/>
  <c r="AA441" i="4" s="1"/>
  <c r="AB441" i="4" s="1"/>
  <c r="Y450" i="4"/>
  <c r="AA450" i="4" s="1"/>
  <c r="AB450" i="4" s="1"/>
  <c r="Y483" i="4"/>
  <c r="AA483" i="4" s="1"/>
  <c r="AB483" i="4" s="1"/>
  <c r="Y487" i="4"/>
  <c r="AA487" i="4" s="1"/>
  <c r="AB487" i="4" s="1"/>
  <c r="Y494" i="4"/>
  <c r="AA494" i="4" s="1"/>
  <c r="AB494" i="4" s="1"/>
  <c r="Y495" i="4"/>
  <c r="Y540" i="4"/>
  <c r="AA540" i="4" s="1"/>
  <c r="AB540" i="4" s="1"/>
  <c r="Z555" i="4"/>
  <c r="AA555" i="4" s="1"/>
  <c r="AB555" i="4" s="1"/>
  <c r="Z313" i="4"/>
  <c r="AA313" i="4" s="1"/>
  <c r="AB313" i="4" s="1"/>
  <c r="W324" i="4"/>
  <c r="W369" i="4"/>
  <c r="Y382" i="4"/>
  <c r="AA382" i="4" s="1"/>
  <c r="AB382" i="4" s="1"/>
  <c r="Y403" i="4"/>
  <c r="AA403" i="4" s="1"/>
  <c r="AB403" i="4" s="1"/>
  <c r="Y407" i="4"/>
  <c r="AA407" i="4" s="1"/>
  <c r="AB407" i="4" s="1"/>
  <c r="Y419" i="4"/>
  <c r="AA419" i="4" s="1"/>
  <c r="AB419" i="4" s="1"/>
  <c r="Z420" i="4"/>
  <c r="AA420" i="4" s="1"/>
  <c r="AB420" i="4" s="1"/>
  <c r="Y435" i="4"/>
  <c r="AA435" i="4" s="1"/>
  <c r="AB435" i="4" s="1"/>
  <c r="Z495" i="4"/>
  <c r="Y511" i="4"/>
  <c r="AA511" i="4" s="1"/>
  <c r="AB511" i="4" s="1"/>
  <c r="Z539" i="4"/>
  <c r="AA539" i="4" s="1"/>
  <c r="AB539" i="4" s="1"/>
  <c r="Z579" i="4"/>
  <c r="AA579" i="4" s="1"/>
  <c r="AB579" i="4" s="1"/>
  <c r="Z583" i="4"/>
  <c r="AA583" i="4" s="1"/>
  <c r="AB583" i="4" s="1"/>
  <c r="Y2" i="2"/>
  <c r="Z2" i="2" s="1"/>
  <c r="AB2" i="2"/>
  <c r="Y3" i="2"/>
  <c r="Z3" i="2" s="1"/>
  <c r="AB3" i="2"/>
  <c r="Y4" i="2"/>
  <c r="Z4" i="2" s="1"/>
  <c r="AB4" i="2"/>
  <c r="Y13" i="2"/>
  <c r="Z13" i="2" s="1"/>
  <c r="Y31" i="2"/>
  <c r="Z31" i="2" s="1"/>
  <c r="AA36" i="2"/>
  <c r="Y36" i="2"/>
  <c r="Z36" i="2" s="1"/>
  <c r="AA40" i="2"/>
  <c r="Y40" i="2"/>
  <c r="Z40" i="2" s="1"/>
  <c r="AA44" i="2"/>
  <c r="Y44" i="2"/>
  <c r="Z44" i="2" s="1"/>
  <c r="Z48" i="2"/>
  <c r="Y48" i="2"/>
  <c r="AB48" i="2"/>
  <c r="Z50" i="2"/>
  <c r="Y50" i="2"/>
  <c r="AB50" i="2"/>
  <c r="AA52" i="2"/>
  <c r="Y52" i="2"/>
  <c r="Z52" i="2" s="1"/>
  <c r="AA13" i="2"/>
  <c r="AB14" i="2"/>
  <c r="Y17" i="2"/>
  <c r="Z17" i="2" s="1"/>
  <c r="Y18" i="2"/>
  <c r="Z18" i="2" s="1"/>
  <c r="AC26" i="2"/>
  <c r="AD26" i="2" s="1"/>
  <c r="AA31" i="2"/>
  <c r="AB36" i="2"/>
  <c r="AB40" i="2"/>
  <c r="AB44" i="2"/>
  <c r="AA48" i="2"/>
  <c r="AA50" i="2"/>
  <c r="AB52" i="2"/>
  <c r="AC53" i="2"/>
  <c r="AD53" i="2" s="1"/>
  <c r="AA2" i="2"/>
  <c r="AA3" i="2"/>
  <c r="AA4" i="2"/>
  <c r="AB13" i="2"/>
  <c r="AA17" i="2"/>
  <c r="AB18" i="2"/>
  <c r="Y21" i="2"/>
  <c r="Z21" i="2" s="1"/>
  <c r="Y22" i="2"/>
  <c r="AB31" i="2"/>
  <c r="Z49" i="2"/>
  <c r="Y49" i="2"/>
  <c r="AB49" i="2"/>
  <c r="Z51" i="2"/>
  <c r="Y51" i="2"/>
  <c r="AB51" i="2"/>
  <c r="Y25" i="2"/>
  <c r="Z25" i="2" s="1"/>
  <c r="AA32" i="2"/>
  <c r="AB39" i="2"/>
  <c r="AB43" i="2"/>
  <c r="AB47" i="2"/>
  <c r="AB16" i="2"/>
  <c r="AB20" i="2"/>
  <c r="AB24" i="2"/>
  <c r="AB28" i="2"/>
  <c r="AB34" i="2"/>
  <c r="Y35" i="2"/>
  <c r="Z35" i="2" s="1"/>
  <c r="AB38" i="2"/>
  <c r="Y39" i="2"/>
  <c r="Z39" i="2" s="1"/>
  <c r="AB42" i="2"/>
  <c r="Y43" i="2"/>
  <c r="Z43" i="2" s="1"/>
  <c r="AB46" i="2"/>
  <c r="Y47" i="2"/>
  <c r="Z47" i="2" s="1"/>
  <c r="AB54" i="2"/>
  <c r="Y55" i="2"/>
  <c r="Z55" i="2" s="1"/>
  <c r="Y16" i="2"/>
  <c r="Z16" i="2" s="1"/>
  <c r="Y20" i="2"/>
  <c r="Z20" i="2" s="1"/>
  <c r="Y24" i="2"/>
  <c r="Z24" i="2" s="1"/>
  <c r="Y28" i="2"/>
  <c r="Z28" i="2" s="1"/>
  <c r="Y34" i="2"/>
  <c r="Z34" i="2" s="1"/>
  <c r="Y38" i="2"/>
  <c r="Z38" i="2" s="1"/>
  <c r="Y42" i="2"/>
  <c r="Z42" i="2" s="1"/>
  <c r="Y46" i="2"/>
  <c r="Z46" i="2" s="1"/>
  <c r="Y54" i="2"/>
  <c r="Z54" i="2" s="1"/>
  <c r="AD7" i="3"/>
  <c r="AA7" i="3"/>
  <c r="AB7" i="3" s="1"/>
  <c r="AD23" i="3"/>
  <c r="AA23" i="3"/>
  <c r="AB23" i="3" s="1"/>
  <c r="AD39" i="3"/>
  <c r="AA39" i="3"/>
  <c r="AB39" i="3" s="1"/>
  <c r="AB83" i="3"/>
  <c r="AC83" i="3" s="1"/>
  <c r="AE3" i="3"/>
  <c r="AD15" i="3"/>
  <c r="AA15" i="3"/>
  <c r="AD31" i="3"/>
  <c r="AA31" i="3"/>
  <c r="AD48" i="3"/>
  <c r="AA48" i="3"/>
  <c r="AA2" i="3"/>
  <c r="AB2" i="3" s="1"/>
  <c r="AB17" i="3"/>
  <c r="AA10" i="3"/>
  <c r="AB10" i="3" s="1"/>
  <c r="AA18" i="3"/>
  <c r="AB18" i="3" s="1"/>
  <c r="AA26" i="3"/>
  <c r="AB26" i="3" s="1"/>
  <c r="AA34" i="3"/>
  <c r="AB34" i="3" s="1"/>
  <c r="AA52" i="3"/>
  <c r="AB52" i="3" s="1"/>
  <c r="AA57" i="3"/>
  <c r="AB57" i="3" s="1"/>
  <c r="AA60" i="3"/>
  <c r="AB60" i="3" s="1"/>
  <c r="AA66" i="3"/>
  <c r="AB66" i="3" s="1"/>
  <c r="AA93" i="3"/>
  <c r="AB93" i="3" s="1"/>
  <c r="AA104" i="3"/>
  <c r="AB104" i="3" s="1"/>
  <c r="AA146" i="3"/>
  <c r="AB146" i="3" s="1"/>
  <c r="AD146" i="3"/>
  <c r="AD184" i="3"/>
  <c r="AA184" i="3"/>
  <c r="AB184" i="3" s="1"/>
  <c r="AB195" i="3"/>
  <c r="AC195" i="3" s="1"/>
  <c r="AE195" i="3" s="1"/>
  <c r="AF195" i="3" s="1"/>
  <c r="AA206" i="3"/>
  <c r="AB206" i="3" s="1"/>
  <c r="AD206" i="3"/>
  <c r="AA32" i="3"/>
  <c r="AB32" i="3" s="1"/>
  <c r="AA40" i="3"/>
  <c r="AB40" i="3" s="1"/>
  <c r="AA49" i="3"/>
  <c r="AA67" i="3"/>
  <c r="AA98" i="3"/>
  <c r="AA100" i="3"/>
  <c r="AA102" i="3"/>
  <c r="AA105" i="3"/>
  <c r="AA112" i="3"/>
  <c r="AA114" i="3"/>
  <c r="AB114" i="3" s="1"/>
  <c r="AD114" i="3"/>
  <c r="AD128" i="3"/>
  <c r="AA128" i="3"/>
  <c r="AA138" i="3"/>
  <c r="AB138" i="3" s="1"/>
  <c r="AD138" i="3"/>
  <c r="AD160" i="3"/>
  <c r="AA160" i="3"/>
  <c r="AA186" i="3"/>
  <c r="AB186" i="3" s="1"/>
  <c r="AD186" i="3"/>
  <c r="AD207" i="3"/>
  <c r="AA207" i="3"/>
  <c r="AB207" i="3" s="1"/>
  <c r="AC8" i="3"/>
  <c r="AE8" i="3" s="1"/>
  <c r="AF8" i="3" s="1"/>
  <c r="AC16" i="3"/>
  <c r="AC24" i="3"/>
  <c r="AA42" i="3"/>
  <c r="AB42" i="3" s="1"/>
  <c r="AC58" i="3"/>
  <c r="AE58" i="3" s="1"/>
  <c r="AF58" i="3" s="1"/>
  <c r="AA69" i="3"/>
  <c r="AB69" i="3" s="1"/>
  <c r="AA78" i="3"/>
  <c r="AB78" i="3" s="1"/>
  <c r="AA85" i="3"/>
  <c r="AB85" i="3" s="1"/>
  <c r="AA90" i="3"/>
  <c r="AB90" i="3" s="1"/>
  <c r="AB92" i="3"/>
  <c r="AC92" i="3" s="1"/>
  <c r="AA107" i="3"/>
  <c r="AB107" i="3" s="1"/>
  <c r="AD136" i="3"/>
  <c r="AA136" i="3"/>
  <c r="AB136" i="3" s="1"/>
  <c r="AA6" i="3"/>
  <c r="AA14" i="3"/>
  <c r="AA22" i="3"/>
  <c r="AA30" i="3"/>
  <c r="AA38" i="3"/>
  <c r="AA47" i="3"/>
  <c r="AA56" i="3"/>
  <c r="AD57" i="3"/>
  <c r="AA65" i="3"/>
  <c r="AD66" i="3"/>
  <c r="AC75" i="3"/>
  <c r="AE75" i="3" s="1"/>
  <c r="AA77" i="3"/>
  <c r="AD78" i="3"/>
  <c r="AA89" i="3"/>
  <c r="AD90" i="3"/>
  <c r="AA103" i="3"/>
  <c r="AD104" i="3"/>
  <c r="AD120" i="3"/>
  <c r="AA120" i="3"/>
  <c r="AA130" i="3"/>
  <c r="AB130" i="3" s="1"/>
  <c r="AD130" i="3"/>
  <c r="AD152" i="3"/>
  <c r="AA152" i="3"/>
  <c r="AA162" i="3"/>
  <c r="AB162" i="3" s="1"/>
  <c r="AD162" i="3"/>
  <c r="AA170" i="3"/>
  <c r="AB170" i="3" s="1"/>
  <c r="AD170" i="3"/>
  <c r="AA178" i="3"/>
  <c r="AB178" i="3" s="1"/>
  <c r="AD178" i="3"/>
  <c r="AD188" i="3"/>
  <c r="AA188" i="3"/>
  <c r="AB188" i="3" s="1"/>
  <c r="AA208" i="3"/>
  <c r="AB208" i="3" s="1"/>
  <c r="AD208" i="3"/>
  <c r="AA248" i="3"/>
  <c r="AB248" i="3" s="1"/>
  <c r="AD248" i="3"/>
  <c r="AA122" i="3"/>
  <c r="AB122" i="3" s="1"/>
  <c r="AD122" i="3"/>
  <c r="AD144" i="3"/>
  <c r="AA144" i="3"/>
  <c r="AB144" i="3" s="1"/>
  <c r="AA154" i="3"/>
  <c r="AB154" i="3" s="1"/>
  <c r="AD154" i="3"/>
  <c r="AB179" i="3"/>
  <c r="AC179" i="3" s="1"/>
  <c r="AE179" i="3" s="1"/>
  <c r="AF179" i="3" s="1"/>
  <c r="AB196" i="3"/>
  <c r="AC196" i="3" s="1"/>
  <c r="AD110" i="3"/>
  <c r="AC119" i="3"/>
  <c r="AC127" i="3"/>
  <c r="AC135" i="3"/>
  <c r="AC143" i="3"/>
  <c r="AC151" i="3"/>
  <c r="AC159" i="3"/>
  <c r="AC165" i="3"/>
  <c r="AC168" i="3"/>
  <c r="AC173" i="3"/>
  <c r="AC181" i="3"/>
  <c r="AC183" i="3"/>
  <c r="AA198" i="3"/>
  <c r="AD198" i="3"/>
  <c r="AC199" i="3"/>
  <c r="AE199" i="3" s="1"/>
  <c r="AF199" i="3" s="1"/>
  <c r="AA200" i="3"/>
  <c r="AA210" i="3"/>
  <c r="AC212" i="3"/>
  <c r="AD212" i="3"/>
  <c r="AA214" i="3"/>
  <c r="AD214" i="3"/>
  <c r="AB252" i="3"/>
  <c r="AA118" i="3"/>
  <c r="AD119" i="3"/>
  <c r="AA126" i="3"/>
  <c r="AD127" i="3"/>
  <c r="AA134" i="3"/>
  <c r="AD135" i="3"/>
  <c r="AC140" i="3"/>
  <c r="AE140" i="3" s="1"/>
  <c r="AF140" i="3" s="1"/>
  <c r="AA142" i="3"/>
  <c r="AD143" i="3"/>
  <c r="AA150" i="3"/>
  <c r="AD151" i="3"/>
  <c r="AA158" i="3"/>
  <c r="AD159" i="3"/>
  <c r="AD165" i="3"/>
  <c r="AA166" i="3"/>
  <c r="AD173" i="3"/>
  <c r="AA174" i="3"/>
  <c r="AD181" i="3"/>
  <c r="AA182" i="3"/>
  <c r="AD183" i="3"/>
  <c r="AA190" i="3"/>
  <c r="AD190" i="3"/>
  <c r="AA192" i="3"/>
  <c r="AB192" i="3" s="1"/>
  <c r="AA202" i="3"/>
  <c r="AB202" i="3" s="1"/>
  <c r="AD204" i="3"/>
  <c r="AC115" i="3"/>
  <c r="AE115" i="3" s="1"/>
  <c r="AA191" i="3"/>
  <c r="AB191" i="3" s="1"/>
  <c r="AA194" i="3"/>
  <c r="AD196" i="3"/>
  <c r="AA204" i="3"/>
  <c r="AB204" i="3" s="1"/>
  <c r="AD215" i="3"/>
  <c r="AA215" i="3"/>
  <c r="AA251" i="3"/>
  <c r="AB251" i="3" s="1"/>
  <c r="AD251" i="3"/>
  <c r="AC216" i="3"/>
  <c r="AE216" i="3" s="1"/>
  <c r="AF216" i="3" s="1"/>
  <c r="AC232" i="3"/>
  <c r="AE232" i="3" s="1"/>
  <c r="AF232" i="3" s="1"/>
  <c r="AA235" i="3"/>
  <c r="AB235" i="3" s="1"/>
  <c r="AA244" i="3"/>
  <c r="AE250" i="3"/>
  <c r="AA240" i="3"/>
  <c r="AA260" i="3"/>
  <c r="AB260" i="3" s="1"/>
  <c r="AA219" i="3"/>
  <c r="AD219" i="3"/>
  <c r="AA223" i="3"/>
  <c r="AD223" i="3"/>
  <c r="AA227" i="3"/>
  <c r="AD227" i="3"/>
  <c r="AA231" i="3"/>
  <c r="AD231" i="3"/>
  <c r="AC236" i="3"/>
  <c r="AD236" i="3"/>
  <c r="AD240" i="3"/>
  <c r="AA255" i="3"/>
  <c r="AD255" i="3"/>
  <c r="AD260" i="3"/>
  <c r="AA264" i="3"/>
  <c r="AB264" i="3" s="1"/>
  <c r="AD264" i="3"/>
  <c r="AA268" i="3"/>
  <c r="AB268" i="3" s="1"/>
  <c r="AA239" i="3"/>
  <c r="AA243" i="3"/>
  <c r="AA247" i="3"/>
  <c r="AD259" i="3"/>
  <c r="AD263" i="3"/>
  <c r="AD267" i="3"/>
  <c r="AD271" i="3"/>
  <c r="AD218" i="3"/>
  <c r="AD222" i="3"/>
  <c r="AD226" i="3"/>
  <c r="AD230" i="3"/>
  <c r="AD234" i="3"/>
  <c r="AE234" i="3" s="1"/>
  <c r="AD238" i="3"/>
  <c r="AE238" i="3" s="1"/>
  <c r="AF238" i="3" s="1"/>
  <c r="AD242" i="3"/>
  <c r="AD246" i="3"/>
  <c r="AD258" i="3"/>
  <c r="AE258" i="3" s="1"/>
  <c r="AA259" i="3"/>
  <c r="AD262" i="3"/>
  <c r="AA263" i="3"/>
  <c r="AD266" i="3"/>
  <c r="AA267" i="3"/>
  <c r="AD270" i="3"/>
  <c r="AA271" i="3"/>
  <c r="AA218" i="3"/>
  <c r="AA222" i="3"/>
  <c r="AA226" i="3"/>
  <c r="AA230" i="3"/>
  <c r="AA242" i="3"/>
  <c r="AA246" i="3"/>
  <c r="AA262" i="3"/>
  <c r="AA266" i="3"/>
  <c r="AA270" i="3"/>
  <c r="X79" i="4"/>
  <c r="Y79" i="4" s="1"/>
  <c r="X141" i="4"/>
  <c r="Y141" i="4" s="1"/>
  <c r="Z40" i="4"/>
  <c r="Z136" i="4"/>
  <c r="W158" i="4"/>
  <c r="Z159" i="4"/>
  <c r="Y159" i="4"/>
  <c r="Y168" i="4"/>
  <c r="Y176" i="4"/>
  <c r="W185" i="4"/>
  <c r="Z186" i="4"/>
  <c r="Y186" i="4"/>
  <c r="Z210" i="4"/>
  <c r="Y210" i="4"/>
  <c r="Z230" i="4"/>
  <c r="Y253" i="4"/>
  <c r="Z253" i="4"/>
  <c r="Z268" i="4"/>
  <c r="Y268" i="4"/>
  <c r="Y283" i="4"/>
  <c r="Z283" i="4"/>
  <c r="W330" i="4"/>
  <c r="Z330" i="4"/>
  <c r="W365" i="4"/>
  <c r="Z365" i="4"/>
  <c r="Z463" i="4"/>
  <c r="Y463" i="4"/>
  <c r="Y4" i="4"/>
  <c r="Y8" i="4"/>
  <c r="Y14" i="4"/>
  <c r="W16" i="4"/>
  <c r="Y18" i="4"/>
  <c r="Y20" i="4"/>
  <c r="Y22" i="4"/>
  <c r="Y24" i="4"/>
  <c r="Y30" i="4"/>
  <c r="Y34" i="4"/>
  <c r="Y36" i="4"/>
  <c r="W40" i="4"/>
  <c r="Y44" i="4"/>
  <c r="Y48" i="4"/>
  <c r="Y54" i="4"/>
  <c r="W60" i="4"/>
  <c r="W67" i="4"/>
  <c r="Z79" i="4"/>
  <c r="Y90" i="4"/>
  <c r="AA90" i="4" s="1"/>
  <c r="AB90" i="4" s="1"/>
  <c r="Y103" i="4"/>
  <c r="AA103" i="4" s="1"/>
  <c r="AB103" i="4" s="1"/>
  <c r="Z108" i="4"/>
  <c r="Y108" i="4"/>
  <c r="W111" i="4"/>
  <c r="Y115" i="4"/>
  <c r="W119" i="4"/>
  <c r="Y121" i="4"/>
  <c r="AA121" i="4" s="1"/>
  <c r="AB121" i="4" s="1"/>
  <c r="Z126" i="4"/>
  <c r="Y126" i="4"/>
  <c r="Z135" i="4"/>
  <c r="AA135" i="4" s="1"/>
  <c r="AB135" i="4" s="1"/>
  <c r="Y136" i="4"/>
  <c r="Y154" i="4"/>
  <c r="Z154" i="4"/>
  <c r="W156" i="4"/>
  <c r="Z156" i="4"/>
  <c r="Z157" i="4"/>
  <c r="AA157" i="4" s="1"/>
  <c r="AB157" i="4" s="1"/>
  <c r="Z167" i="4"/>
  <c r="AA167" i="4" s="1"/>
  <c r="AB167" i="4" s="1"/>
  <c r="Z168" i="4"/>
  <c r="Z176" i="4"/>
  <c r="W194" i="4"/>
  <c r="Z198" i="4"/>
  <c r="Z223" i="4"/>
  <c r="Y223" i="4"/>
  <c r="Y227" i="4"/>
  <c r="AA227" i="4" s="1"/>
  <c r="AB227" i="4" s="1"/>
  <c r="Y229" i="4"/>
  <c r="AA229" i="4" s="1"/>
  <c r="AB229" i="4" s="1"/>
  <c r="Y242" i="4"/>
  <c r="Z242" i="4"/>
  <c r="X301" i="4"/>
  <c r="Y301" i="4" s="1"/>
  <c r="W127" i="4"/>
  <c r="Z2" i="4"/>
  <c r="Z4" i="4"/>
  <c r="Z6" i="4"/>
  <c r="Z8" i="4"/>
  <c r="Z10" i="4"/>
  <c r="Z14" i="4"/>
  <c r="Z18" i="4"/>
  <c r="Z20" i="4"/>
  <c r="Z22" i="4"/>
  <c r="Z24" i="4"/>
  <c r="Z26" i="4"/>
  <c r="Z30" i="4"/>
  <c r="Z34" i="4"/>
  <c r="Z36" i="4"/>
  <c r="Z38" i="4"/>
  <c r="Z44" i="4"/>
  <c r="Z46" i="4"/>
  <c r="Z48" i="4"/>
  <c r="Z54" i="4"/>
  <c r="W63" i="4"/>
  <c r="Y101" i="4"/>
  <c r="Z101" i="4"/>
  <c r="Y107" i="4"/>
  <c r="Z115" i="4"/>
  <c r="Y125" i="4"/>
  <c r="Z127" i="4"/>
  <c r="Z153" i="4"/>
  <c r="Y153" i="4"/>
  <c r="Z158" i="4"/>
  <c r="Y162" i="4"/>
  <c r="Z166" i="4"/>
  <c r="Y179" i="4"/>
  <c r="Z179" i="4"/>
  <c r="Z185" i="4"/>
  <c r="Y193" i="4"/>
  <c r="AA193" i="4" s="1"/>
  <c r="AB193" i="4" s="1"/>
  <c r="Z194" i="4"/>
  <c r="X203" i="4"/>
  <c r="Y209" i="4"/>
  <c r="W211" i="4"/>
  <c r="Z211" i="4"/>
  <c r="Y230" i="4"/>
  <c r="Y257" i="4"/>
  <c r="Z257" i="4"/>
  <c r="Y259" i="4"/>
  <c r="Z259" i="4"/>
  <c r="Z281" i="4"/>
  <c r="Y281" i="4"/>
  <c r="Z286" i="4"/>
  <c r="Y286" i="4"/>
  <c r="Y350" i="4"/>
  <c r="Z350" i="4"/>
  <c r="Y99" i="4"/>
  <c r="AA99" i="4" s="1"/>
  <c r="AB99" i="4" s="1"/>
  <c r="Z104" i="4"/>
  <c r="Y104" i="4"/>
  <c r="W109" i="4"/>
  <c r="Z122" i="4"/>
  <c r="Y122" i="4"/>
  <c r="W2" i="4"/>
  <c r="W6" i="4"/>
  <c r="W10" i="4"/>
  <c r="W26" i="4"/>
  <c r="W38" i="4"/>
  <c r="W46" i="4"/>
  <c r="Y62" i="4"/>
  <c r="AA62" i="4" s="1"/>
  <c r="AB62" i="4" s="1"/>
  <c r="Y68" i="4"/>
  <c r="AA68" i="4" s="1"/>
  <c r="AB68" i="4" s="1"/>
  <c r="Z69" i="4"/>
  <c r="AA69" i="4" s="1"/>
  <c r="AB69" i="4" s="1"/>
  <c r="Y71" i="4"/>
  <c r="AA71" i="4" s="1"/>
  <c r="AB71" i="4" s="1"/>
  <c r="Y73" i="4"/>
  <c r="AA73" i="4" s="1"/>
  <c r="AB73" i="4" s="1"/>
  <c r="Z74" i="4"/>
  <c r="AA74" i="4" s="1"/>
  <c r="AB74" i="4" s="1"/>
  <c r="Y78" i="4"/>
  <c r="AA78" i="4" s="1"/>
  <c r="AB78" i="4" s="1"/>
  <c r="Z82" i="4"/>
  <c r="W82" i="4"/>
  <c r="W93" i="4"/>
  <c r="Z100" i="4"/>
  <c r="Y100" i="4"/>
  <c r="Y105" i="4"/>
  <c r="Z105" i="4"/>
  <c r="Z107" i="4"/>
  <c r="Z113" i="4"/>
  <c r="AA113" i="4" s="1"/>
  <c r="AB113" i="4" s="1"/>
  <c r="Z117" i="4"/>
  <c r="AA117" i="4" s="1"/>
  <c r="AB117" i="4" s="1"/>
  <c r="Y123" i="4"/>
  <c r="Z123" i="4"/>
  <c r="Z125" i="4"/>
  <c r="Y137" i="4"/>
  <c r="AA137" i="4" s="1"/>
  <c r="AB137" i="4" s="1"/>
  <c r="Y160" i="4"/>
  <c r="Z160" i="4"/>
  <c r="Z162" i="4"/>
  <c r="Y166" i="4"/>
  <c r="Z178" i="4"/>
  <c r="AA178" i="4" s="1"/>
  <c r="AB178" i="4" s="1"/>
  <c r="Y187" i="4"/>
  <c r="Z187" i="4"/>
  <c r="X189" i="4"/>
  <c r="Y189" i="4" s="1"/>
  <c r="Z209" i="4"/>
  <c r="Y220" i="4"/>
  <c r="AA220" i="4" s="1"/>
  <c r="AB220" i="4" s="1"/>
  <c r="Z225" i="4"/>
  <c r="Y225" i="4"/>
  <c r="W265" i="4"/>
  <c r="Z265" i="4"/>
  <c r="W400" i="4"/>
  <c r="Z400" i="4"/>
  <c r="W215" i="4"/>
  <c r="Y222" i="4"/>
  <c r="AA222" i="4" s="1"/>
  <c r="AB222" i="4" s="1"/>
  <c r="Y226" i="4"/>
  <c r="AA226" i="4" s="1"/>
  <c r="AB226" i="4" s="1"/>
  <c r="Y233" i="4"/>
  <c r="AA233" i="4" s="1"/>
  <c r="AB233" i="4" s="1"/>
  <c r="Z237" i="4"/>
  <c r="Y240" i="4"/>
  <c r="Z240" i="4"/>
  <c r="Y248" i="4"/>
  <c r="AA248" i="4" s="1"/>
  <c r="AB248" i="4" s="1"/>
  <c r="Z258" i="4"/>
  <c r="Y258" i="4"/>
  <c r="Y263" i="4"/>
  <c r="Z263" i="4"/>
  <c r="Y293" i="4"/>
  <c r="Z293" i="4"/>
  <c r="Z387" i="4"/>
  <c r="Y387" i="4"/>
  <c r="X397" i="4"/>
  <c r="Y397" i="4" s="1"/>
  <c r="Y473" i="4"/>
  <c r="Z473" i="4"/>
  <c r="Z549" i="4"/>
  <c r="Y549" i="4"/>
  <c r="Y244" i="4"/>
  <c r="Z244" i="4"/>
  <c r="Z247" i="4"/>
  <c r="Z262" i="4"/>
  <c r="Y262" i="4"/>
  <c r="Z267" i="4"/>
  <c r="Z282" i="4"/>
  <c r="Y282" i="4"/>
  <c r="Z285" i="4"/>
  <c r="Y285" i="4"/>
  <c r="Y297" i="4"/>
  <c r="Z297" i="4"/>
  <c r="Y315" i="4"/>
  <c r="Z345" i="4"/>
  <c r="Y345" i="4"/>
  <c r="Z356" i="4"/>
  <c r="Y356" i="4"/>
  <c r="X393" i="4"/>
  <c r="Y393" i="4" s="1"/>
  <c r="W218" i="4"/>
  <c r="Z219" i="4"/>
  <c r="Y219" i="4"/>
  <c r="Y224" i="4"/>
  <c r="Z224" i="4"/>
  <c r="Z228" i="4"/>
  <c r="AA228" i="4" s="1"/>
  <c r="AB228" i="4" s="1"/>
  <c r="Y238" i="4"/>
  <c r="AA238" i="4" s="1"/>
  <c r="AB238" i="4" s="1"/>
  <c r="Z243" i="4"/>
  <c r="Y243" i="4"/>
  <c r="Z246" i="4"/>
  <c r="AA246" i="4" s="1"/>
  <c r="AB246" i="4" s="1"/>
  <c r="Y247" i="4"/>
  <c r="W255" i="4"/>
  <c r="Y261" i="4"/>
  <c r="AA261" i="4" s="1"/>
  <c r="AB261" i="4" s="1"/>
  <c r="Y267" i="4"/>
  <c r="Z315" i="4"/>
  <c r="Y319" i="4"/>
  <c r="Z319" i="4"/>
  <c r="W329" i="4"/>
  <c r="Z329" i="4"/>
  <c r="Z340" i="4"/>
  <c r="Y340" i="4"/>
  <c r="W364" i="4"/>
  <c r="Z364" i="4"/>
  <c r="Z391" i="4"/>
  <c r="Y391" i="4"/>
  <c r="Z452" i="4"/>
  <c r="Y452" i="4"/>
  <c r="W275" i="4"/>
  <c r="Z318" i="4"/>
  <c r="Y334" i="4"/>
  <c r="Z334" i="4"/>
  <c r="Y338" i="4"/>
  <c r="Z344" i="4"/>
  <c r="Z349" i="4"/>
  <c r="Y354" i="4"/>
  <c r="Z371" i="4"/>
  <c r="Z375" i="4"/>
  <c r="Y375" i="4"/>
  <c r="W392" i="4"/>
  <c r="Z392" i="4"/>
  <c r="W401" i="4"/>
  <c r="Y412" i="4"/>
  <c r="Z412" i="4"/>
  <c r="Y449" i="4"/>
  <c r="Z449" i="4"/>
  <c r="Z460" i="4"/>
  <c r="Y460" i="4"/>
  <c r="Z471" i="4"/>
  <c r="Y471" i="4"/>
  <c r="Z525" i="4"/>
  <c r="Y525" i="4"/>
  <c r="Z537" i="4"/>
  <c r="Z565" i="4"/>
  <c r="Y565" i="4"/>
  <c r="W251" i="4"/>
  <c r="Y269" i="4"/>
  <c r="AA269" i="4" s="1"/>
  <c r="AB269" i="4" s="1"/>
  <c r="Y270" i="4"/>
  <c r="AA270" i="4" s="1"/>
  <c r="AB270" i="4" s="1"/>
  <c r="Z271" i="4"/>
  <c r="AA271" i="4" s="1"/>
  <c r="AB271" i="4" s="1"/>
  <c r="Y273" i="4"/>
  <c r="AA273" i="4" s="1"/>
  <c r="AB273" i="4" s="1"/>
  <c r="Y274" i="4"/>
  <c r="AA274" i="4" s="1"/>
  <c r="AB274" i="4" s="1"/>
  <c r="Y292" i="4"/>
  <c r="AA292" i="4" s="1"/>
  <c r="AB292" i="4" s="1"/>
  <c r="Y296" i="4"/>
  <c r="AA296" i="4" s="1"/>
  <c r="AB296" i="4" s="1"/>
  <c r="W300" i="4"/>
  <c r="Z317" i="4"/>
  <c r="AA317" i="4" s="1"/>
  <c r="AB317" i="4" s="1"/>
  <c r="Y318" i="4"/>
  <c r="Z337" i="4"/>
  <c r="AA337" i="4" s="1"/>
  <c r="AB337" i="4" s="1"/>
  <c r="Z338" i="4"/>
  <c r="Y342" i="4"/>
  <c r="AA342" i="4" s="1"/>
  <c r="AB342" i="4" s="1"/>
  <c r="Y344" i="4"/>
  <c r="Z348" i="4"/>
  <c r="AA348" i="4" s="1"/>
  <c r="AB348" i="4" s="1"/>
  <c r="Y349" i="4"/>
  <c r="Z353" i="4"/>
  <c r="AA353" i="4" s="1"/>
  <c r="AB353" i="4" s="1"/>
  <c r="Z354" i="4"/>
  <c r="Y358" i="4"/>
  <c r="AA358" i="4" s="1"/>
  <c r="AB358" i="4" s="1"/>
  <c r="Z370" i="4"/>
  <c r="AA370" i="4" s="1"/>
  <c r="AB370" i="4" s="1"/>
  <c r="Y371" i="4"/>
  <c r="Z380" i="4"/>
  <c r="Y380" i="4"/>
  <c r="Z388" i="4"/>
  <c r="Y388" i="4"/>
  <c r="W396" i="4"/>
  <c r="Z396" i="4"/>
  <c r="Z401" i="4"/>
  <c r="Z446" i="4"/>
  <c r="Y446" i="4"/>
  <c r="Y457" i="4"/>
  <c r="Z457" i="4"/>
  <c r="Z468" i="4"/>
  <c r="Y468" i="4"/>
  <c r="Z479" i="4"/>
  <c r="Y479" i="4"/>
  <c r="Y518" i="4"/>
  <c r="Z518" i="4"/>
  <c r="Y537" i="4"/>
  <c r="Z336" i="4"/>
  <c r="AA336" i="4" s="1"/>
  <c r="AB336" i="4" s="1"/>
  <c r="Z341" i="4"/>
  <c r="AA341" i="4" s="1"/>
  <c r="AB341" i="4" s="1"/>
  <c r="Y346" i="4"/>
  <c r="AA346" i="4" s="1"/>
  <c r="AB346" i="4" s="1"/>
  <c r="Z352" i="4"/>
  <c r="AA352" i="4" s="1"/>
  <c r="AB352" i="4" s="1"/>
  <c r="Z357" i="4"/>
  <c r="AA357" i="4" s="1"/>
  <c r="AB357" i="4" s="1"/>
  <c r="X362" i="4"/>
  <c r="Y362" i="4" s="1"/>
  <c r="Z372" i="4"/>
  <c r="Y372" i="4"/>
  <c r="Z376" i="4"/>
  <c r="Y376" i="4"/>
  <c r="Z383" i="4"/>
  <c r="AA383" i="4" s="1"/>
  <c r="AB383" i="4" s="1"/>
  <c r="Z397" i="4"/>
  <c r="Z410" i="4"/>
  <c r="W410" i="4"/>
  <c r="W417" i="4"/>
  <c r="Z417" i="4"/>
  <c r="Z455" i="4"/>
  <c r="Y455" i="4"/>
  <c r="Y465" i="4"/>
  <c r="Z465" i="4"/>
  <c r="Z476" i="4"/>
  <c r="Y476" i="4"/>
  <c r="Z585" i="4"/>
  <c r="Y585" i="4"/>
  <c r="W325" i="4"/>
  <c r="Y332" i="4"/>
  <c r="AA332" i="4" s="1"/>
  <c r="AB332" i="4" s="1"/>
  <c r="W360" i="4"/>
  <c r="W368" i="4"/>
  <c r="Z379" i="4"/>
  <c r="AA379" i="4" s="1"/>
  <c r="AB379" i="4" s="1"/>
  <c r="Z384" i="4"/>
  <c r="Y384" i="4"/>
  <c r="W416" i="4"/>
  <c r="Z416" i="4"/>
  <c r="Z480" i="4"/>
  <c r="AA480" i="4" s="1"/>
  <c r="AB480" i="4" s="1"/>
  <c r="Z484" i="4"/>
  <c r="Y484" i="4"/>
  <c r="Z489" i="4"/>
  <c r="Y489" i="4"/>
  <c r="Z496" i="4"/>
  <c r="AA496" i="4" s="1"/>
  <c r="AB496" i="4" s="1"/>
  <c r="Z500" i="4"/>
  <c r="Y500" i="4"/>
  <c r="Z505" i="4"/>
  <c r="Y505" i="4"/>
  <c r="Z512" i="4"/>
  <c r="AA512" i="4" s="1"/>
  <c r="AB512" i="4" s="1"/>
  <c r="Z516" i="4"/>
  <c r="Y516" i="4"/>
  <c r="Z528" i="4"/>
  <c r="AA528" i="4" s="1"/>
  <c r="AB528" i="4" s="1"/>
  <c r="Y530" i="4"/>
  <c r="AA530" i="4" s="1"/>
  <c r="AB530" i="4" s="1"/>
  <c r="Y534" i="4"/>
  <c r="Z534" i="4"/>
  <c r="Z569" i="4"/>
  <c r="AA569" i="4" s="1"/>
  <c r="AB569" i="4" s="1"/>
  <c r="Z597" i="4"/>
  <c r="Y597" i="4"/>
  <c r="Z451" i="4"/>
  <c r="Y451" i="4"/>
  <c r="Y453" i="4"/>
  <c r="Z453" i="4"/>
  <c r="Z456" i="4"/>
  <c r="Y456" i="4"/>
  <c r="Z459" i="4"/>
  <c r="Y459" i="4"/>
  <c r="Y461" i="4"/>
  <c r="Z461" i="4"/>
  <c r="Z464" i="4"/>
  <c r="Y464" i="4"/>
  <c r="Z467" i="4"/>
  <c r="Y467" i="4"/>
  <c r="Y469" i="4"/>
  <c r="Z469" i="4"/>
  <c r="Z472" i="4"/>
  <c r="Y472" i="4"/>
  <c r="Z475" i="4"/>
  <c r="Y475" i="4"/>
  <c r="Y477" i="4"/>
  <c r="Z477" i="4"/>
  <c r="Z485" i="4"/>
  <c r="Y485" i="4"/>
  <c r="Z501" i="4"/>
  <c r="Y501" i="4"/>
  <c r="Z521" i="4"/>
  <c r="AA521" i="4" s="1"/>
  <c r="AB521" i="4" s="1"/>
  <c r="Z532" i="4"/>
  <c r="Y532" i="4"/>
  <c r="Z553" i="4"/>
  <c r="AA553" i="4" s="1"/>
  <c r="AB553" i="4" s="1"/>
  <c r="Z581" i="4"/>
  <c r="Y581" i="4"/>
  <c r="W408" i="4"/>
  <c r="Z409" i="4"/>
  <c r="Z443" i="4"/>
  <c r="Z447" i="4"/>
  <c r="Z488" i="4"/>
  <c r="AA488" i="4" s="1"/>
  <c r="AB488" i="4" s="1"/>
  <c r="Z493" i="4"/>
  <c r="Y493" i="4"/>
  <c r="Z504" i="4"/>
  <c r="AA504" i="4" s="1"/>
  <c r="AB504" i="4" s="1"/>
  <c r="Z509" i="4"/>
  <c r="Y509" i="4"/>
  <c r="Z520" i="4"/>
  <c r="AA520" i="4" s="1"/>
  <c r="AB520" i="4" s="1"/>
  <c r="Y522" i="4"/>
  <c r="AA522" i="4" s="1"/>
  <c r="AB522" i="4" s="1"/>
  <c r="Z529" i="4"/>
  <c r="AA529" i="4" s="1"/>
  <c r="AB529" i="4" s="1"/>
  <c r="Z536" i="4"/>
  <c r="AA536" i="4" s="1"/>
  <c r="AB536" i="4" s="1"/>
  <c r="Z545" i="4"/>
  <c r="AA545" i="4" s="1"/>
  <c r="AB545" i="4" s="1"/>
  <c r="Z561" i="4"/>
  <c r="AA561" i="4" s="1"/>
  <c r="AB561" i="4" s="1"/>
  <c r="Z577" i="4"/>
  <c r="AA577" i="4" s="1"/>
  <c r="AB577" i="4" s="1"/>
  <c r="Z593" i="4"/>
  <c r="AA593" i="4" s="1"/>
  <c r="AB593" i="4" s="1"/>
  <c r="Z481" i="4"/>
  <c r="Y481" i="4"/>
  <c r="Z492" i="4"/>
  <c r="AA492" i="4" s="1"/>
  <c r="AB492" i="4" s="1"/>
  <c r="Z497" i="4"/>
  <c r="Y497" i="4"/>
  <c r="Z508" i="4"/>
  <c r="AA508" i="4" s="1"/>
  <c r="AB508" i="4" s="1"/>
  <c r="Z513" i="4"/>
  <c r="Y513" i="4"/>
  <c r="Z517" i="4"/>
  <c r="AA517" i="4" s="1"/>
  <c r="AB517" i="4" s="1"/>
  <c r="Z524" i="4"/>
  <c r="AA524" i="4" s="1"/>
  <c r="AB524" i="4" s="1"/>
  <c r="Y526" i="4"/>
  <c r="AA526" i="4" s="1"/>
  <c r="AB526" i="4" s="1"/>
  <c r="Z533" i="4"/>
  <c r="AA533" i="4" s="1"/>
  <c r="AB533" i="4" s="1"/>
  <c r="Z541" i="4"/>
  <c r="AA541" i="4" s="1"/>
  <c r="AB541" i="4" s="1"/>
  <c r="Z557" i="4"/>
  <c r="AA557" i="4" s="1"/>
  <c r="AB557" i="4" s="1"/>
  <c r="Z573" i="4"/>
  <c r="AA573" i="4" s="1"/>
  <c r="AB573" i="4" s="1"/>
  <c r="Z589" i="4"/>
  <c r="AA589" i="4" s="1"/>
  <c r="AB589" i="4" s="1"/>
  <c r="Z538" i="4"/>
  <c r="Y538" i="4"/>
  <c r="Z542" i="4"/>
  <c r="Y542" i="4"/>
  <c r="Z546" i="4"/>
  <c r="Y546" i="4"/>
  <c r="Z550" i="4"/>
  <c r="Y550" i="4"/>
  <c r="Z554" i="4"/>
  <c r="Y554" i="4"/>
  <c r="Z558" i="4"/>
  <c r="Y558" i="4"/>
  <c r="Z562" i="4"/>
  <c r="Y562" i="4"/>
  <c r="Z566" i="4"/>
  <c r="Y566" i="4"/>
  <c r="Z570" i="4"/>
  <c r="Y570" i="4"/>
  <c r="Z574" i="4"/>
  <c r="Y574" i="4"/>
  <c r="Z578" i="4"/>
  <c r="Y578" i="4"/>
  <c r="Z582" i="4"/>
  <c r="Y582" i="4"/>
  <c r="Z586" i="4"/>
  <c r="Y586" i="4"/>
  <c r="Z590" i="4"/>
  <c r="Y590" i="4"/>
  <c r="Z594" i="4"/>
  <c r="Y594" i="4"/>
  <c r="Z598" i="4"/>
  <c r="Y598" i="4"/>
  <c r="Y148" i="4" l="1"/>
  <c r="AA148" i="4" s="1"/>
  <c r="AB148" i="4" s="1"/>
  <c r="AC44" i="2"/>
  <c r="AD44" i="2" s="1"/>
  <c r="AE24" i="3"/>
  <c r="AF24" i="3" s="1"/>
  <c r="AC34" i="3"/>
  <c r="AE16" i="3"/>
  <c r="AF16" i="3" s="1"/>
  <c r="AE149" i="3"/>
  <c r="AC177" i="3"/>
  <c r="AE177" i="3" s="1"/>
  <c r="AF177" i="3" s="1"/>
  <c r="AA443" i="4"/>
  <c r="AB443" i="4" s="1"/>
  <c r="AC37" i="2"/>
  <c r="AD37" i="2" s="1"/>
  <c r="AC15" i="2"/>
  <c r="AD15" i="2" s="1"/>
  <c r="AC23" i="2"/>
  <c r="AD23" i="2" s="1"/>
  <c r="AC49" i="2"/>
  <c r="AD49" i="2" s="1"/>
  <c r="AC4" i="2"/>
  <c r="AD4" i="2" s="1"/>
  <c r="AC41" i="2"/>
  <c r="AD41" i="2" s="1"/>
  <c r="AC54" i="2"/>
  <c r="AD54" i="2" s="1"/>
  <c r="AC51" i="2"/>
  <c r="AD51" i="2" s="1"/>
  <c r="AC43" i="2"/>
  <c r="AD43" i="2" s="1"/>
  <c r="AC14" i="2"/>
  <c r="AD14" i="2" s="1"/>
  <c r="AC19" i="2"/>
  <c r="AD19" i="2" s="1"/>
  <c r="AF250" i="3"/>
  <c r="AC193" i="3"/>
  <c r="AE193" i="3" s="1"/>
  <c r="AF193" i="3" s="1"/>
  <c r="AC249" i="3"/>
  <c r="AE249" i="3" s="1"/>
  <c r="AF249" i="3" s="1"/>
  <c r="AC44" i="3"/>
  <c r="AE44" i="3" s="1"/>
  <c r="AF44" i="3" s="1"/>
  <c r="AC132" i="3"/>
  <c r="AE132" i="3" s="1"/>
  <c r="AF132" i="3" s="1"/>
  <c r="AF234" i="3"/>
  <c r="AC221" i="3"/>
  <c r="AE221" i="3" s="1"/>
  <c r="AF221" i="3" s="1"/>
  <c r="AC224" i="3"/>
  <c r="AE224" i="3" s="1"/>
  <c r="AF224" i="3" s="1"/>
  <c r="AC101" i="3"/>
  <c r="AE101" i="3" s="1"/>
  <c r="AF101" i="3" s="1"/>
  <c r="AC245" i="3"/>
  <c r="AC148" i="3"/>
  <c r="AE148" i="3" s="1"/>
  <c r="AF148" i="3" s="1"/>
  <c r="AC95" i="3"/>
  <c r="AE95" i="3" s="1"/>
  <c r="AF95" i="3" s="1"/>
  <c r="AC125" i="3"/>
  <c r="AC94" i="3"/>
  <c r="AE94" i="3" s="1"/>
  <c r="AF94" i="3" s="1"/>
  <c r="AC124" i="3"/>
  <c r="AE124" i="3" s="1"/>
  <c r="AF124" i="3" s="1"/>
  <c r="AC109" i="3"/>
  <c r="AE109" i="3" s="1"/>
  <c r="AF109" i="3" s="1"/>
  <c r="AC93" i="3"/>
  <c r="AE197" i="3"/>
  <c r="AF197" i="3" s="1"/>
  <c r="AC123" i="3"/>
  <c r="AE123" i="3" s="1"/>
  <c r="AC203" i="3"/>
  <c r="AE203" i="3" s="1"/>
  <c r="AF203" i="3" s="1"/>
  <c r="AC180" i="3"/>
  <c r="AE180" i="3" s="1"/>
  <c r="AC137" i="3"/>
  <c r="AE137" i="3" s="1"/>
  <c r="AF137" i="3" s="1"/>
  <c r="AF3" i="3"/>
  <c r="AC161" i="3"/>
  <c r="AE161" i="3" s="1"/>
  <c r="AF161" i="3" s="1"/>
  <c r="AC265" i="3"/>
  <c r="AE265" i="3" s="1"/>
  <c r="AF265" i="3" s="1"/>
  <c r="AC228" i="3"/>
  <c r="AE228" i="3" s="1"/>
  <c r="AC85" i="3"/>
  <c r="AE85" i="3" s="1"/>
  <c r="AF85" i="3" s="1"/>
  <c r="AC139" i="3"/>
  <c r="AC257" i="3"/>
  <c r="AE257" i="3" s="1"/>
  <c r="AF257" i="3" s="1"/>
  <c r="AE212" i="3"/>
  <c r="AF212" i="3" s="1"/>
  <c r="AE159" i="3"/>
  <c r="AF159" i="3" s="1"/>
  <c r="AC54" i="3"/>
  <c r="AE54" i="3" s="1"/>
  <c r="AF54" i="3" s="1"/>
  <c r="AE83" i="3"/>
  <c r="AF83" i="3" s="1"/>
  <c r="AE27" i="3"/>
  <c r="AF27" i="3" s="1"/>
  <c r="AE168" i="3"/>
  <c r="AF168" i="3" s="1"/>
  <c r="AE151" i="3"/>
  <c r="AF151" i="3" s="1"/>
  <c r="AC20" i="3"/>
  <c r="AE20" i="3" s="1"/>
  <c r="AF20" i="3" s="1"/>
  <c r="AC131" i="3"/>
  <c r="AC121" i="3"/>
  <c r="AE121" i="3" s="1"/>
  <c r="AF121" i="3" s="1"/>
  <c r="AC87" i="3"/>
  <c r="AE87" i="3" s="1"/>
  <c r="AF87" i="3" s="1"/>
  <c r="AC169" i="3"/>
  <c r="AE169" i="3" s="1"/>
  <c r="AF169" i="3" s="1"/>
  <c r="AE41" i="3"/>
  <c r="AF41" i="3" s="1"/>
  <c r="AA374" i="4"/>
  <c r="AB374" i="4" s="1"/>
  <c r="Y94" i="4"/>
  <c r="AA94" i="4" s="1"/>
  <c r="AB94" i="4" s="1"/>
  <c r="AA36" i="4"/>
  <c r="AB36" i="4" s="1"/>
  <c r="AA362" i="4"/>
  <c r="AB362" i="4" s="1"/>
  <c r="AA237" i="4"/>
  <c r="AB237" i="4" s="1"/>
  <c r="AA21" i="4"/>
  <c r="AB21" i="4" s="1"/>
  <c r="AA386" i="4"/>
  <c r="AB386" i="4" s="1"/>
  <c r="AA35" i="4"/>
  <c r="AB35" i="4" s="1"/>
  <c r="Y217" i="4"/>
  <c r="AA217" i="4" s="1"/>
  <c r="AB217" i="4" s="1"/>
  <c r="AA447" i="4"/>
  <c r="AB447" i="4" s="1"/>
  <c r="Y239" i="4"/>
  <c r="AA239" i="4" s="1"/>
  <c r="AB239" i="4" s="1"/>
  <c r="AA163" i="4"/>
  <c r="AB163" i="4" s="1"/>
  <c r="AA446" i="4"/>
  <c r="AB446" i="4" s="1"/>
  <c r="AA427" i="4"/>
  <c r="AB427" i="4" s="1"/>
  <c r="AA537" i="4"/>
  <c r="AB537" i="4" s="1"/>
  <c r="AA244" i="4"/>
  <c r="AB244" i="4" s="1"/>
  <c r="AA278" i="4"/>
  <c r="AB278" i="4" s="1"/>
  <c r="AA350" i="4"/>
  <c r="AB350" i="4" s="1"/>
  <c r="AA301" i="4"/>
  <c r="AB301" i="4" s="1"/>
  <c r="AA268" i="4"/>
  <c r="AB268" i="4" s="1"/>
  <c r="AA470" i="4"/>
  <c r="AB470" i="4" s="1"/>
  <c r="AA448" i="4"/>
  <c r="AB448" i="4" s="1"/>
  <c r="AA385" i="4"/>
  <c r="AB385" i="4" s="1"/>
  <c r="AA333" i="4"/>
  <c r="AB333" i="4" s="1"/>
  <c r="AA312" i="4"/>
  <c r="AB312" i="4" s="1"/>
  <c r="AA547" i="4"/>
  <c r="AB547" i="4" s="1"/>
  <c r="AA429" i="4"/>
  <c r="AB429" i="4" s="1"/>
  <c r="AA445" i="4"/>
  <c r="AB445" i="4" s="1"/>
  <c r="AA339" i="4"/>
  <c r="AB339" i="4" s="1"/>
  <c r="AA464" i="4"/>
  <c r="AB464" i="4" s="1"/>
  <c r="AA453" i="4"/>
  <c r="AB453" i="4" s="1"/>
  <c r="AA345" i="4"/>
  <c r="AB345" i="4" s="1"/>
  <c r="AA302" i="4"/>
  <c r="AB302" i="4" s="1"/>
  <c r="AA234" i="4"/>
  <c r="AB234" i="4" s="1"/>
  <c r="AA162" i="4"/>
  <c r="AB162" i="4" s="1"/>
  <c r="AA15" i="4"/>
  <c r="AB15" i="4" s="1"/>
  <c r="AA242" i="4"/>
  <c r="AB242" i="4" s="1"/>
  <c r="AA198" i="4"/>
  <c r="AB198" i="4" s="1"/>
  <c r="AA514" i="4"/>
  <c r="AB514" i="4" s="1"/>
  <c r="AA460" i="4"/>
  <c r="AB460" i="4" s="1"/>
  <c r="AA64" i="4"/>
  <c r="AB64" i="4" s="1"/>
  <c r="AA349" i="4"/>
  <c r="AB349" i="4" s="1"/>
  <c r="AA452" i="4"/>
  <c r="AB452" i="4" s="1"/>
  <c r="AA247" i="4"/>
  <c r="AB247" i="4" s="1"/>
  <c r="AA549" i="4"/>
  <c r="AB549" i="4" s="1"/>
  <c r="AA166" i="4"/>
  <c r="AB166" i="4" s="1"/>
  <c r="AA576" i="4"/>
  <c r="AB576" i="4" s="1"/>
  <c r="AA91" i="4"/>
  <c r="AB91" i="4" s="1"/>
  <c r="AA495" i="4"/>
  <c r="AB495" i="4" s="1"/>
  <c r="AA595" i="4"/>
  <c r="AB595" i="4" s="1"/>
  <c r="AA477" i="4"/>
  <c r="AB477" i="4" s="1"/>
  <c r="AA471" i="4"/>
  <c r="AB471" i="4" s="1"/>
  <c r="Y92" i="4"/>
  <c r="AA92" i="4" s="1"/>
  <c r="AB92" i="4" s="1"/>
  <c r="AA281" i="4"/>
  <c r="AB281" i="4" s="1"/>
  <c r="AA39" i="4"/>
  <c r="AB39" i="4" s="1"/>
  <c r="AA34" i="4"/>
  <c r="AB34" i="4" s="1"/>
  <c r="AA7" i="4"/>
  <c r="AB7" i="4" s="1"/>
  <c r="AA186" i="4"/>
  <c r="AB186" i="4" s="1"/>
  <c r="AA454" i="4"/>
  <c r="AB454" i="4" s="1"/>
  <c r="AA444" i="4"/>
  <c r="AB444" i="4" s="1"/>
  <c r="AA506" i="4"/>
  <c r="AB506" i="4" s="1"/>
  <c r="AA200" i="4"/>
  <c r="AB200" i="4" s="1"/>
  <c r="AA581" i="4"/>
  <c r="AB581" i="4" s="1"/>
  <c r="Y394" i="4"/>
  <c r="AA394" i="4" s="1"/>
  <c r="AB394" i="4" s="1"/>
  <c r="AA457" i="4"/>
  <c r="AB457" i="4" s="1"/>
  <c r="AA393" i="4"/>
  <c r="AB393" i="4" s="1"/>
  <c r="AA225" i="4"/>
  <c r="AB225" i="4" s="1"/>
  <c r="AA47" i="4"/>
  <c r="AB47" i="4" s="1"/>
  <c r="AA30" i="4"/>
  <c r="AB30" i="4" s="1"/>
  <c r="AA507" i="4"/>
  <c r="AB507" i="4" s="1"/>
  <c r="AA355" i="4"/>
  <c r="AB355" i="4" s="1"/>
  <c r="AA478" i="4"/>
  <c r="AB478" i="4" s="1"/>
  <c r="AA598" i="4"/>
  <c r="AB598" i="4" s="1"/>
  <c r="AA467" i="4"/>
  <c r="AB467" i="4" s="1"/>
  <c r="AA456" i="4"/>
  <c r="AB456" i="4" s="1"/>
  <c r="AA489" i="4"/>
  <c r="AB489" i="4" s="1"/>
  <c r="AA518" i="4"/>
  <c r="AB518" i="4" s="1"/>
  <c r="AA285" i="4"/>
  <c r="AB285" i="4" s="1"/>
  <c r="AA101" i="4"/>
  <c r="AB101" i="4" s="1"/>
  <c r="AA54" i="4"/>
  <c r="AB54" i="4" s="1"/>
  <c r="AA223" i="4"/>
  <c r="AB223" i="4" s="1"/>
  <c r="Y169" i="4"/>
  <c r="AA169" i="4" s="1"/>
  <c r="AB169" i="4" s="1"/>
  <c r="AA283" i="4"/>
  <c r="AB283" i="4" s="1"/>
  <c r="AA210" i="4"/>
  <c r="AB210" i="4" s="1"/>
  <c r="AA42" i="4"/>
  <c r="AB42" i="4" s="1"/>
  <c r="AA221" i="4"/>
  <c r="AB221" i="4" s="1"/>
  <c r="AA191" i="4"/>
  <c r="AB191" i="4" s="1"/>
  <c r="Y327" i="4"/>
  <c r="AA327" i="4" s="1"/>
  <c r="AB327" i="4" s="1"/>
  <c r="AA594" i="4"/>
  <c r="AB594" i="4" s="1"/>
  <c r="AA586" i="4"/>
  <c r="AB586" i="4" s="1"/>
  <c r="AA578" i="4"/>
  <c r="AB578" i="4" s="1"/>
  <c r="AA570" i="4"/>
  <c r="AB570" i="4" s="1"/>
  <c r="AA562" i="4"/>
  <c r="AB562" i="4" s="1"/>
  <c r="AA554" i="4"/>
  <c r="AB554" i="4" s="1"/>
  <c r="AA546" i="4"/>
  <c r="AB546" i="4" s="1"/>
  <c r="AA538" i="4"/>
  <c r="AB538" i="4" s="1"/>
  <c r="AA509" i="4"/>
  <c r="AB509" i="4" s="1"/>
  <c r="AA469" i="4"/>
  <c r="AB469" i="4" s="1"/>
  <c r="AA505" i="4"/>
  <c r="AB505" i="4" s="1"/>
  <c r="AA476" i="4"/>
  <c r="AB476" i="4" s="1"/>
  <c r="AA455" i="4"/>
  <c r="AB455" i="4" s="1"/>
  <c r="AA565" i="4"/>
  <c r="AB565" i="4" s="1"/>
  <c r="AA525" i="4"/>
  <c r="AB525" i="4" s="1"/>
  <c r="AA371" i="4"/>
  <c r="AB371" i="4" s="1"/>
  <c r="AA473" i="4"/>
  <c r="AB473" i="4" s="1"/>
  <c r="AA122" i="4"/>
  <c r="AB122" i="4" s="1"/>
  <c r="AA108" i="4"/>
  <c r="AB108" i="4" s="1"/>
  <c r="AA8" i="4"/>
  <c r="AB8" i="4" s="1"/>
  <c r="AA556" i="4"/>
  <c r="AB556" i="4" s="1"/>
  <c r="AA289" i="4"/>
  <c r="AB289" i="4" s="1"/>
  <c r="AA59" i="4"/>
  <c r="AB59" i="4" s="1"/>
  <c r="AA412" i="4"/>
  <c r="AB412" i="4" s="1"/>
  <c r="AA297" i="4"/>
  <c r="AB297" i="4" s="1"/>
  <c r="AA22" i="4"/>
  <c r="AB22" i="4" s="1"/>
  <c r="AA380" i="4"/>
  <c r="AB380" i="4" s="1"/>
  <c r="AA318" i="4"/>
  <c r="AB318" i="4" s="1"/>
  <c r="AA391" i="4"/>
  <c r="AB391" i="4" s="1"/>
  <c r="AA551" i="4"/>
  <c r="AB551" i="4" s="1"/>
  <c r="AA305" i="4"/>
  <c r="AB305" i="4" s="1"/>
  <c r="AA80" i="4"/>
  <c r="AB80" i="4" s="1"/>
  <c r="AA263" i="4"/>
  <c r="AB263" i="4" s="1"/>
  <c r="AA257" i="4"/>
  <c r="AB257" i="4" s="1"/>
  <c r="AA209" i="4"/>
  <c r="AB209" i="4" s="1"/>
  <c r="Y131" i="4"/>
  <c r="AA131" i="4" s="1"/>
  <c r="AB131" i="4" s="1"/>
  <c r="AA571" i="4"/>
  <c r="AB571" i="4" s="1"/>
  <c r="AA405" i="4"/>
  <c r="AB405" i="4" s="1"/>
  <c r="Y411" i="4"/>
  <c r="AA411" i="4" s="1"/>
  <c r="AB411" i="4" s="1"/>
  <c r="AA319" i="4"/>
  <c r="AB319" i="4" s="1"/>
  <c r="AA282" i="4"/>
  <c r="AB282" i="4" s="1"/>
  <c r="AA154" i="4"/>
  <c r="AB154" i="4" s="1"/>
  <c r="AA599" i="4"/>
  <c r="AB599" i="4" s="1"/>
  <c r="AA475" i="4"/>
  <c r="AB475" i="4" s="1"/>
  <c r="AA534" i="4"/>
  <c r="AB534" i="4" s="1"/>
  <c r="AA338" i="4"/>
  <c r="AB338" i="4" s="1"/>
  <c r="AA354" i="4"/>
  <c r="AB354" i="4" s="1"/>
  <c r="AA449" i="4"/>
  <c r="AB449" i="4" s="1"/>
  <c r="AA267" i="4"/>
  <c r="AB267" i="4" s="1"/>
  <c r="AA315" i="4"/>
  <c r="AB315" i="4" s="1"/>
  <c r="AA293" i="4"/>
  <c r="AB293" i="4" s="1"/>
  <c r="AA189" i="4"/>
  <c r="AB189" i="4" s="1"/>
  <c r="AA160" i="4"/>
  <c r="AB160" i="4" s="1"/>
  <c r="AA286" i="4"/>
  <c r="AB286" i="4" s="1"/>
  <c r="AA153" i="4"/>
  <c r="AB153" i="4" s="1"/>
  <c r="AA125" i="4"/>
  <c r="AB125" i="4" s="1"/>
  <c r="AA48" i="4"/>
  <c r="AB48" i="4" s="1"/>
  <c r="AA23" i="4"/>
  <c r="AB23" i="4" s="1"/>
  <c r="AA3" i="4"/>
  <c r="AB3" i="4" s="1"/>
  <c r="Y236" i="4"/>
  <c r="AA236" i="4" s="1"/>
  <c r="AB236" i="4" s="1"/>
  <c r="Y86" i="4"/>
  <c r="AA86" i="4" s="1"/>
  <c r="AB86" i="4" s="1"/>
  <c r="AA253" i="4"/>
  <c r="AB253" i="4" s="1"/>
  <c r="AA430" i="4"/>
  <c r="AB430" i="4" s="1"/>
  <c r="AA428" i="4"/>
  <c r="AB428" i="4" s="1"/>
  <c r="AA351" i="4"/>
  <c r="AB351" i="4" s="1"/>
  <c r="AA207" i="4"/>
  <c r="AB207" i="4" s="1"/>
  <c r="AA33" i="4"/>
  <c r="AB33" i="4" s="1"/>
  <c r="AA378" i="4"/>
  <c r="AB378" i="4" s="1"/>
  <c r="AC220" i="3"/>
  <c r="AE220" i="3" s="1"/>
  <c r="AF220" i="3" s="1"/>
  <c r="AC202" i="3"/>
  <c r="AC156" i="3"/>
  <c r="AE156" i="3" s="1"/>
  <c r="AF156" i="3" s="1"/>
  <c r="AC19" i="3"/>
  <c r="AE19" i="3" s="1"/>
  <c r="AF43" i="3"/>
  <c r="AC53" i="3"/>
  <c r="AE53" i="3" s="1"/>
  <c r="AF53" i="3" s="1"/>
  <c r="AC11" i="3"/>
  <c r="AC185" i="3"/>
  <c r="AE185" i="3" s="1"/>
  <c r="AF185" i="3" s="1"/>
  <c r="AC153" i="3"/>
  <c r="AE153" i="3" s="1"/>
  <c r="AF153" i="3" s="1"/>
  <c r="AC12" i="3"/>
  <c r="AE12" i="3" s="1"/>
  <c r="AF12" i="3" s="1"/>
  <c r="AF258" i="3"/>
  <c r="AC256" i="3"/>
  <c r="AE256" i="3" s="1"/>
  <c r="AF256" i="3" s="1"/>
  <c r="AC113" i="3"/>
  <c r="AE113" i="3" s="1"/>
  <c r="AF113" i="3" s="1"/>
  <c r="AB133" i="3"/>
  <c r="AC133" i="3" s="1"/>
  <c r="AC237" i="3"/>
  <c r="AC225" i="3"/>
  <c r="AF180" i="3"/>
  <c r="AC129" i="3"/>
  <c r="AE129" i="3" s="1"/>
  <c r="AF129" i="3" s="1"/>
  <c r="AF75" i="3"/>
  <c r="AC60" i="3"/>
  <c r="AE60" i="3" s="1"/>
  <c r="AC36" i="3"/>
  <c r="AC10" i="3"/>
  <c r="AE10" i="3" s="1"/>
  <c r="AF10" i="3" s="1"/>
  <c r="AC186" i="3"/>
  <c r="AE186" i="3" s="1"/>
  <c r="AF186" i="3" s="1"/>
  <c r="AC99" i="3"/>
  <c r="AC189" i="3"/>
  <c r="AE189" i="3" s="1"/>
  <c r="AC117" i="3"/>
  <c r="AE117" i="3" s="1"/>
  <c r="AF117" i="3" s="1"/>
  <c r="AC175" i="3"/>
  <c r="AE175" i="3" s="1"/>
  <c r="AF175" i="3" s="1"/>
  <c r="AC162" i="3"/>
  <c r="AF189" i="3"/>
  <c r="AF155" i="3"/>
  <c r="AC68" i="3"/>
  <c r="AE119" i="3"/>
  <c r="AF119" i="3" s="1"/>
  <c r="AC147" i="3"/>
  <c r="AE147" i="3" s="1"/>
  <c r="AC217" i="3"/>
  <c r="AC172" i="3"/>
  <c r="AE172" i="3" s="1"/>
  <c r="AF172" i="3" s="1"/>
  <c r="AC209" i="3"/>
  <c r="AE209" i="3" s="1"/>
  <c r="AF209" i="3" s="1"/>
  <c r="AC176" i="3"/>
  <c r="AE176" i="3" s="1"/>
  <c r="AF176" i="3" s="1"/>
  <c r="AC145" i="3"/>
  <c r="AE145" i="3" s="1"/>
  <c r="AF145" i="3" s="1"/>
  <c r="AF115" i="3"/>
  <c r="AC170" i="3"/>
  <c r="AC130" i="3"/>
  <c r="AE130" i="3" s="1"/>
  <c r="AF130" i="3" s="1"/>
  <c r="AC52" i="3"/>
  <c r="AE52" i="3" s="1"/>
  <c r="AF52" i="3" s="1"/>
  <c r="AC4" i="3"/>
  <c r="AE4" i="3" s="1"/>
  <c r="AF4" i="3" s="1"/>
  <c r="AE131" i="3"/>
  <c r="AC66" i="3"/>
  <c r="AC32" i="3"/>
  <c r="AC157" i="3"/>
  <c r="AE157" i="3" s="1"/>
  <c r="AF157" i="3" s="1"/>
  <c r="AF149" i="3"/>
  <c r="AC86" i="3"/>
  <c r="AC261" i="3"/>
  <c r="AE261" i="3" s="1"/>
  <c r="AF261" i="3" s="1"/>
  <c r="AC253" i="3"/>
  <c r="AC233" i="3"/>
  <c r="AC211" i="3"/>
  <c r="AE211" i="3" s="1"/>
  <c r="AF211" i="3" s="1"/>
  <c r="AC164" i="3"/>
  <c r="AE164" i="3" s="1"/>
  <c r="AF164" i="3" s="1"/>
  <c r="AC116" i="3"/>
  <c r="AE116" i="3" s="1"/>
  <c r="AF116" i="3" s="1"/>
  <c r="AE143" i="3"/>
  <c r="AF143" i="3" s="1"/>
  <c r="AE127" i="3"/>
  <c r="AF127" i="3" s="1"/>
  <c r="AC154" i="3"/>
  <c r="AC188" i="3"/>
  <c r="AE188" i="3" s="1"/>
  <c r="AF188" i="3" s="1"/>
  <c r="AC69" i="3"/>
  <c r="AC28" i="3"/>
  <c r="AC207" i="3"/>
  <c r="AC111" i="3"/>
  <c r="AE111" i="3" s="1"/>
  <c r="AF111" i="3" s="1"/>
  <c r="AC97" i="3"/>
  <c r="AE97" i="3" s="1"/>
  <c r="AF97" i="3" s="1"/>
  <c r="AC35" i="3"/>
  <c r="AE35" i="3" s="1"/>
  <c r="AF35" i="3" s="1"/>
  <c r="AC70" i="3"/>
  <c r="AC32" i="2"/>
  <c r="AD32" i="2" s="1"/>
  <c r="AC3" i="2"/>
  <c r="AD3" i="2" s="1"/>
  <c r="AC55" i="2"/>
  <c r="AD55" i="2" s="1"/>
  <c r="AC34" i="2"/>
  <c r="AD34" i="2" s="1"/>
  <c r="AC21" i="2"/>
  <c r="AD21" i="2" s="1"/>
  <c r="AC40" i="2"/>
  <c r="AD40" i="2" s="1"/>
  <c r="AC17" i="2"/>
  <c r="AD17" i="2" s="1"/>
  <c r="AC48" i="2"/>
  <c r="AD48" i="2" s="1"/>
  <c r="AC36" i="2"/>
  <c r="AD36" i="2" s="1"/>
  <c r="AC35" i="2"/>
  <c r="AD35" i="2" s="1"/>
  <c r="AC18" i="2"/>
  <c r="AD18" i="2" s="1"/>
  <c r="AC20" i="2"/>
  <c r="AD20" i="2" s="1"/>
  <c r="AC16" i="2"/>
  <c r="AD16" i="2" s="1"/>
  <c r="AC52" i="2"/>
  <c r="AD52" i="2" s="1"/>
  <c r="AC50" i="2"/>
  <c r="AD50" i="2" s="1"/>
  <c r="AE165" i="3"/>
  <c r="AF165" i="3" s="1"/>
  <c r="AC90" i="3"/>
  <c r="AE90" i="3" s="1"/>
  <c r="AF90" i="3" s="1"/>
  <c r="AB61" i="3"/>
  <c r="AC61" i="3" s="1"/>
  <c r="AE61" i="3" s="1"/>
  <c r="AF61" i="3" s="1"/>
  <c r="AC241" i="3"/>
  <c r="AE241" i="3" s="1"/>
  <c r="AF241" i="3" s="1"/>
  <c r="AE236" i="3"/>
  <c r="AF236" i="3" s="1"/>
  <c r="AC251" i="3"/>
  <c r="AE251" i="3" s="1"/>
  <c r="AF251" i="3" s="1"/>
  <c r="AE135" i="3"/>
  <c r="AF135" i="3" s="1"/>
  <c r="AE183" i="3"/>
  <c r="AF183" i="3" s="1"/>
  <c r="AE173" i="3"/>
  <c r="AF173" i="3" s="1"/>
  <c r="AE110" i="3"/>
  <c r="AF110" i="3" s="1"/>
  <c r="AC178" i="3"/>
  <c r="AE178" i="3" s="1"/>
  <c r="AF178" i="3" s="1"/>
  <c r="AC18" i="3"/>
  <c r="AE18" i="3" s="1"/>
  <c r="AC104" i="3"/>
  <c r="AE104" i="3" s="1"/>
  <c r="AF104" i="3" s="1"/>
  <c r="AC78" i="3"/>
  <c r="AC184" i="3"/>
  <c r="AE184" i="3" s="1"/>
  <c r="AF184" i="3" s="1"/>
  <c r="AB96" i="3"/>
  <c r="AC96" i="3" s="1"/>
  <c r="AE96" i="3" s="1"/>
  <c r="AF96" i="3" s="1"/>
  <c r="AE29" i="3"/>
  <c r="AF29" i="3" s="1"/>
  <c r="AB55" i="3"/>
  <c r="AC55" i="3" s="1"/>
  <c r="AE55" i="3" s="1"/>
  <c r="AF55" i="3" s="1"/>
  <c r="AB37" i="3"/>
  <c r="AC37" i="3" s="1"/>
  <c r="AE37" i="3" s="1"/>
  <c r="AF37" i="3" s="1"/>
  <c r="AB21" i="3"/>
  <c r="AC21" i="3" s="1"/>
  <c r="AE21" i="3" s="1"/>
  <c r="AF21" i="3" s="1"/>
  <c r="AE213" i="3"/>
  <c r="AF213" i="3" s="1"/>
  <c r="AE181" i="3"/>
  <c r="AF181" i="3" s="1"/>
  <c r="AE196" i="3"/>
  <c r="AF196" i="3" s="1"/>
  <c r="AC122" i="3"/>
  <c r="AE122" i="3" s="1"/>
  <c r="AF122" i="3" s="1"/>
  <c r="AC62" i="3"/>
  <c r="AE62" i="3" s="1"/>
  <c r="AF62" i="3" s="1"/>
  <c r="AE106" i="3"/>
  <c r="AF106" i="3" s="1"/>
  <c r="AE33" i="3"/>
  <c r="AF33" i="3" s="1"/>
  <c r="AC25" i="3"/>
  <c r="AE25" i="3" s="1"/>
  <c r="AF25" i="3" s="1"/>
  <c r="AE9" i="3"/>
  <c r="AF9" i="3" s="1"/>
  <c r="AE205" i="3"/>
  <c r="AF205" i="3" s="1"/>
  <c r="AE63" i="3"/>
  <c r="AF63" i="3" s="1"/>
  <c r="AB254" i="3"/>
  <c r="AC254" i="3" s="1"/>
  <c r="AC5" i="3"/>
  <c r="AE5" i="3" s="1"/>
  <c r="AF5" i="3" s="1"/>
  <c r="AB187" i="3"/>
  <c r="AC187" i="3" s="1"/>
  <c r="AE245" i="3"/>
  <c r="AF245" i="3" s="1"/>
  <c r="AE237" i="3"/>
  <c r="AC229" i="3"/>
  <c r="AE229" i="3" s="1"/>
  <c r="AF229" i="3" s="1"/>
  <c r="AC204" i="3"/>
  <c r="AE204" i="3" s="1"/>
  <c r="AF204" i="3" s="1"/>
  <c r="AE253" i="3"/>
  <c r="AC91" i="3"/>
  <c r="AE91" i="3" s="1"/>
  <c r="AF91" i="3" s="1"/>
  <c r="AE59" i="3"/>
  <c r="AF59" i="3" s="1"/>
  <c r="AC17" i="3"/>
  <c r="AE17" i="3" s="1"/>
  <c r="AE46" i="3"/>
  <c r="AF46" i="3" s="1"/>
  <c r="AB76" i="3"/>
  <c r="AC76" i="3" s="1"/>
  <c r="AE76" i="3" s="1"/>
  <c r="AF76" i="3" s="1"/>
  <c r="AC141" i="3"/>
  <c r="AE141" i="3" s="1"/>
  <c r="AF141" i="3" s="1"/>
  <c r="Y204" i="4"/>
  <c r="AA204" i="4" s="1"/>
  <c r="AB204" i="4" s="1"/>
  <c r="X369" i="4"/>
  <c r="Y369" i="4" s="1"/>
  <c r="X250" i="4"/>
  <c r="Y250" i="4" s="1"/>
  <c r="AA409" i="4"/>
  <c r="AB409" i="4" s="1"/>
  <c r="AA472" i="4"/>
  <c r="AB472" i="4" s="1"/>
  <c r="AA461" i="4"/>
  <c r="AB461" i="4" s="1"/>
  <c r="AA451" i="4"/>
  <c r="AB451" i="4" s="1"/>
  <c r="AA500" i="4"/>
  <c r="AB500" i="4" s="1"/>
  <c r="AA465" i="4"/>
  <c r="AB465" i="4" s="1"/>
  <c r="AA468" i="4"/>
  <c r="AB468" i="4" s="1"/>
  <c r="AA388" i="4"/>
  <c r="AB388" i="4" s="1"/>
  <c r="AA219" i="4"/>
  <c r="AB219" i="4" s="1"/>
  <c r="AA356" i="4"/>
  <c r="AB356" i="4" s="1"/>
  <c r="AA397" i="4"/>
  <c r="AB397" i="4" s="1"/>
  <c r="AA320" i="4"/>
  <c r="AB320" i="4" s="1"/>
  <c r="AA123" i="4"/>
  <c r="AB123" i="4" s="1"/>
  <c r="AA259" i="4"/>
  <c r="AB259" i="4" s="1"/>
  <c r="AA230" i="4"/>
  <c r="AB230" i="4" s="1"/>
  <c r="AA24" i="4"/>
  <c r="AB24" i="4" s="1"/>
  <c r="AA14" i="4"/>
  <c r="AB14" i="4" s="1"/>
  <c r="AA136" i="4"/>
  <c r="AB136" i="4" s="1"/>
  <c r="AA126" i="4"/>
  <c r="AB126" i="4" s="1"/>
  <c r="AA20" i="4"/>
  <c r="AB20" i="4" s="1"/>
  <c r="AA463" i="4"/>
  <c r="AB463" i="4" s="1"/>
  <c r="AA159" i="4"/>
  <c r="AB159" i="4" s="1"/>
  <c r="AA79" i="4"/>
  <c r="AB79" i="4" s="1"/>
  <c r="X324" i="4"/>
  <c r="Y324" i="4" s="1"/>
  <c r="X399" i="4"/>
  <c r="Y399" i="4" s="1"/>
  <c r="X395" i="4"/>
  <c r="X110" i="4"/>
  <c r="Y110" i="4" s="1"/>
  <c r="AA110" i="4" s="1"/>
  <c r="AB110" i="4" s="1"/>
  <c r="X112" i="4"/>
  <c r="X359" i="4"/>
  <c r="Y359" i="4" s="1"/>
  <c r="AA590" i="4"/>
  <c r="AB590" i="4" s="1"/>
  <c r="AA582" i="4"/>
  <c r="AB582" i="4" s="1"/>
  <c r="AA574" i="4"/>
  <c r="AB574" i="4" s="1"/>
  <c r="AA566" i="4"/>
  <c r="AB566" i="4" s="1"/>
  <c r="AA558" i="4"/>
  <c r="AB558" i="4" s="1"/>
  <c r="AA550" i="4"/>
  <c r="AB550" i="4" s="1"/>
  <c r="AA542" i="4"/>
  <c r="AB542" i="4" s="1"/>
  <c r="AA459" i="4"/>
  <c r="AB459" i="4" s="1"/>
  <c r="AA340" i="4"/>
  <c r="AB340" i="4" s="1"/>
  <c r="AA262" i="4"/>
  <c r="AB262" i="4" s="1"/>
  <c r="AA387" i="4"/>
  <c r="AB387" i="4" s="1"/>
  <c r="AA19" i="4"/>
  <c r="AB19" i="4" s="1"/>
  <c r="X314" i="4"/>
  <c r="Y314" i="4" s="1"/>
  <c r="AA314" i="4" s="1"/>
  <c r="AB314" i="4" s="1"/>
  <c r="AA184" i="4"/>
  <c r="AB184" i="4" s="1"/>
  <c r="AA115" i="4"/>
  <c r="AB115" i="4" s="1"/>
  <c r="AA44" i="4"/>
  <c r="AB44" i="4" s="1"/>
  <c r="AA18" i="4"/>
  <c r="AB18" i="4" s="1"/>
  <c r="X326" i="4"/>
  <c r="Y326" i="4" s="1"/>
  <c r="AA531" i="4"/>
  <c r="AB531" i="4" s="1"/>
  <c r="AA201" i="4"/>
  <c r="AB201" i="4" s="1"/>
  <c r="AA149" i="4"/>
  <c r="AB149" i="4" s="1"/>
  <c r="X173" i="4"/>
  <c r="Y173" i="4" s="1"/>
  <c r="AA497" i="4"/>
  <c r="AB497" i="4" s="1"/>
  <c r="AA532" i="4"/>
  <c r="AB532" i="4" s="1"/>
  <c r="AA485" i="4"/>
  <c r="AB485" i="4" s="1"/>
  <c r="AA597" i="4"/>
  <c r="AB597" i="4" s="1"/>
  <c r="AA516" i="4"/>
  <c r="AB516" i="4" s="1"/>
  <c r="AA484" i="4"/>
  <c r="AB484" i="4" s="1"/>
  <c r="AA384" i="4"/>
  <c r="AB384" i="4" s="1"/>
  <c r="AA585" i="4"/>
  <c r="AB585" i="4" s="1"/>
  <c r="AA479" i="4"/>
  <c r="AB479" i="4" s="1"/>
  <c r="AA344" i="4"/>
  <c r="AB344" i="4" s="1"/>
  <c r="AA375" i="4"/>
  <c r="AB375" i="4" s="1"/>
  <c r="AA104" i="4"/>
  <c r="AB104" i="4" s="1"/>
  <c r="AA107" i="4"/>
  <c r="AB107" i="4" s="1"/>
  <c r="AA168" i="4"/>
  <c r="AB168" i="4" s="1"/>
  <c r="AA51" i="4"/>
  <c r="AB51" i="4" s="1"/>
  <c r="AA4" i="4"/>
  <c r="AB4" i="4" s="1"/>
  <c r="AA176" i="4"/>
  <c r="AB176" i="4" s="1"/>
  <c r="AA141" i="4"/>
  <c r="AB141" i="4" s="1"/>
  <c r="X415" i="4"/>
  <c r="Y415" i="4" s="1"/>
  <c r="X256" i="4"/>
  <c r="Y256" i="4" s="1"/>
  <c r="AA256" i="4" s="1"/>
  <c r="AB256" i="4" s="1"/>
  <c r="AA413" i="4"/>
  <c r="AB413" i="4" s="1"/>
  <c r="X367" i="4"/>
  <c r="Y367" i="4" s="1"/>
  <c r="AA205" i="4"/>
  <c r="AB205" i="4" s="1"/>
  <c r="AA316" i="4"/>
  <c r="AB316" i="4" s="1"/>
  <c r="AC25" i="2"/>
  <c r="AD25" i="2" s="1"/>
  <c r="AC47" i="2"/>
  <c r="AD47" i="2" s="1"/>
  <c r="AC39" i="2"/>
  <c r="AD39" i="2" s="1"/>
  <c r="Z22" i="2"/>
  <c r="AC22" i="2" s="1"/>
  <c r="AD22" i="2" s="1"/>
  <c r="AC31" i="2"/>
  <c r="AD31" i="2" s="1"/>
  <c r="AC2" i="2"/>
  <c r="AD2" i="2" s="1"/>
  <c r="AC42" i="2"/>
  <c r="AD42" i="2" s="1"/>
  <c r="AC13" i="2"/>
  <c r="AD13" i="2" s="1"/>
  <c r="AC24" i="2"/>
  <c r="AD24" i="2" s="1"/>
  <c r="AC46" i="2"/>
  <c r="AD46" i="2" s="1"/>
  <c r="AC38" i="2"/>
  <c r="AD38" i="2" s="1"/>
  <c r="AC28" i="2"/>
  <c r="AD28" i="2" s="1"/>
  <c r="AB262" i="3"/>
  <c r="AC262" i="3" s="1"/>
  <c r="AE262" i="3" s="1"/>
  <c r="AF262" i="3" s="1"/>
  <c r="AB263" i="3"/>
  <c r="AC263" i="3" s="1"/>
  <c r="AB240" i="3"/>
  <c r="AB142" i="3"/>
  <c r="AC142" i="3" s="1"/>
  <c r="AE142" i="3" s="1"/>
  <c r="AF142" i="3" s="1"/>
  <c r="AB152" i="3"/>
  <c r="AB77" i="3"/>
  <c r="AC77" i="3" s="1"/>
  <c r="AB56" i="3"/>
  <c r="AC56" i="3" s="1"/>
  <c r="AB22" i="3"/>
  <c r="AC22" i="3" s="1"/>
  <c r="AE22" i="3" s="1"/>
  <c r="AF22" i="3" s="1"/>
  <c r="AB49" i="3"/>
  <c r="AB48" i="3"/>
  <c r="AC48" i="3" s="1"/>
  <c r="AB267" i="3"/>
  <c r="AC267" i="3" s="1"/>
  <c r="AB244" i="3"/>
  <c r="AC244" i="3" s="1"/>
  <c r="AB194" i="3"/>
  <c r="AC194" i="3" s="1"/>
  <c r="AB190" i="3"/>
  <c r="AC190" i="3" s="1"/>
  <c r="AE190" i="3" s="1"/>
  <c r="AF190" i="3" s="1"/>
  <c r="AB214" i="3"/>
  <c r="AC214" i="3" s="1"/>
  <c r="AB200" i="3"/>
  <c r="AC200" i="3" s="1"/>
  <c r="AC163" i="3"/>
  <c r="AE163" i="3" s="1"/>
  <c r="AF163" i="3" s="1"/>
  <c r="AB103" i="3"/>
  <c r="AC103" i="3" s="1"/>
  <c r="AE103" i="3" s="1"/>
  <c r="AF103" i="3" s="1"/>
  <c r="AC42" i="3"/>
  <c r="AE42" i="3" s="1"/>
  <c r="AF42" i="3" s="1"/>
  <c r="AB14" i="3"/>
  <c r="AB102" i="3"/>
  <c r="AC84" i="3"/>
  <c r="AE84" i="3" s="1"/>
  <c r="AE66" i="3"/>
  <c r="AB270" i="3"/>
  <c r="AB242" i="3"/>
  <c r="AC242" i="3" s="1"/>
  <c r="AB218" i="3"/>
  <c r="AC218" i="3" s="1"/>
  <c r="AB239" i="3"/>
  <c r="AC239" i="3" s="1"/>
  <c r="AE239" i="3" s="1"/>
  <c r="AF239" i="3" s="1"/>
  <c r="AC268" i="3"/>
  <c r="AE268" i="3" s="1"/>
  <c r="AC264" i="3"/>
  <c r="AE264" i="3" s="1"/>
  <c r="AF264" i="3" s="1"/>
  <c r="AB255" i="3"/>
  <c r="AC255" i="3" s="1"/>
  <c r="AB223" i="3"/>
  <c r="AC223" i="3" s="1"/>
  <c r="AE223" i="3" s="1"/>
  <c r="AF223" i="3" s="1"/>
  <c r="AC192" i="3"/>
  <c r="AE192" i="3" s="1"/>
  <c r="AF192" i="3" s="1"/>
  <c r="AB166" i="3"/>
  <c r="AC166" i="3" s="1"/>
  <c r="AE166" i="3" s="1"/>
  <c r="AF166" i="3" s="1"/>
  <c r="AB158" i="3"/>
  <c r="AC158" i="3" s="1"/>
  <c r="AB126" i="3"/>
  <c r="AC126" i="3" s="1"/>
  <c r="AB210" i="3"/>
  <c r="AC210" i="3" s="1"/>
  <c r="AE210" i="3" s="1"/>
  <c r="AF210" i="3" s="1"/>
  <c r="AC171" i="3"/>
  <c r="AE171" i="3" s="1"/>
  <c r="AF171" i="3" s="1"/>
  <c r="AC144" i="3"/>
  <c r="AE144" i="3" s="1"/>
  <c r="AF144" i="3" s="1"/>
  <c r="AB89" i="3"/>
  <c r="AC89" i="3" s="1"/>
  <c r="AB65" i="3"/>
  <c r="AC65" i="3" s="1"/>
  <c r="AB38" i="3"/>
  <c r="AC38" i="3" s="1"/>
  <c r="AB6" i="3"/>
  <c r="AC6" i="3" s="1"/>
  <c r="AE6" i="3" s="1"/>
  <c r="AF6" i="3" s="1"/>
  <c r="AC136" i="3"/>
  <c r="AE136" i="3" s="1"/>
  <c r="AF136" i="3" s="1"/>
  <c r="AC138" i="3"/>
  <c r="AE138" i="3" s="1"/>
  <c r="AF138" i="3" s="1"/>
  <c r="AB128" i="3"/>
  <c r="AC128" i="3" s="1"/>
  <c r="AC146" i="3"/>
  <c r="AE146" i="3" s="1"/>
  <c r="AF146" i="3" s="1"/>
  <c r="AB15" i="3"/>
  <c r="AC15" i="3" s="1"/>
  <c r="AE92" i="3"/>
  <c r="AF92" i="3" s="1"/>
  <c r="AC7" i="3"/>
  <c r="AE7" i="3" s="1"/>
  <c r="AF7" i="3" s="1"/>
  <c r="AB226" i="3"/>
  <c r="AC226" i="3" s="1"/>
  <c r="AE226" i="3" s="1"/>
  <c r="AF226" i="3" s="1"/>
  <c r="AE269" i="3"/>
  <c r="AF269" i="3" s="1"/>
  <c r="AB247" i="3"/>
  <c r="AC247" i="3" s="1"/>
  <c r="AE247" i="3" s="1"/>
  <c r="AF247" i="3" s="1"/>
  <c r="AB231" i="3"/>
  <c r="AC231" i="3" s="1"/>
  <c r="AE231" i="3" s="1"/>
  <c r="AF231" i="3" s="1"/>
  <c r="AB182" i="3"/>
  <c r="AC182" i="3" s="1"/>
  <c r="AB160" i="3"/>
  <c r="AC160" i="3" s="1"/>
  <c r="AE160" i="3" s="1"/>
  <c r="AF160" i="3" s="1"/>
  <c r="AB67" i="3"/>
  <c r="AB246" i="3"/>
  <c r="AC246" i="3" s="1"/>
  <c r="AE246" i="3" s="1"/>
  <c r="AF246" i="3" s="1"/>
  <c r="AB222" i="3"/>
  <c r="AC222" i="3" s="1"/>
  <c r="AE222" i="3" s="1"/>
  <c r="AF222" i="3" s="1"/>
  <c r="AB219" i="3"/>
  <c r="AC219" i="3" s="1"/>
  <c r="AE201" i="3"/>
  <c r="AF201" i="3" s="1"/>
  <c r="AB134" i="3"/>
  <c r="AC134" i="3" s="1"/>
  <c r="AB198" i="3"/>
  <c r="AB120" i="3"/>
  <c r="AC120" i="3" s="1"/>
  <c r="AB47" i="3"/>
  <c r="AC47" i="3" s="1"/>
  <c r="AE47" i="3" s="1"/>
  <c r="AF47" i="3" s="1"/>
  <c r="AE69" i="3"/>
  <c r="AF69" i="3" s="1"/>
  <c r="AB98" i="3"/>
  <c r="AC98" i="3" s="1"/>
  <c r="AE98" i="3" s="1"/>
  <c r="AF98" i="3" s="1"/>
  <c r="AE93" i="3"/>
  <c r="AF93" i="3" s="1"/>
  <c r="AC40" i="3"/>
  <c r="AE40" i="3" s="1"/>
  <c r="AF40" i="3" s="1"/>
  <c r="AB266" i="3"/>
  <c r="AB230" i="3"/>
  <c r="AB271" i="3"/>
  <c r="AC271" i="3" s="1"/>
  <c r="AB259" i="3"/>
  <c r="AC259" i="3" s="1"/>
  <c r="AC252" i="3"/>
  <c r="AE252" i="3" s="1"/>
  <c r="AF252" i="3" s="1"/>
  <c r="AB243" i="3"/>
  <c r="AC243" i="3" s="1"/>
  <c r="AB227" i="3"/>
  <c r="AC227" i="3" s="1"/>
  <c r="AC260" i="3"/>
  <c r="AE260" i="3" s="1"/>
  <c r="AF260" i="3" s="1"/>
  <c r="AE263" i="3"/>
  <c r="AC235" i="3"/>
  <c r="AE235" i="3" s="1"/>
  <c r="AF235" i="3" s="1"/>
  <c r="AB215" i="3"/>
  <c r="AC215" i="3" s="1"/>
  <c r="AE202" i="3"/>
  <c r="AC191" i="3"/>
  <c r="AE191" i="3" s="1"/>
  <c r="AF191" i="3" s="1"/>
  <c r="AB174" i="3"/>
  <c r="AC174" i="3" s="1"/>
  <c r="AB150" i="3"/>
  <c r="AC150" i="3" s="1"/>
  <c r="AB118" i="3"/>
  <c r="AC118" i="3" s="1"/>
  <c r="AE154" i="3"/>
  <c r="AC248" i="3"/>
  <c r="AE248" i="3" s="1"/>
  <c r="AF248" i="3" s="1"/>
  <c r="AC208" i="3"/>
  <c r="AE208" i="3" s="1"/>
  <c r="AF208" i="3" s="1"/>
  <c r="AE170" i="3"/>
  <c r="AF170" i="3" s="1"/>
  <c r="AE162" i="3"/>
  <c r="AC107" i="3"/>
  <c r="AE107" i="3" s="1"/>
  <c r="AF107" i="3" s="1"/>
  <c r="AB30" i="3"/>
  <c r="AC30" i="3" s="1"/>
  <c r="AC26" i="3"/>
  <c r="AE26" i="3" s="1"/>
  <c r="AF26" i="3" s="1"/>
  <c r="AE32" i="3"/>
  <c r="AE207" i="3"/>
  <c r="AC114" i="3"/>
  <c r="AE114" i="3" s="1"/>
  <c r="AF114" i="3" s="1"/>
  <c r="AB112" i="3"/>
  <c r="AC112" i="3" s="1"/>
  <c r="AB105" i="3"/>
  <c r="AC105" i="3" s="1"/>
  <c r="AB100" i="3"/>
  <c r="AC100" i="3" s="1"/>
  <c r="AC57" i="3"/>
  <c r="AE57" i="3" s="1"/>
  <c r="AF57" i="3" s="1"/>
  <c r="AC206" i="3"/>
  <c r="AE206" i="3" s="1"/>
  <c r="AF206" i="3" s="1"/>
  <c r="AE100" i="3"/>
  <c r="AE34" i="3"/>
  <c r="AF34" i="3" s="1"/>
  <c r="AE78" i="3"/>
  <c r="AC2" i="3"/>
  <c r="AE2" i="3" s="1"/>
  <c r="AB31" i="3"/>
  <c r="AC31" i="3" s="1"/>
  <c r="AC39" i="3"/>
  <c r="AE39" i="3" s="1"/>
  <c r="AF39" i="3" s="1"/>
  <c r="AC23" i="3"/>
  <c r="AE23" i="3" s="1"/>
  <c r="AF23" i="3" s="1"/>
  <c r="X300" i="4"/>
  <c r="X329" i="4"/>
  <c r="Y329" i="4" s="1"/>
  <c r="X255" i="4"/>
  <c r="Y255" i="4" s="1"/>
  <c r="AA255" i="4" s="1"/>
  <c r="AB255" i="4" s="1"/>
  <c r="X218" i="4"/>
  <c r="X215" i="4"/>
  <c r="Y215" i="4" s="1"/>
  <c r="AA215" i="4" s="1"/>
  <c r="AB215" i="4" s="1"/>
  <c r="X93" i="4"/>
  <c r="Y93" i="4" s="1"/>
  <c r="AA93" i="4" s="1"/>
  <c r="AB93" i="4" s="1"/>
  <c r="X46" i="4"/>
  <c r="Y46" i="4" s="1"/>
  <c r="AA46" i="4" s="1"/>
  <c r="AB46" i="4" s="1"/>
  <c r="X6" i="4"/>
  <c r="Y6" i="4" s="1"/>
  <c r="X109" i="4"/>
  <c r="Y109" i="4" s="1"/>
  <c r="X67" i="4"/>
  <c r="Y67" i="4" s="1"/>
  <c r="AA67" i="4" s="1"/>
  <c r="AB67" i="4" s="1"/>
  <c r="X16" i="4"/>
  <c r="X185" i="4"/>
  <c r="Y185" i="4" s="1"/>
  <c r="AA185" i="4" s="1"/>
  <c r="AB185" i="4" s="1"/>
  <c r="Y147" i="4"/>
  <c r="AA147" i="4" s="1"/>
  <c r="AB147" i="4" s="1"/>
  <c r="AA513" i="4"/>
  <c r="AB513" i="4" s="1"/>
  <c r="X408" i="4"/>
  <c r="Y408" i="4" s="1"/>
  <c r="AA501" i="4"/>
  <c r="AB501" i="4" s="1"/>
  <c r="AA414" i="4"/>
  <c r="AB414" i="4" s="1"/>
  <c r="X368" i="4"/>
  <c r="Y368" i="4" s="1"/>
  <c r="AA376" i="4"/>
  <c r="AB376" i="4" s="1"/>
  <c r="X396" i="4"/>
  <c r="X392" i="4"/>
  <c r="Y392" i="4" s="1"/>
  <c r="AA334" i="4"/>
  <c r="AB334" i="4" s="1"/>
  <c r="X364" i="4"/>
  <c r="AA243" i="4"/>
  <c r="AB243" i="4" s="1"/>
  <c r="AA224" i="4"/>
  <c r="AB224" i="4" s="1"/>
  <c r="AA258" i="4"/>
  <c r="AB258" i="4" s="1"/>
  <c r="AA208" i="4"/>
  <c r="AB208" i="4" s="1"/>
  <c r="AA187" i="4"/>
  <c r="AB187" i="4" s="1"/>
  <c r="AA100" i="4"/>
  <c r="AB100" i="4" s="1"/>
  <c r="X38" i="4"/>
  <c r="Y38" i="4" s="1"/>
  <c r="AA38" i="4" s="1"/>
  <c r="AB38" i="4" s="1"/>
  <c r="X2" i="4"/>
  <c r="Y2" i="4" s="1"/>
  <c r="Y203" i="4"/>
  <c r="AA203" i="4" s="1"/>
  <c r="AB203" i="4" s="1"/>
  <c r="AA179" i="4"/>
  <c r="AB179" i="4" s="1"/>
  <c r="Y151" i="4"/>
  <c r="AA151" i="4" s="1"/>
  <c r="AB151" i="4" s="1"/>
  <c r="Y57" i="4"/>
  <c r="AA57" i="4" s="1"/>
  <c r="AB57" i="4" s="1"/>
  <c r="X111" i="4"/>
  <c r="X60" i="4"/>
  <c r="X40" i="4"/>
  <c r="Y40" i="4" s="1"/>
  <c r="Y199" i="4"/>
  <c r="AA199" i="4" s="1"/>
  <c r="AB199" i="4" s="1"/>
  <c r="AA175" i="4"/>
  <c r="AB175" i="4" s="1"/>
  <c r="AA61" i="4"/>
  <c r="AB61" i="4" s="1"/>
  <c r="Y41" i="4"/>
  <c r="AA41" i="4" s="1"/>
  <c r="AB41" i="4" s="1"/>
  <c r="X251" i="4"/>
  <c r="Y251" i="4" s="1"/>
  <c r="AA251" i="4" s="1"/>
  <c r="AB251" i="4" s="1"/>
  <c r="X417" i="4"/>
  <c r="Y366" i="4"/>
  <c r="AA366" i="4" s="1"/>
  <c r="AB366" i="4" s="1"/>
  <c r="X275" i="4"/>
  <c r="Y275" i="4" s="1"/>
  <c r="AA275" i="4" s="1"/>
  <c r="AB275" i="4" s="1"/>
  <c r="X400" i="4"/>
  <c r="X265" i="4"/>
  <c r="Y265" i="4" s="1"/>
  <c r="AA265" i="4" s="1"/>
  <c r="AB265" i="4" s="1"/>
  <c r="X82" i="4"/>
  <c r="Y82" i="4" s="1"/>
  <c r="AA82" i="4" s="1"/>
  <c r="AB82" i="4" s="1"/>
  <c r="X26" i="4"/>
  <c r="Y26" i="4" s="1"/>
  <c r="AA323" i="4"/>
  <c r="AB323" i="4" s="1"/>
  <c r="X211" i="4"/>
  <c r="Y211" i="4" s="1"/>
  <c r="AA211" i="4" s="1"/>
  <c r="AB211" i="4" s="1"/>
  <c r="X194" i="4"/>
  <c r="Y194" i="4" s="1"/>
  <c r="X119" i="4"/>
  <c r="Y119" i="4" s="1"/>
  <c r="AA119" i="4" s="1"/>
  <c r="AB119" i="4" s="1"/>
  <c r="X365" i="4"/>
  <c r="Y365" i="4" s="1"/>
  <c r="X158" i="4"/>
  <c r="Y158" i="4" s="1"/>
  <c r="AA158" i="4" s="1"/>
  <c r="AB158" i="4" s="1"/>
  <c r="AA481" i="4"/>
  <c r="AB481" i="4" s="1"/>
  <c r="AA493" i="4"/>
  <c r="AB493" i="4" s="1"/>
  <c r="X416" i="4"/>
  <c r="X360" i="4"/>
  <c r="X325" i="4"/>
  <c r="Y325" i="4" s="1"/>
  <c r="X410" i="4"/>
  <c r="Y410" i="4" s="1"/>
  <c r="AA372" i="4"/>
  <c r="AB372" i="4" s="1"/>
  <c r="AA335" i="4"/>
  <c r="AB335" i="4" s="1"/>
  <c r="X401" i="4"/>
  <c r="AA240" i="4"/>
  <c r="AB240" i="4" s="1"/>
  <c r="AA105" i="4"/>
  <c r="AB105" i="4" s="1"/>
  <c r="X10" i="4"/>
  <c r="Y10" i="4" s="1"/>
  <c r="Y85" i="4"/>
  <c r="AA85" i="4" s="1"/>
  <c r="AB85" i="4" s="1"/>
  <c r="X63" i="4"/>
  <c r="Y63" i="4" s="1"/>
  <c r="X127" i="4"/>
  <c r="Y127" i="4" s="1"/>
  <c r="X156" i="4"/>
  <c r="Y156" i="4" s="1"/>
  <c r="X330" i="4"/>
  <c r="Y330" i="4" s="1"/>
  <c r="AE31" i="3" l="1"/>
  <c r="AF207" i="3"/>
  <c r="AE139" i="3"/>
  <c r="AF139" i="3" s="1"/>
  <c r="AF202" i="3"/>
  <c r="AE125" i="3"/>
  <c r="AF125" i="3" s="1"/>
  <c r="AF123" i="3"/>
  <c r="AF237" i="3"/>
  <c r="AF228" i="3"/>
  <c r="AF32" i="3"/>
  <c r="AF31" i="3"/>
  <c r="AF78" i="3"/>
  <c r="AF131" i="3"/>
  <c r="AE225" i="3"/>
  <c r="AF225" i="3" s="1"/>
  <c r="AE70" i="3"/>
  <c r="AF70" i="3" s="1"/>
  <c r="AE28" i="3"/>
  <c r="AF28" i="3" s="1"/>
  <c r="AE11" i="3"/>
  <c r="AF11" i="3" s="1"/>
  <c r="AE68" i="3"/>
  <c r="AF68" i="3" s="1"/>
  <c r="AE200" i="3"/>
  <c r="AF200" i="3" s="1"/>
  <c r="AE48" i="3"/>
  <c r="AF48" i="3" s="1"/>
  <c r="AE254" i="3"/>
  <c r="AF254" i="3" s="1"/>
  <c r="AE233" i="3"/>
  <c r="AF233" i="3" s="1"/>
  <c r="AE217" i="3"/>
  <c r="AF217" i="3" s="1"/>
  <c r="AE86" i="3"/>
  <c r="AF86" i="3" s="1"/>
  <c r="AE99" i="3"/>
  <c r="AF99" i="3" s="1"/>
  <c r="AF147" i="3"/>
  <c r="AE36" i="3"/>
  <c r="AF36" i="3" s="1"/>
  <c r="AA26" i="4"/>
  <c r="AB26" i="4" s="1"/>
  <c r="AA359" i="4"/>
  <c r="AB359" i="4" s="1"/>
  <c r="Y417" i="4"/>
  <c r="AA417" i="4" s="1"/>
  <c r="AB417" i="4" s="1"/>
  <c r="AA369" i="4"/>
  <c r="AB369" i="4" s="1"/>
  <c r="AF60" i="3"/>
  <c r="AF19" i="3"/>
  <c r="AE133" i="3"/>
  <c r="AF133" i="3" s="1"/>
  <c r="AF162" i="3"/>
  <c r="AF154" i="3"/>
  <c r="AF18" i="3"/>
  <c r="AE105" i="3"/>
  <c r="AF105" i="3" s="1"/>
  <c r="AF263" i="3"/>
  <c r="AE120" i="3"/>
  <c r="AF120" i="3" s="1"/>
  <c r="AF66" i="3"/>
  <c r="AF84" i="3"/>
  <c r="AF17" i="3"/>
  <c r="AF100" i="3"/>
  <c r="AF2" i="3"/>
  <c r="AF253" i="3"/>
  <c r="AF268" i="3"/>
  <c r="AE126" i="3"/>
  <c r="AF126" i="3" s="1"/>
  <c r="AE194" i="3"/>
  <c r="AF194" i="3" s="1"/>
  <c r="AE187" i="3"/>
  <c r="AF187" i="3" s="1"/>
  <c r="AE65" i="3"/>
  <c r="AF65" i="3" s="1"/>
  <c r="AE271" i="3"/>
  <c r="AF271" i="3" s="1"/>
  <c r="AE219" i="3"/>
  <c r="AF219" i="3" s="1"/>
  <c r="AE89" i="3"/>
  <c r="AF89" i="3" s="1"/>
  <c r="AE158" i="3"/>
  <c r="AF158" i="3" s="1"/>
  <c r="AE77" i="3"/>
  <c r="AF77" i="3" s="1"/>
  <c r="AE134" i="3"/>
  <c r="AF134" i="3" s="1"/>
  <c r="AE255" i="3"/>
  <c r="AF255" i="3" s="1"/>
  <c r="AE244" i="3"/>
  <c r="AF244" i="3" s="1"/>
  <c r="AA109" i="4"/>
  <c r="AB109" i="4" s="1"/>
  <c r="AA367" i="4"/>
  <c r="AB367" i="4" s="1"/>
  <c r="AA365" i="4"/>
  <c r="AB365" i="4" s="1"/>
  <c r="AA415" i="4"/>
  <c r="AB415" i="4" s="1"/>
  <c r="Y112" i="4"/>
  <c r="AA112" i="4" s="1"/>
  <c r="AB112" i="4" s="1"/>
  <c r="Y395" i="4"/>
  <c r="AA395" i="4" s="1"/>
  <c r="AB395" i="4" s="1"/>
  <c r="AA324" i="4"/>
  <c r="AB324" i="4" s="1"/>
  <c r="AA173" i="4"/>
  <c r="AB173" i="4" s="1"/>
  <c r="AA250" i="4"/>
  <c r="AB250" i="4" s="1"/>
  <c r="AA326" i="4"/>
  <c r="AB326" i="4" s="1"/>
  <c r="AA399" i="4"/>
  <c r="AB399" i="4" s="1"/>
  <c r="AE38" i="3"/>
  <c r="AF38" i="3" s="1"/>
  <c r="AE227" i="3"/>
  <c r="AF227" i="3" s="1"/>
  <c r="AE259" i="3"/>
  <c r="AF259" i="3" s="1"/>
  <c r="AC230" i="3"/>
  <c r="AE230" i="3" s="1"/>
  <c r="AF230" i="3" s="1"/>
  <c r="AC49" i="3"/>
  <c r="AE49" i="3" s="1"/>
  <c r="AF49" i="3" s="1"/>
  <c r="AE214" i="3"/>
  <c r="AF214" i="3" s="1"/>
  <c r="AE242" i="3"/>
  <c r="AF242" i="3" s="1"/>
  <c r="AC14" i="3"/>
  <c r="AE14" i="3" s="1"/>
  <c r="AC240" i="3"/>
  <c r="AE240" i="3" s="1"/>
  <c r="AF240" i="3" s="1"/>
  <c r="AE150" i="3"/>
  <c r="AF150" i="3" s="1"/>
  <c r="AE174" i="3"/>
  <c r="AF174" i="3" s="1"/>
  <c r="AE215" i="3"/>
  <c r="AF215" i="3" s="1"/>
  <c r="AE243" i="3"/>
  <c r="AF243" i="3" s="1"/>
  <c r="AE182" i="3"/>
  <c r="AF182" i="3" s="1"/>
  <c r="AC67" i="3"/>
  <c r="AE67" i="3" s="1"/>
  <c r="AF67" i="3" s="1"/>
  <c r="AC102" i="3"/>
  <c r="AE102" i="3" s="1"/>
  <c r="AF102" i="3" s="1"/>
  <c r="AE112" i="3"/>
  <c r="AF112" i="3" s="1"/>
  <c r="AE30" i="3"/>
  <c r="AF30" i="3" s="1"/>
  <c r="AE118" i="3"/>
  <c r="AF118" i="3" s="1"/>
  <c r="AC266" i="3"/>
  <c r="AE266" i="3" s="1"/>
  <c r="AF266" i="3" s="1"/>
  <c r="AC198" i="3"/>
  <c r="AE198" i="3" s="1"/>
  <c r="AF198" i="3" s="1"/>
  <c r="AE15" i="3"/>
  <c r="AF15" i="3" s="1"/>
  <c r="AE128" i="3"/>
  <c r="AF128" i="3" s="1"/>
  <c r="AC152" i="3"/>
  <c r="AE152" i="3" s="1"/>
  <c r="AF152" i="3" s="1"/>
  <c r="AE218" i="3"/>
  <c r="AF218" i="3" s="1"/>
  <c r="AC270" i="3"/>
  <c r="AE270" i="3" s="1"/>
  <c r="AF270" i="3" s="1"/>
  <c r="AE56" i="3"/>
  <c r="AF56" i="3" s="1"/>
  <c r="AE267" i="3"/>
  <c r="AF267" i="3" s="1"/>
  <c r="AA63" i="4"/>
  <c r="AB63" i="4" s="1"/>
  <c r="Y400" i="4"/>
  <c r="AA400" i="4" s="1"/>
  <c r="AB400" i="4" s="1"/>
  <c r="AA329" i="4"/>
  <c r="AB329" i="4" s="1"/>
  <c r="Y16" i="4"/>
  <c r="AA16" i="4" s="1"/>
  <c r="AB16" i="4" s="1"/>
  <c r="Y218" i="4"/>
  <c r="AA218" i="4" s="1"/>
  <c r="AB218" i="4" s="1"/>
  <c r="AA330" i="4"/>
  <c r="AB330" i="4" s="1"/>
  <c r="AA325" i="4"/>
  <c r="AB325" i="4" s="1"/>
  <c r="Y416" i="4"/>
  <c r="AA416" i="4" s="1"/>
  <c r="AB416" i="4" s="1"/>
  <c r="AA6" i="4"/>
  <c r="AB6" i="4" s="1"/>
  <c r="Y111" i="4"/>
  <c r="AA111" i="4" s="1"/>
  <c r="AB111" i="4" s="1"/>
  <c r="AA392" i="4"/>
  <c r="AB392" i="4" s="1"/>
  <c r="Y300" i="4"/>
  <c r="AA300" i="4" s="1"/>
  <c r="AB300" i="4" s="1"/>
  <c r="AA127" i="4"/>
  <c r="AB127" i="4" s="1"/>
  <c r="Y401" i="4"/>
  <c r="AA401" i="4" s="1"/>
  <c r="AB401" i="4" s="1"/>
  <c r="AA410" i="4"/>
  <c r="AB410" i="4" s="1"/>
  <c r="Y360" i="4"/>
  <c r="AA360" i="4" s="1"/>
  <c r="AB360" i="4" s="1"/>
  <c r="Y60" i="4"/>
  <c r="AA60" i="4" s="1"/>
  <c r="AB60" i="4" s="1"/>
  <c r="Y364" i="4"/>
  <c r="AA364" i="4" s="1"/>
  <c r="AB364" i="4" s="1"/>
  <c r="Y396" i="4"/>
  <c r="AA396" i="4" s="1"/>
  <c r="AB396" i="4" s="1"/>
  <c r="AA368" i="4"/>
  <c r="AB368" i="4" s="1"/>
  <c r="AA408" i="4"/>
  <c r="AB408" i="4" s="1"/>
  <c r="AA194" i="4"/>
  <c r="AB194" i="4" s="1"/>
  <c r="AA156" i="4"/>
  <c r="AB156" i="4" s="1"/>
  <c r="AA40" i="4"/>
  <c r="AB40" i="4" s="1"/>
  <c r="AA10" i="4"/>
  <c r="AB10" i="4" s="1"/>
  <c r="AA2" i="4"/>
  <c r="AB2" i="4" s="1"/>
  <c r="AF14" i="3" l="1"/>
  <c r="D21" i="1"/>
  <c r="E21" i="1"/>
  <c r="D15" i="1"/>
  <c r="E15" i="1"/>
  <c r="D8" i="1"/>
  <c r="E8" i="1"/>
</calcChain>
</file>

<file path=xl/comments1.xml><?xml version="1.0" encoding="utf-8"?>
<comments xmlns="http://schemas.openxmlformats.org/spreadsheetml/2006/main">
  <authors>
    <author>Sanjay Jain</author>
    <author>Anurag Srivastava</author>
    <author>JSW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Sanjay Jain:</t>
        </r>
        <r>
          <rPr>
            <sz val="9"/>
            <color indexed="81"/>
            <rFont val="Tahoma"/>
            <family val="2"/>
          </rPr>
          <t xml:space="preserve">
Details flow from L3 to L2  and L2 to L3 with this batch no</t>
        </r>
      </text>
    </comment>
    <comment ref="B130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Spall in the month of Apr-23</t>
        </r>
      </text>
    </comment>
    <comment ref="P155" authorId="2" shapeId="0">
      <text>
        <r>
          <rPr>
            <b/>
            <sz val="9"/>
            <color indexed="81"/>
            <rFont val="Tahoma"/>
            <family val="2"/>
          </rPr>
          <t>JSW:</t>
        </r>
        <r>
          <rPr>
            <sz val="9"/>
            <color indexed="81"/>
            <rFont val="Tahoma"/>
            <family val="2"/>
          </rPr>
          <t xml:space="preserve">
Sidenor rolls
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08-11-22
Spall in the month of July-23</t>
        </r>
      </text>
    </comment>
    <comment ref="B158" authorId="2" shapeId="0">
      <text>
        <r>
          <rPr>
            <b/>
            <sz val="9"/>
            <color indexed="81"/>
            <rFont val="Tahoma"/>
            <family val="2"/>
          </rPr>
          <t>ST24698-1</t>
        </r>
      </text>
    </comment>
    <comment ref="B186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23-05-2023
Spall in the month of Oct-2023</t>
        </r>
      </text>
    </comment>
    <comment ref="P198" authorId="2" shapeId="0">
      <text>
        <r>
          <rPr>
            <b/>
            <sz val="9"/>
            <color indexed="81"/>
            <rFont val="Tahoma"/>
            <family val="2"/>
          </rPr>
          <t>JSW:</t>
        </r>
        <r>
          <rPr>
            <sz val="9"/>
            <color indexed="81"/>
            <rFont val="Tahoma"/>
            <family val="2"/>
          </rPr>
          <t xml:space="preserve">
Sidenor rolls
</t>
        </r>
      </text>
    </comment>
    <comment ref="B227" authorId="1" shapeId="0">
      <text>
        <r>
          <rPr>
            <b/>
            <sz val="9"/>
            <color indexed="81"/>
            <rFont val="Tahoma"/>
            <family val="2"/>
          </rPr>
          <t xml:space="preserve">Anurag Srivastava:
</t>
        </r>
        <r>
          <rPr>
            <sz val="9"/>
            <color indexed="81"/>
            <rFont val="Tahoma"/>
            <family val="2"/>
          </rPr>
          <t>Chipout at R CAR from stand #1 at 6.0 am on dated 09-01-2024 .Position- bottom
op side edge to 450 mm</t>
        </r>
      </text>
    </comment>
    <comment ref="B228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01-01-2023</t>
        </r>
      </text>
    </comment>
    <comment ref="B234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01-01-2023</t>
        </r>
      </text>
    </comment>
    <comment ref="B235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01-01-2023</t>
        </r>
      </text>
    </comment>
    <comment ref="B240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13-12-2022</t>
        </r>
      </text>
    </comment>
    <comment ref="B241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13-12-2022</t>
        </r>
      </text>
    </comment>
    <comment ref="B243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01-01-2023</t>
        </r>
      </text>
    </comment>
    <comment ref="B247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01-01-2023</t>
        </r>
      </text>
    </comment>
    <comment ref="B260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13-12-2022</t>
        </r>
      </text>
    </comment>
    <comment ref="B264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13-12-2022</t>
        </r>
      </text>
    </comment>
    <comment ref="B269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01-01-2023</t>
        </r>
      </text>
    </comment>
    <comment ref="B271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08-11-22
</t>
        </r>
      </text>
    </comment>
    <comment ref="B273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17-04-2024
Slip no -005465547</t>
        </r>
      </text>
    </comment>
    <comment ref="B276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01-01-2023
</t>
        </r>
      </text>
    </comment>
    <comment ref="B277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01-01-2023</t>
        </r>
      </text>
    </comment>
    <comment ref="B282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01-01-2023</t>
        </r>
      </text>
    </comment>
    <comment ref="B323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Roll issued on 13-05-2024, ISSUE slip no -55435257</t>
        </r>
      </text>
    </comment>
    <comment ref="B331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01-01-2023</t>
        </r>
      </text>
    </comment>
    <comment ref="B350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17-04-2024
Slip no -0054655470
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ssued on 17-04-2024
Slip no -005465547</t>
        </r>
      </text>
    </comment>
    <comment ref="B352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ssued on 17-04-2024
Slip no -005465547</t>
        </r>
      </text>
    </comment>
    <comment ref="B353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ssued on 17-04-2024
Slip no -005465547</t>
        </r>
      </text>
    </comment>
    <comment ref="B354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ssued on 17-04-2024
Slip no -005465547</t>
        </r>
      </text>
    </comment>
    <comment ref="B355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ssued on 17-04-2024
Slip no -005465547</t>
        </r>
      </text>
    </comment>
    <comment ref="B356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ssued on 17-04-2024
Slip no -005465547</t>
        </r>
      </text>
    </comment>
    <comment ref="B357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ssued on 17-04-2024
Slip no -005465547</t>
        </r>
      </text>
    </comment>
    <comment ref="B358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17-04-2024
Slip no -005465547</t>
        </r>
      </text>
    </comment>
    <comment ref="B359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Roll issued on 13-05-2024, ISSUE slip no -55435257</t>
        </r>
      </text>
    </comment>
    <comment ref="B360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Roll issued on 13-05-2024, ISSUE slip no -55435257</t>
        </r>
      </text>
    </comment>
    <comment ref="B361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Roll issued on 13-05-2024, ISSUE slip no -55435257</t>
        </r>
      </text>
    </comment>
    <comment ref="B362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Roll issued on 13-05-2024, ISSUE slip no -55435257</t>
        </r>
      </text>
    </comment>
    <comment ref="B363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Roll issued on 13-05-2024, ISSUE slip no -55435257</t>
        </r>
      </text>
    </comment>
    <comment ref="B364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Roll issued on 13-05-2024, ISSUE slip no -55435257</t>
        </r>
      </text>
    </comment>
    <comment ref="B365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Roll issued on 13-05-2024, ISSUE slip no -55435257</t>
        </r>
      </text>
    </comment>
    <comment ref="B366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Roll issued on 13-05-2024, ISSUE slip no -55435257</t>
        </r>
      </text>
    </comment>
    <comment ref="B367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Roll issued on 13-05-2024, ISSUE slip no -55435257</t>
        </r>
      </text>
    </comment>
    <comment ref="B368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Roll issued on 13-05-2024, ISSUE slip no -55435257</t>
        </r>
      </text>
    </comment>
    <comment ref="B369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Roll issued on 13-05-2024, ISSUE slip no -55435257</t>
        </r>
      </text>
    </comment>
  </commentList>
</comments>
</file>

<file path=xl/comments2.xml><?xml version="1.0" encoding="utf-8"?>
<comments xmlns="http://schemas.openxmlformats.org/spreadsheetml/2006/main">
  <authors>
    <author>Anurag Srivastava</author>
    <author>JSW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Disp-22/4/24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Disp-22/4/24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Disp-22/4/24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Disp-22/4/24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Disp-13/4/24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Disp-7/3/24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Disp-7/3/24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Disp-7/3/24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Disp-22/4/24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Disp-7/3/24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Disp-7/3/24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Disp-26-02-2025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Disp-7/3/24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Disp-7/3/24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Disp-22/4/24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Disp-22/4/24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Disp-7/3/24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Disp-7/3/24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Disp-22/4/24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Disp-22/4/24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Disp-7/3/24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Disp-22/4/24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Disp-7/3/24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Disp-7/3/24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Disp-7/3/24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Disp-26-02-2025
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Disp-26-02-2025
</t>
        </r>
      </text>
    </comment>
    <comment ref="J35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Disp-26-02-2025
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Disp-22/4/24</t>
        </r>
      </text>
    </comment>
    <comment ref="J37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Disp-26-02-2025
</t>
        </r>
      </text>
    </comment>
    <comment ref="J38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Disp-7/3/24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Discarded in Jan-24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Disp-26-02-2025
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Discarded in Jan-24</t>
        </r>
      </text>
    </comment>
    <comment ref="J40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Disp-7/3/24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Discarded in Jan-24</t>
        </r>
      </text>
    </comment>
    <comment ref="J41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Disp-7/3/24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Discarded in Jan-24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Disp-7/3/24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Discarded in Feb-24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Disp-27-02-25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Discarded in Feb-24</t>
        </r>
      </text>
    </comment>
    <comment ref="J44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Disp-26-02-2025
</t>
        </r>
      </text>
    </comment>
    <comment ref="J45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Disp-15/5/24</t>
        </r>
      </text>
    </comment>
    <comment ref="J46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Disp-15/5/24</t>
        </r>
      </text>
    </comment>
    <comment ref="J47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Disp-15/5/24</t>
        </r>
      </text>
    </comment>
    <comment ref="J48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Disp-15/5/24</t>
        </r>
      </text>
    </comment>
    <comment ref="J49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Disp-15/5/24</t>
        </r>
      </text>
    </comment>
    <comment ref="J50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Disp-15/5/24</t>
        </r>
      </text>
    </comment>
    <comment ref="J52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Disp-26-02-2025
</t>
        </r>
      </text>
    </comment>
    <comment ref="J56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Disp-26-02-2025
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Disp-26-02-2025
</t>
        </r>
      </text>
    </comment>
    <comment ref="J63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Disp-27-02-25</t>
        </r>
      </text>
    </comment>
    <comment ref="H94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dated 03-01-2024</t>
        </r>
      </text>
    </comment>
    <comment ref="H95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dated 03-01-2024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dated 03-01-2024</t>
        </r>
      </text>
    </comment>
    <comment ref="H97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dated 03-01-2024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dated 03-01-2024</t>
        </r>
      </text>
    </comment>
    <comment ref="H99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dated 03-01-2024</t>
        </r>
      </text>
    </comment>
    <comment ref="H100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dated 03-01-2024</t>
        </r>
      </text>
    </comment>
    <comment ref="H101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dated 03-01-2024</t>
        </r>
      </text>
    </comment>
    <comment ref="H102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issued on dated 03-01-2024</t>
        </r>
      </text>
    </comment>
    <comment ref="T118" authorId="1" shapeId="0">
      <text>
        <r>
          <rPr>
            <b/>
            <sz val="9"/>
            <color indexed="81"/>
            <rFont val="Tahoma"/>
            <family val="2"/>
          </rPr>
          <t>JSW:</t>
        </r>
        <r>
          <rPr>
            <sz val="9"/>
            <color indexed="81"/>
            <rFont val="Tahoma"/>
            <family val="2"/>
          </rPr>
          <t xml:space="preserve">
Sidenor rolls
</t>
        </r>
      </text>
    </comment>
    <comment ref="T119" authorId="1" shapeId="0">
      <text>
        <r>
          <rPr>
            <b/>
            <sz val="9"/>
            <color indexed="81"/>
            <rFont val="Tahoma"/>
            <family val="2"/>
          </rPr>
          <t>JSW:</t>
        </r>
        <r>
          <rPr>
            <sz val="9"/>
            <color indexed="81"/>
            <rFont val="Tahoma"/>
            <family val="2"/>
          </rPr>
          <t xml:space="preserve">
Sidenor rolls
</t>
        </r>
      </text>
    </comment>
    <comment ref="T120" authorId="1" shapeId="0">
      <text>
        <r>
          <rPr>
            <b/>
            <sz val="9"/>
            <color indexed="81"/>
            <rFont val="Tahoma"/>
            <family val="2"/>
          </rPr>
          <t>JSW:</t>
        </r>
        <r>
          <rPr>
            <sz val="9"/>
            <color indexed="81"/>
            <rFont val="Tahoma"/>
            <family val="2"/>
          </rPr>
          <t xml:space="preserve">
Sidenor rolls
</t>
        </r>
      </text>
    </comment>
    <comment ref="T121" authorId="1" shapeId="0">
      <text>
        <r>
          <rPr>
            <b/>
            <sz val="9"/>
            <color indexed="81"/>
            <rFont val="Tahoma"/>
            <family val="2"/>
          </rPr>
          <t>JSW:</t>
        </r>
        <r>
          <rPr>
            <sz val="9"/>
            <color indexed="81"/>
            <rFont val="Tahoma"/>
            <family val="2"/>
          </rPr>
          <t xml:space="preserve">
Sidenor rolls
</t>
        </r>
      </text>
    </comment>
    <comment ref="T130" authorId="1" shapeId="0">
      <text>
        <r>
          <rPr>
            <b/>
            <sz val="9"/>
            <color indexed="81"/>
            <rFont val="Tahoma"/>
            <family val="2"/>
          </rPr>
          <t>JSW:</t>
        </r>
        <r>
          <rPr>
            <sz val="9"/>
            <color indexed="81"/>
            <rFont val="Tahoma"/>
            <family val="2"/>
          </rPr>
          <t xml:space="preserve">
Sidenor rolls
</t>
        </r>
      </text>
    </comment>
    <comment ref="T131" authorId="1" shapeId="0">
      <text>
        <r>
          <rPr>
            <b/>
            <sz val="9"/>
            <color indexed="81"/>
            <rFont val="Tahoma"/>
            <family val="2"/>
          </rPr>
          <t>JSW:</t>
        </r>
        <r>
          <rPr>
            <sz val="9"/>
            <color indexed="81"/>
            <rFont val="Tahoma"/>
            <family val="2"/>
          </rPr>
          <t xml:space="preserve">
Sidenor rolls
</t>
        </r>
      </text>
    </comment>
    <comment ref="T132" authorId="1" shapeId="0">
      <text>
        <r>
          <rPr>
            <b/>
            <sz val="9"/>
            <color indexed="81"/>
            <rFont val="Tahoma"/>
            <family val="2"/>
          </rPr>
          <t>JSW:</t>
        </r>
        <r>
          <rPr>
            <sz val="9"/>
            <color indexed="81"/>
            <rFont val="Tahoma"/>
            <family val="2"/>
          </rPr>
          <t xml:space="preserve">
Sidenor rolls
</t>
        </r>
      </text>
    </comment>
    <comment ref="T133" authorId="1" shapeId="0">
      <text>
        <r>
          <rPr>
            <b/>
            <sz val="9"/>
            <color indexed="81"/>
            <rFont val="Tahoma"/>
            <family val="2"/>
          </rPr>
          <t>JSW:</t>
        </r>
        <r>
          <rPr>
            <sz val="9"/>
            <color indexed="81"/>
            <rFont val="Tahoma"/>
            <family val="2"/>
          </rPr>
          <t xml:space="preserve">
Sidenor rolls
</t>
        </r>
      </text>
    </comment>
    <comment ref="T134" authorId="1" shapeId="0">
      <text>
        <r>
          <rPr>
            <b/>
            <sz val="9"/>
            <color indexed="81"/>
            <rFont val="Tahoma"/>
            <family val="2"/>
          </rPr>
          <t>JSW:</t>
        </r>
        <r>
          <rPr>
            <sz val="9"/>
            <color indexed="81"/>
            <rFont val="Tahoma"/>
            <family val="2"/>
          </rPr>
          <t xml:space="preserve">
Sidenor rolls
</t>
        </r>
      </text>
    </comment>
    <comment ref="T135" authorId="1" shapeId="0">
      <text>
        <r>
          <rPr>
            <b/>
            <sz val="9"/>
            <color indexed="81"/>
            <rFont val="Tahoma"/>
            <family val="2"/>
          </rPr>
          <t>JSW:</t>
        </r>
        <r>
          <rPr>
            <sz val="9"/>
            <color indexed="81"/>
            <rFont val="Tahoma"/>
            <family val="2"/>
          </rPr>
          <t xml:space="preserve">
Sidenor rolls
</t>
        </r>
      </text>
    </comment>
    <comment ref="T136" authorId="1" shapeId="0">
      <text>
        <r>
          <rPr>
            <b/>
            <sz val="9"/>
            <color indexed="81"/>
            <rFont val="Tahoma"/>
            <family val="2"/>
          </rPr>
          <t>JSW:</t>
        </r>
        <r>
          <rPr>
            <sz val="9"/>
            <color indexed="81"/>
            <rFont val="Tahoma"/>
            <family val="2"/>
          </rPr>
          <t xml:space="preserve">
Sidenor rolls
</t>
        </r>
      </text>
    </comment>
    <comment ref="T137" authorId="1" shapeId="0">
      <text>
        <r>
          <rPr>
            <b/>
            <sz val="9"/>
            <color indexed="81"/>
            <rFont val="Tahoma"/>
            <family val="2"/>
          </rPr>
          <t>JSW:</t>
        </r>
        <r>
          <rPr>
            <sz val="9"/>
            <color indexed="81"/>
            <rFont val="Tahoma"/>
            <family val="2"/>
          </rPr>
          <t xml:space="preserve">
Sidenor rolls
</t>
        </r>
      </text>
    </comment>
    <comment ref="T138" authorId="1" shapeId="0">
      <text>
        <r>
          <rPr>
            <b/>
            <sz val="9"/>
            <color indexed="81"/>
            <rFont val="Tahoma"/>
            <family val="2"/>
          </rPr>
          <t>JSW:</t>
        </r>
        <r>
          <rPr>
            <sz val="9"/>
            <color indexed="81"/>
            <rFont val="Tahoma"/>
            <family val="2"/>
          </rPr>
          <t xml:space="preserve">
Sidenor rolls
</t>
        </r>
      </text>
    </comment>
    <comment ref="T139" authorId="1" shapeId="0">
      <text>
        <r>
          <rPr>
            <b/>
            <sz val="9"/>
            <color indexed="81"/>
            <rFont val="Tahoma"/>
            <family val="2"/>
          </rPr>
          <t>JSW:</t>
        </r>
        <r>
          <rPr>
            <sz val="9"/>
            <color indexed="81"/>
            <rFont val="Tahoma"/>
            <family val="2"/>
          </rPr>
          <t xml:space="preserve">
Sidenor rolls
</t>
        </r>
      </text>
    </comment>
    <comment ref="T140" authorId="1" shapeId="0">
      <text>
        <r>
          <rPr>
            <b/>
            <sz val="9"/>
            <color indexed="81"/>
            <rFont val="Tahoma"/>
            <family val="2"/>
          </rPr>
          <t>JSW:</t>
        </r>
        <r>
          <rPr>
            <sz val="9"/>
            <color indexed="81"/>
            <rFont val="Tahoma"/>
            <family val="2"/>
          </rPr>
          <t xml:space="preserve">
Sidenor rolls
</t>
        </r>
      </text>
    </comment>
    <comment ref="T141" authorId="1" shapeId="0">
      <text>
        <r>
          <rPr>
            <b/>
            <sz val="9"/>
            <color indexed="81"/>
            <rFont val="Tahoma"/>
            <family val="2"/>
          </rPr>
          <t>JSW:</t>
        </r>
        <r>
          <rPr>
            <sz val="9"/>
            <color indexed="81"/>
            <rFont val="Tahoma"/>
            <family val="2"/>
          </rPr>
          <t xml:space="preserve">
Sidenor rolls
</t>
        </r>
      </text>
    </comment>
    <comment ref="T142" authorId="1" shapeId="0">
      <text>
        <r>
          <rPr>
            <b/>
            <sz val="9"/>
            <color indexed="81"/>
            <rFont val="Tahoma"/>
            <family val="2"/>
          </rPr>
          <t>JSW:</t>
        </r>
        <r>
          <rPr>
            <sz val="9"/>
            <color indexed="81"/>
            <rFont val="Tahoma"/>
            <family val="2"/>
          </rPr>
          <t xml:space="preserve">
Sidenor rolls
</t>
        </r>
      </text>
    </comment>
    <comment ref="T143" authorId="1" shapeId="0">
      <text>
        <r>
          <rPr>
            <b/>
            <sz val="9"/>
            <color indexed="81"/>
            <rFont val="Tahoma"/>
            <family val="2"/>
          </rPr>
          <t>JSW:</t>
        </r>
        <r>
          <rPr>
            <sz val="9"/>
            <color indexed="81"/>
            <rFont val="Tahoma"/>
            <family val="2"/>
          </rPr>
          <t xml:space="preserve">
Sidenor rolls
</t>
        </r>
      </text>
    </comment>
  </commentList>
</comments>
</file>

<file path=xl/comments3.xml><?xml version="1.0" encoding="utf-8"?>
<comments xmlns="http://schemas.openxmlformats.org/spreadsheetml/2006/main">
  <authors>
    <author>Anurag Srivastava</author>
  </authors>
  <commentList>
    <comment ref="H5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All rolls are already capitalised.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01 roll available.
05 rolls balance for capitalistion(01 Discarded+04 running)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To be write off.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All rolls are already capitalised.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To be write off.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to be write off.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07 rolls are already capitalised.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01 roll issued</t>
        </r>
      </text>
    </comment>
  </commentList>
</comments>
</file>

<file path=xl/sharedStrings.xml><?xml version="1.0" encoding="utf-8"?>
<sst xmlns="http://schemas.openxmlformats.org/spreadsheetml/2006/main" count="15143" uniqueCount="1191">
  <si>
    <t>G215</t>
  </si>
  <si>
    <t>Actual</t>
  </si>
  <si>
    <t>Remark's</t>
  </si>
  <si>
    <t>Remark's-2</t>
  </si>
  <si>
    <t>Asset N/A</t>
  </si>
  <si>
    <t>W.off</t>
  </si>
  <si>
    <t>Q</t>
  </si>
  <si>
    <t>P</t>
  </si>
  <si>
    <t>Work Roll</t>
  </si>
  <si>
    <t>VSCP-2122/VASD-46</t>
  </si>
  <si>
    <t>+1 -Runn , Asset not avl</t>
  </si>
  <si>
    <t>07 Rolls Available</t>
  </si>
  <si>
    <t>VSCP-2223/VASD-41</t>
  </si>
  <si>
    <t>ok, 10 Nos issued on 07 march-25</t>
  </si>
  <si>
    <t>142 Rolls Available</t>
  </si>
  <si>
    <t>VSCP-2324/VASD-04</t>
  </si>
  <si>
    <t>ok</t>
  </si>
  <si>
    <t>10 Rolls Available</t>
  </si>
  <si>
    <t>VSCP-1819/VASD-01</t>
  </si>
  <si>
    <t>P-115 ,All asset code avl. ,Sold(P)-90 ,Discarded(P)-25 (Avl)</t>
  </si>
  <si>
    <t>25 Nos discarded rolls available</t>
  </si>
  <si>
    <t>-20</t>
  </si>
  <si>
    <t>VSCP-1920/VASD-19</t>
  </si>
  <si>
    <t>P-96 Nos ,Asset avl-91 ,03-Run , 1-Discard , 1 -new</t>
  </si>
  <si>
    <t>All 05 rolls available(P)</t>
  </si>
  <si>
    <t>-15</t>
  </si>
  <si>
    <t>IMR</t>
  </si>
  <si>
    <t>28 rolls available(Q)</t>
  </si>
  <si>
    <t>62 rolls available(Q)</t>
  </si>
  <si>
    <t>P-85 , Asset avl-85 nos,Sold-54 No ,Running-31 nos</t>
  </si>
  <si>
    <t>-2</t>
  </si>
  <si>
    <t>P-44 ,Asset avl-32 ,Sold-4 nos , Running-23 nos ,New-17 Nos(5 nos -Asset no avl)</t>
  </si>
  <si>
    <t>-5 already capitalized</t>
  </si>
  <si>
    <t>05 nos to be add</t>
  </si>
  <si>
    <t>VSCP-2021/VASD-02</t>
  </si>
  <si>
    <t>Q-40 nos , 02 Discarded(Asset Avl.+Roll Avl) ,38 no avl</t>
  </si>
  <si>
    <t>BUR</t>
  </si>
  <si>
    <t>04 roll available</t>
  </si>
  <si>
    <t>P-19 nos ,Asset avl-19</t>
  </si>
  <si>
    <t>-3</t>
  </si>
  <si>
    <t>P-17 Nos , 17 nos avl.,Asset Avl-07 nos , Asset n/A-10 (New)</t>
  </si>
  <si>
    <t>Q-04 Nos , Available-04 Nos</t>
  </si>
  <si>
    <t>10 nos issued in March</t>
  </si>
  <si>
    <t>03-Run , 1-Discard , 1 -new</t>
  </si>
  <si>
    <t>All 05 rolls available</t>
  </si>
  <si>
    <t>Sold</t>
  </si>
  <si>
    <t>Discard</t>
  </si>
  <si>
    <t>Runn</t>
  </si>
  <si>
    <t>New</t>
  </si>
  <si>
    <t>Non Asset</t>
  </si>
  <si>
    <t>5-P</t>
  </si>
  <si>
    <t>Run-3 ,Discard-1,new-1</t>
  </si>
  <si>
    <t>Asset no req</t>
  </si>
  <si>
    <t>Actual-17 , 7 nos Capitalized</t>
  </si>
  <si>
    <t>Status</t>
  </si>
  <si>
    <t>Row Labels</t>
  </si>
  <si>
    <t>Count of Status</t>
  </si>
  <si>
    <t>Grand Total</t>
  </si>
  <si>
    <t>Sr.no.</t>
  </si>
  <si>
    <t>JSW no</t>
  </si>
  <si>
    <t>Asset No</t>
  </si>
  <si>
    <t>Bill Entry NO</t>
  </si>
  <si>
    <t>Bill Entry Date</t>
  </si>
  <si>
    <t>MRN No</t>
  </si>
  <si>
    <t>MRN Date</t>
  </si>
  <si>
    <t>Material Code</t>
  </si>
  <si>
    <t>Barrel Length</t>
  </si>
  <si>
    <t>Total Length</t>
  </si>
  <si>
    <t>Chrome%</t>
  </si>
  <si>
    <t>Chrome</t>
  </si>
  <si>
    <t>Supplier Name</t>
  </si>
  <si>
    <t>Roll's Material</t>
  </si>
  <si>
    <t>Roll Wt</t>
  </si>
  <si>
    <t>Roll Price</t>
  </si>
  <si>
    <t>Mode</t>
  </si>
  <si>
    <t>Conversion</t>
  </si>
  <si>
    <t>Roll Value in INR</t>
  </si>
  <si>
    <t>JCDB @  7.5%</t>
  </si>
  <si>
    <t>ZSWC@ 10% on CD</t>
  </si>
  <si>
    <t>GST@18%</t>
  </si>
  <si>
    <t>Clerance @2.5%</t>
  </si>
  <si>
    <t>Total value</t>
  </si>
  <si>
    <t>Landed Value</t>
  </si>
  <si>
    <t>UOM</t>
  </si>
  <si>
    <t>PO no</t>
  </si>
  <si>
    <t>Acct.ass.
Cat.</t>
  </si>
  <si>
    <t>LD</t>
  </si>
  <si>
    <t>WBS Element</t>
  </si>
  <si>
    <t>EPCG Licence No</t>
  </si>
  <si>
    <t>EPCG Licence Date</t>
  </si>
  <si>
    <t>Gate entry date</t>
  </si>
  <si>
    <t>Receiving Date</t>
  </si>
  <si>
    <t>Reason</t>
  </si>
  <si>
    <t>Auction Status</t>
  </si>
  <si>
    <t>Discarded Month</t>
  </si>
  <si>
    <t>CR1918AI2</t>
  </si>
  <si>
    <t>11.06.2019</t>
  </si>
  <si>
    <t>03.07.2019</t>
  </si>
  <si>
    <t>BAOSTEELROLLSCIENCE&amp;TECHNOLOGYCO.,LTD</t>
  </si>
  <si>
    <t>MC3D (3% Cr Forged Steel)</t>
  </si>
  <si>
    <t>USD</t>
  </si>
  <si>
    <t>EA</t>
  </si>
  <si>
    <t>N</t>
  </si>
  <si>
    <t>20.06.2017</t>
  </si>
  <si>
    <t>28.06.2019</t>
  </si>
  <si>
    <t>Spalled</t>
  </si>
  <si>
    <t>CR198AI2</t>
  </si>
  <si>
    <t>20.04.2019</t>
  </si>
  <si>
    <t>06.05.2019</t>
  </si>
  <si>
    <t>SINOSTEEL XINGTAI MACHINERY &amp; MILL</t>
  </si>
  <si>
    <t>Cr5 Forged Steel</t>
  </si>
  <si>
    <t>03.05.2019</t>
  </si>
  <si>
    <t>S65405</t>
  </si>
  <si>
    <t>28.04.2020</t>
  </si>
  <si>
    <t>SUPERIOR FORGE AND STEEL</t>
  </si>
  <si>
    <t>Cr3 Forged Steel</t>
  </si>
  <si>
    <t>Y</t>
  </si>
  <si>
    <t>19.03.2019</t>
  </si>
  <si>
    <t>28.08.2020</t>
  </si>
  <si>
    <t>Discarded</t>
  </si>
  <si>
    <t>CR1913AI2</t>
  </si>
  <si>
    <t>CR1919AI2</t>
  </si>
  <si>
    <t>S65402</t>
  </si>
  <si>
    <t>CR1921AI2</t>
  </si>
  <si>
    <t>FR0452</t>
  </si>
  <si>
    <t>03.08.2020</t>
  </si>
  <si>
    <t>JFE SHOJI TRADE CORPORATION</t>
  </si>
  <si>
    <t>Cr5 FH-15, ESR</t>
  </si>
  <si>
    <t>JPY</t>
  </si>
  <si>
    <t>25.10.2019</t>
  </si>
  <si>
    <t>ST22141</t>
  </si>
  <si>
    <t>30/8/2019</t>
  </si>
  <si>
    <t>18.09.2019</t>
  </si>
  <si>
    <t>STEINHOFF GMBH &amp; CIE . OHG</t>
  </si>
  <si>
    <t>EUR</t>
  </si>
  <si>
    <t>CR1920AI2</t>
  </si>
  <si>
    <t>CR1922AI2</t>
  </si>
  <si>
    <t>ST22133</t>
  </si>
  <si>
    <t>CR1916AI2</t>
  </si>
  <si>
    <t>S65403</t>
  </si>
  <si>
    <t>18.03.2020</t>
  </si>
  <si>
    <t>08.08.2019</t>
  </si>
  <si>
    <t>CR182AI2</t>
  </si>
  <si>
    <t>Sep-21</t>
  </si>
  <si>
    <t>4.50~5.50</t>
  </si>
  <si>
    <t>CR185AI2</t>
  </si>
  <si>
    <t>S65393</t>
  </si>
  <si>
    <t>S65388</t>
  </si>
  <si>
    <t>ST24709</t>
  </si>
  <si>
    <t>04.05.2021</t>
  </si>
  <si>
    <t>01.06.2021</t>
  </si>
  <si>
    <t>Non EPCG-Duty Paid</t>
  </si>
  <si>
    <t>Non EPCG</t>
  </si>
  <si>
    <t>24.05.2021</t>
  </si>
  <si>
    <t>ST22123</t>
  </si>
  <si>
    <t>S67659</t>
  </si>
  <si>
    <t>18CHW028-4</t>
  </si>
  <si>
    <t>14.12.2020</t>
  </si>
  <si>
    <t>CHINA FIRST HEAVY INDUSTRY</t>
  </si>
  <si>
    <t>5% Cr</t>
  </si>
  <si>
    <t>08.12.2020</t>
  </si>
  <si>
    <t>ST22149</t>
  </si>
  <si>
    <t>22.10.2019</t>
  </si>
  <si>
    <t>21.10.2019</t>
  </si>
  <si>
    <t>182480-1-3</t>
  </si>
  <si>
    <t>27.11.2019</t>
  </si>
  <si>
    <t>CHANGZHOU ECCO ROLLER CO., LTD</t>
  </si>
  <si>
    <t>FR0453</t>
  </si>
  <si>
    <t>ST22132</t>
  </si>
  <si>
    <t>S65392</t>
  </si>
  <si>
    <t>27/12/2019</t>
  </si>
  <si>
    <t>11.01.2020</t>
  </si>
  <si>
    <t>10.01.2020</t>
  </si>
  <si>
    <t>ST24710</t>
  </si>
  <si>
    <t>24-05-2021</t>
  </si>
  <si>
    <t>ST22128</t>
  </si>
  <si>
    <t>Spalled-(Two Part)</t>
  </si>
  <si>
    <t>ST24712</t>
  </si>
  <si>
    <t>ST24707</t>
  </si>
  <si>
    <t>CR1912AI2</t>
  </si>
  <si>
    <t>R86921</t>
  </si>
  <si>
    <t>20.03.2021</t>
  </si>
  <si>
    <t>28.09.2021</t>
  </si>
  <si>
    <t>Union Electric Akers Forged And Cast Roll</t>
  </si>
  <si>
    <t>11.9.2021</t>
  </si>
  <si>
    <t>S65387</t>
  </si>
  <si>
    <t>S65398</t>
  </si>
  <si>
    <t>S65395</t>
  </si>
  <si>
    <t>25.06.2021</t>
  </si>
  <si>
    <t>11.08.2021</t>
  </si>
  <si>
    <t>19.07.2021</t>
  </si>
  <si>
    <t>17.07.2021</t>
  </si>
  <si>
    <t>CR192AI2</t>
  </si>
  <si>
    <t>CR183AI2</t>
  </si>
  <si>
    <t>S65407</t>
  </si>
  <si>
    <t>CR2020AI2</t>
  </si>
  <si>
    <t>16.12.2021</t>
  </si>
  <si>
    <t>01.02.2022</t>
  </si>
  <si>
    <t>3% Cr forge steel</t>
  </si>
  <si>
    <t>21.01.2022</t>
  </si>
  <si>
    <t>CR208AI2</t>
  </si>
  <si>
    <t>22.12.2020</t>
  </si>
  <si>
    <t>16.12.2020</t>
  </si>
  <si>
    <t>CR187AI2</t>
  </si>
  <si>
    <t>ST22126</t>
  </si>
  <si>
    <t>182480-1-4</t>
  </si>
  <si>
    <t>17-07-2021</t>
  </si>
  <si>
    <t>CR1928AI2</t>
  </si>
  <si>
    <t>May-22</t>
  </si>
  <si>
    <t>ST22148</t>
  </si>
  <si>
    <t>26/9/2019</t>
  </si>
  <si>
    <t>09.10.2019</t>
  </si>
  <si>
    <t>07.10.2019</t>
  </si>
  <si>
    <t>June-22</t>
  </si>
  <si>
    <t>S65406</t>
  </si>
  <si>
    <t>July-22</t>
  </si>
  <si>
    <t>CR184AI2</t>
  </si>
  <si>
    <t>R86919</t>
  </si>
  <si>
    <t>S65401</t>
  </si>
  <si>
    <t>CR1915AI2</t>
  </si>
  <si>
    <t>For Under Dia</t>
  </si>
  <si>
    <t>Sold-7 &amp; Dispatched</t>
  </si>
  <si>
    <t>ST22145</t>
  </si>
  <si>
    <t>S65389</t>
  </si>
  <si>
    <t>CR2214AI2</t>
  </si>
  <si>
    <t>02.06.2022</t>
  </si>
  <si>
    <t>24.06.2022</t>
  </si>
  <si>
    <t>MC3 (3% Cr forge steel)</t>
  </si>
  <si>
    <t>18.06.2022</t>
  </si>
  <si>
    <t>CR1923AI2</t>
  </si>
  <si>
    <t>18CHW028-1</t>
  </si>
  <si>
    <t>18CHW028-2</t>
  </si>
  <si>
    <t>ST22135</t>
  </si>
  <si>
    <t>13.09.2019</t>
  </si>
  <si>
    <t>EEPL-DOM/WU/ 236(11/3/2019)</t>
  </si>
  <si>
    <t>2.00~3.50</t>
  </si>
  <si>
    <t>SIDENOR FORGINGS &amp; CASTINGS, GERMANY</t>
  </si>
  <si>
    <t>SC9-3%CR</t>
  </si>
  <si>
    <t>Free supply</t>
  </si>
  <si>
    <t>Supplied with PLTCM</t>
  </si>
  <si>
    <t>With Mill</t>
  </si>
  <si>
    <t>ST22151</t>
  </si>
  <si>
    <t>ST22124</t>
  </si>
  <si>
    <t>EEPL-DOM/WU/ 239(12/3/2019)</t>
  </si>
  <si>
    <t>EEPL-DOM/WU/ 238(12/3/2019)</t>
  </si>
  <si>
    <t>FR0451</t>
  </si>
  <si>
    <t>17.08.2020</t>
  </si>
  <si>
    <t>14.08.2020</t>
  </si>
  <si>
    <t>ST22130</t>
  </si>
  <si>
    <t>CR181AI2</t>
  </si>
  <si>
    <t>ST22121</t>
  </si>
  <si>
    <t>ST22139</t>
  </si>
  <si>
    <t>CR1911AI2</t>
  </si>
  <si>
    <t>ST22136</t>
  </si>
  <si>
    <t>CR196AI2</t>
  </si>
  <si>
    <t>CR199AI2</t>
  </si>
  <si>
    <t>17.08.2019</t>
  </si>
  <si>
    <t>06.09.2019</t>
  </si>
  <si>
    <t>29.08.2019</t>
  </si>
  <si>
    <t>ST22120</t>
  </si>
  <si>
    <t>ST22129</t>
  </si>
  <si>
    <t>18CHW028-3</t>
  </si>
  <si>
    <t>CR2013AI2</t>
  </si>
  <si>
    <t>ST22127</t>
  </si>
  <si>
    <t>CR1925AI2</t>
  </si>
  <si>
    <t>CR1917AI2</t>
  </si>
  <si>
    <t>CR1927AI2</t>
  </si>
  <si>
    <t>CR1924AI2</t>
  </si>
  <si>
    <t>ST22122</t>
  </si>
  <si>
    <t>ST22125</t>
  </si>
  <si>
    <t>ST22140</t>
  </si>
  <si>
    <t>ST22142</t>
  </si>
  <si>
    <t>ST22144</t>
  </si>
  <si>
    <t>18CHW028-5</t>
  </si>
  <si>
    <t>182480-1-6</t>
  </si>
  <si>
    <t>182480-1-8</t>
  </si>
  <si>
    <t>182480-1-7</t>
  </si>
  <si>
    <t>FR0262</t>
  </si>
  <si>
    <t>S65391</t>
  </si>
  <si>
    <t>ST24705</t>
  </si>
  <si>
    <t>26.05.2021</t>
  </si>
  <si>
    <t>ST24711</t>
  </si>
  <si>
    <t>CR193AI2</t>
  </si>
  <si>
    <t>CR1914AI2</t>
  </si>
  <si>
    <t>ST22137</t>
  </si>
  <si>
    <t>ST22146</t>
  </si>
  <si>
    <t>S65396</t>
  </si>
  <si>
    <t>S65390</t>
  </si>
  <si>
    <t>CR191AI2</t>
  </si>
  <si>
    <t>ST22134</t>
  </si>
  <si>
    <t>ST22138</t>
  </si>
  <si>
    <t>FR0261</t>
  </si>
  <si>
    <t>ST22131</t>
  </si>
  <si>
    <t>ST22152</t>
  </si>
  <si>
    <t>182480-1-1</t>
  </si>
  <si>
    <t>CR207AI2</t>
  </si>
  <si>
    <t>ST24700</t>
  </si>
  <si>
    <t>19-07-2021</t>
  </si>
  <si>
    <t>06.09.2022</t>
  </si>
  <si>
    <t>02.10.2022</t>
  </si>
  <si>
    <t>2.50~4.00</t>
  </si>
  <si>
    <t>20.09.2022</t>
  </si>
  <si>
    <t>CR1926AI2</t>
  </si>
  <si>
    <t>ST22143</t>
  </si>
  <si>
    <t>18CHW028-6</t>
  </si>
  <si>
    <t>S65400</t>
  </si>
  <si>
    <t>S65399</t>
  </si>
  <si>
    <t>ST24696</t>
  </si>
  <si>
    <t>CR2018AI2</t>
  </si>
  <si>
    <t>S65397</t>
  </si>
  <si>
    <t>ST24706</t>
  </si>
  <si>
    <t>ST24708</t>
  </si>
  <si>
    <t>CR2015AI2</t>
  </si>
  <si>
    <t>CR206AI2</t>
  </si>
  <si>
    <t>21.02.2022</t>
  </si>
  <si>
    <t>05.03.2022</t>
  </si>
  <si>
    <t>2~3.5</t>
  </si>
  <si>
    <t>REINOSA FORGINGS &amp; CASTINGS, GERMANY</t>
  </si>
  <si>
    <t>02.12.2021</t>
  </si>
  <si>
    <t>15.02.2022</t>
  </si>
  <si>
    <t>Sold-5 &amp; Dispatched</t>
  </si>
  <si>
    <t>05.02.2022</t>
  </si>
  <si>
    <t>04.03.2022</t>
  </si>
  <si>
    <t>CR2017AI2</t>
  </si>
  <si>
    <t>CR2016AI2</t>
  </si>
  <si>
    <t>20.04.2022</t>
  </si>
  <si>
    <t>16.06.2022</t>
  </si>
  <si>
    <t>4.5~5.5</t>
  </si>
  <si>
    <t>04.05.2022</t>
  </si>
  <si>
    <t>ST24704</t>
  </si>
  <si>
    <t>182480-1-5</t>
  </si>
  <si>
    <t>ST22150</t>
  </si>
  <si>
    <t>CR1910AI2</t>
  </si>
  <si>
    <t>ST24701</t>
  </si>
  <si>
    <t>CR2010AI2</t>
  </si>
  <si>
    <t>FR0454</t>
  </si>
  <si>
    <t>CR2014AI2</t>
  </si>
  <si>
    <t>CR204AI2</t>
  </si>
  <si>
    <t>ST24698</t>
  </si>
  <si>
    <t>CR209AI2</t>
  </si>
  <si>
    <t>CR2012AI2</t>
  </si>
  <si>
    <t>CR225AI2</t>
  </si>
  <si>
    <t>19.06.2022</t>
  </si>
  <si>
    <t>CR197AI2</t>
  </si>
  <si>
    <t>ST24714</t>
  </si>
  <si>
    <t>CR202AI2</t>
  </si>
  <si>
    <t>CR201AI2</t>
  </si>
  <si>
    <t>CR203AI2</t>
  </si>
  <si>
    <t>ST24713</t>
  </si>
  <si>
    <t>ST24702</t>
  </si>
  <si>
    <t>NK-VS-TM-1</t>
  </si>
  <si>
    <t>29.08.2022</t>
  </si>
  <si>
    <t>29.09.2022</t>
  </si>
  <si>
    <t>2.90~3.50</t>
  </si>
  <si>
    <t>NKMZ</t>
  </si>
  <si>
    <t>9100129964 </t>
  </si>
  <si>
    <t>17.09.2022</t>
  </si>
  <si>
    <t>ST24697</t>
  </si>
  <si>
    <t>CR2220AI2</t>
  </si>
  <si>
    <t>CR221AI2</t>
  </si>
  <si>
    <t>ST24715</t>
  </si>
  <si>
    <t>ST22147</t>
  </si>
  <si>
    <t>CR2211AI2</t>
  </si>
  <si>
    <t>CR2217AI2</t>
  </si>
  <si>
    <t>S65394</t>
  </si>
  <si>
    <t>182480-1-2</t>
  </si>
  <si>
    <t>ST24703</t>
  </si>
  <si>
    <t>CR2215AI2</t>
  </si>
  <si>
    <t>20.06.2022</t>
  </si>
  <si>
    <t>CR2218AI2</t>
  </si>
  <si>
    <t>CR2019AI2</t>
  </si>
  <si>
    <t>ST24699</t>
  </si>
  <si>
    <t>R86923</t>
  </si>
  <si>
    <t>CR2011AI2</t>
  </si>
  <si>
    <t>CR229AI2</t>
  </si>
  <si>
    <t>S65408</t>
  </si>
  <si>
    <t>CR195AI2</t>
  </si>
  <si>
    <t>CR227AI2</t>
  </si>
  <si>
    <t>CR2213AI2</t>
  </si>
  <si>
    <t>CR2210AI2</t>
  </si>
  <si>
    <t>NA</t>
  </si>
  <si>
    <t>CR2219AI2</t>
  </si>
  <si>
    <t>CR205AI2</t>
  </si>
  <si>
    <t>R90504</t>
  </si>
  <si>
    <t>04.07.2022</t>
  </si>
  <si>
    <t>07.08.2022</t>
  </si>
  <si>
    <t>28.07.2022</t>
  </si>
  <si>
    <t>11.10.2022</t>
  </si>
  <si>
    <t>02.11.2022</t>
  </si>
  <si>
    <t>07.11.2022</t>
  </si>
  <si>
    <t>05.12.2022</t>
  </si>
  <si>
    <t>22.11.2022</t>
  </si>
  <si>
    <t>CR226AI2</t>
  </si>
  <si>
    <t>CR228AI2</t>
  </si>
  <si>
    <t>CR194AI2</t>
  </si>
  <si>
    <t>CR223AI2</t>
  </si>
  <si>
    <t>14.10.2022</t>
  </si>
  <si>
    <t>CR224AI2</t>
  </si>
  <si>
    <t>CR2247AI2</t>
  </si>
  <si>
    <t>30.11.2022</t>
  </si>
  <si>
    <t>R87726</t>
  </si>
  <si>
    <t>26.10.2021</t>
  </si>
  <si>
    <t>19.11.2021</t>
  </si>
  <si>
    <t>13/11/2021</t>
  </si>
  <si>
    <t>For Chip out</t>
  </si>
  <si>
    <t>R87724</t>
  </si>
  <si>
    <t>For spalled</t>
  </si>
  <si>
    <t>220000000766 , 220000000983</t>
  </si>
  <si>
    <t>VPLW0370 CF-0016</t>
  </si>
  <si>
    <t>16.10.2023</t>
  </si>
  <si>
    <t>04.11.2023</t>
  </si>
  <si>
    <t>Forged 3 % CR</t>
  </si>
  <si>
    <t>31-10-2023</t>
  </si>
  <si>
    <t>1/11/2023</t>
  </si>
  <si>
    <t>CR2250AI2</t>
  </si>
  <si>
    <t>R86918</t>
  </si>
  <si>
    <t>CR2216AI2</t>
  </si>
  <si>
    <t>NK-VS-TM-2</t>
  </si>
  <si>
    <t>NK-VS-TM-6</t>
  </si>
  <si>
    <t>R86922</t>
  </si>
  <si>
    <t>NK-VS-TM-4</t>
  </si>
  <si>
    <t>CR222AI2</t>
  </si>
  <si>
    <t xml:space="preserve">CR2326AI / VPLW0370-BA0025 </t>
  </si>
  <si>
    <t>06.07.2023</t>
  </si>
  <si>
    <t>24.07.2023</t>
  </si>
  <si>
    <t xml:space="preserve">MC3D(3%CrForgeSteel) </t>
  </si>
  <si>
    <t>20/7/2023</t>
  </si>
  <si>
    <t>VPLW0370 CF-0005</t>
  </si>
  <si>
    <t>For crack</t>
  </si>
  <si>
    <t>R87725</t>
  </si>
  <si>
    <t>R86917</t>
  </si>
  <si>
    <t>NK-VS-TM-3</t>
  </si>
  <si>
    <t>CR2379AI / VPLW0370-BA0073</t>
  </si>
  <si>
    <t>29.07.2023</t>
  </si>
  <si>
    <t>18.08.2023</t>
  </si>
  <si>
    <t>CR2383AI / VPLW0370-BA0074</t>
  </si>
  <si>
    <t>CR2212AI2</t>
  </si>
  <si>
    <t>CR2364AI / VPLW0370-BA0058</t>
  </si>
  <si>
    <t>NK-VS-TM-5</t>
  </si>
  <si>
    <t>CR2363AI / VPLW0370-BA0057</t>
  </si>
  <si>
    <t>FR2219</t>
  </si>
  <si>
    <t>06.05.2022</t>
  </si>
  <si>
    <t>21.06.2022</t>
  </si>
  <si>
    <t>4.5~5.2</t>
  </si>
  <si>
    <t>17.06.2022</t>
  </si>
  <si>
    <t>FR2436</t>
  </si>
  <si>
    <t>27.06.2022</t>
  </si>
  <si>
    <t>15.07.2022</t>
  </si>
  <si>
    <t>06.07.2022</t>
  </si>
  <si>
    <t>FR2438</t>
  </si>
  <si>
    <t>CR2248AI2</t>
  </si>
  <si>
    <t>CR2239AI2</t>
  </si>
  <si>
    <t>VPLW0370 CF-0018</t>
  </si>
  <si>
    <t>FR2439</t>
  </si>
  <si>
    <t>VPLW0370 CF-0019</t>
  </si>
  <si>
    <t>VPLW0370 CF-0011</t>
  </si>
  <si>
    <t>08.05.2024</t>
  </si>
  <si>
    <t>23.05.2024</t>
  </si>
  <si>
    <t>20.01.2024</t>
  </si>
  <si>
    <t>23-05-2024</t>
  </si>
  <si>
    <t>VPLW0370 CF-0017</t>
  </si>
  <si>
    <t>CR2240AI2</t>
  </si>
  <si>
    <t>FR2520</t>
  </si>
  <si>
    <t>01.08.2022</t>
  </si>
  <si>
    <t>24.08.2022</t>
  </si>
  <si>
    <t>CR2225AI2</t>
  </si>
  <si>
    <t>R86915</t>
  </si>
  <si>
    <t>WR-Run</t>
  </si>
  <si>
    <t>Running</t>
  </si>
  <si>
    <t>R86916</t>
  </si>
  <si>
    <t>R87721</t>
  </si>
  <si>
    <t>R87722</t>
  </si>
  <si>
    <t>R87723</t>
  </si>
  <si>
    <t>R86920</t>
  </si>
  <si>
    <t>R86924</t>
  </si>
  <si>
    <t>R90501</t>
  </si>
  <si>
    <t>R90505</t>
  </si>
  <si>
    <t>R90508</t>
  </si>
  <si>
    <t>CR2249AI2</t>
  </si>
  <si>
    <t>FR2217</t>
  </si>
  <si>
    <t>FR2218</t>
  </si>
  <si>
    <t>FR2220</t>
  </si>
  <si>
    <t>FR2437</t>
  </si>
  <si>
    <t>FR2521</t>
  </si>
  <si>
    <t>VPLW0370 CF-0001</t>
  </si>
  <si>
    <t>VPLW0370 CF-0003</t>
  </si>
  <si>
    <t>VPLW0370 CF-0009</t>
  </si>
  <si>
    <t>VPLW0370 CF-0014</t>
  </si>
  <si>
    <t>VPLW0370 CF-0020</t>
  </si>
  <si>
    <t>VPLW0370 CF-0022</t>
  </si>
  <si>
    <t xml:space="preserve">CR231AI / VPLW0370-BA0001 </t>
  </si>
  <si>
    <t>18/7/2023</t>
  </si>
  <si>
    <t xml:space="preserve">CR232AI / VPLW0370-BA0002 </t>
  </si>
  <si>
    <t xml:space="preserve">CR233AI / VPLW0370-BA0003 </t>
  </si>
  <si>
    <t xml:space="preserve">CR234AI / VPLW0370-BA0004 </t>
  </si>
  <si>
    <t xml:space="preserve">CR236AI / VPLW0370-BA0006 </t>
  </si>
  <si>
    <t xml:space="preserve">CR2310AI / VPLW0370-BA0010 </t>
  </si>
  <si>
    <t xml:space="preserve">CR2311AI / VPLW0370-BA0011 </t>
  </si>
  <si>
    <t xml:space="preserve">CR2320AI / VPLW0370-BA0019 </t>
  </si>
  <si>
    <t xml:space="preserve">CR2321AI / VPLW0370-BA0020 </t>
  </si>
  <si>
    <t>CR2221AI2</t>
  </si>
  <si>
    <t>CR2222AI2</t>
  </si>
  <si>
    <t>CR2223AI2</t>
  </si>
  <si>
    <t>CR2224AI2</t>
  </si>
  <si>
    <t>CR2226AI2</t>
  </si>
  <si>
    <t>CR2231AI2</t>
  </si>
  <si>
    <t>CR2232AI2</t>
  </si>
  <si>
    <t>CR2233AI2</t>
  </si>
  <si>
    <t>CR2234AI2</t>
  </si>
  <si>
    <t>CR2235AI2</t>
  </si>
  <si>
    <t>CR2236AI2</t>
  </si>
  <si>
    <t>ST28766</t>
  </si>
  <si>
    <t>16.01.2023</t>
  </si>
  <si>
    <t>30.01.2023</t>
  </si>
  <si>
    <t>28.01.2023</t>
  </si>
  <si>
    <t>ST28767</t>
  </si>
  <si>
    <t>ST28768</t>
  </si>
  <si>
    <t>ST28769</t>
  </si>
  <si>
    <t>250883(Issued with250833)</t>
  </si>
  <si>
    <t>VPLW0370 CF-0002</t>
  </si>
  <si>
    <t>VPLW0370 CF-0004</t>
  </si>
  <si>
    <t>VPLW0370 CF-0008</t>
  </si>
  <si>
    <t>VPLW0370 CF-0010</t>
  </si>
  <si>
    <t>VPLW0370 CF-0015</t>
  </si>
  <si>
    <t>VPLW0370 CF-0027</t>
  </si>
  <si>
    <t>VPLW0370 CF-0028</t>
  </si>
  <si>
    <t>VPLW0370 CF-0029</t>
  </si>
  <si>
    <t>CR2227AI2</t>
  </si>
  <si>
    <t>CR2228AI2</t>
  </si>
  <si>
    <t>CR2229AI2</t>
  </si>
  <si>
    <t>CR2230AI2</t>
  </si>
  <si>
    <t>CR2241AI2</t>
  </si>
  <si>
    <t>CR2242AI2</t>
  </si>
  <si>
    <t>CR2244AI2</t>
  </si>
  <si>
    <t>CR2245AI2</t>
  </si>
  <si>
    <t>CR2251AI2</t>
  </si>
  <si>
    <t>CR2252AI2</t>
  </si>
  <si>
    <t>CR2237AI2</t>
  </si>
  <si>
    <t>CR2243AI2</t>
  </si>
  <si>
    <t>CR2246AI2</t>
  </si>
  <si>
    <t>CR2253AI2</t>
  </si>
  <si>
    <t>CR2238AI2</t>
  </si>
  <si>
    <t>CR2254AI2</t>
  </si>
  <si>
    <t>27.04.2023</t>
  </si>
  <si>
    <t>20.07.2023</t>
  </si>
  <si>
    <t>CR2255AI2</t>
  </si>
  <si>
    <t>CR2256AI2</t>
  </si>
  <si>
    <t>20.06.2023</t>
  </si>
  <si>
    <t>26.06.2023</t>
  </si>
  <si>
    <t>SI0001</t>
  </si>
  <si>
    <t>SI0008</t>
  </si>
  <si>
    <t>SI0009</t>
  </si>
  <si>
    <t>19/6/2023</t>
  </si>
  <si>
    <t>SI0005</t>
  </si>
  <si>
    <t>20/6/2023</t>
  </si>
  <si>
    <t>SI0003</t>
  </si>
  <si>
    <t>SI0006</t>
  </si>
  <si>
    <t>SI0007</t>
  </si>
  <si>
    <t>Edge damaged</t>
  </si>
  <si>
    <t>WR-N</t>
  </si>
  <si>
    <t>R90502</t>
  </si>
  <si>
    <t>Hold-UT fail</t>
  </si>
  <si>
    <t>R90503</t>
  </si>
  <si>
    <t>R90506</t>
  </si>
  <si>
    <t>R90507</t>
  </si>
  <si>
    <t>R90509</t>
  </si>
  <si>
    <t>R90510</t>
  </si>
  <si>
    <t>SI0002</t>
  </si>
  <si>
    <t>SI0004</t>
  </si>
  <si>
    <t xml:space="preserve">CR235AI / VPLW0370-BA0005 </t>
  </si>
  <si>
    <t xml:space="preserve">CR239AI / VPLW0370-BA0009 </t>
  </si>
  <si>
    <t xml:space="preserve">CR2317AI / VPLW0370-BA0016 </t>
  </si>
  <si>
    <t xml:space="preserve">CR2327AI / VPLW0370-BA0026 </t>
  </si>
  <si>
    <t xml:space="preserve">CR2330AI / VPLW0370-BA0029 </t>
  </si>
  <si>
    <t xml:space="preserve">CR2331AI / VPLW0370-BA0030 </t>
  </si>
  <si>
    <t xml:space="preserve">CR237AI / VPLW0370-BA0007 </t>
  </si>
  <si>
    <t>22/7/2023</t>
  </si>
  <si>
    <t xml:space="preserve">CR238AI / VPLW0370-BA0008 </t>
  </si>
  <si>
    <t xml:space="preserve">CR2312AI / VPLW0370-BA0012 </t>
  </si>
  <si>
    <t xml:space="preserve">CR2313AI / VPLW0370-BA0013 </t>
  </si>
  <si>
    <t>CR2314AI / VPLW0370-BA0014</t>
  </si>
  <si>
    <t>CR2315AI / VPLW0370-BA0015</t>
  </si>
  <si>
    <t xml:space="preserve">CR2318AI / VPLW0370-BA0017 </t>
  </si>
  <si>
    <t>CR2319AI / VPLW0370-BA0018</t>
  </si>
  <si>
    <t xml:space="preserve">CR2322AI / VPLW0370-BA0021 </t>
  </si>
  <si>
    <t xml:space="preserve">CR2323AI / VPLW0370-BA0022 </t>
  </si>
  <si>
    <t xml:space="preserve">CR2324AI / VPLW0370-BA0023 </t>
  </si>
  <si>
    <t xml:space="preserve">CR2325AI / VPLW0370-BA0024 </t>
  </si>
  <si>
    <t xml:space="preserve">CR2328AI / VPLW0370-BA0027 </t>
  </si>
  <si>
    <t xml:space="preserve">CR2329AI / VPLW0370-BA0028 </t>
  </si>
  <si>
    <t>SI0012</t>
  </si>
  <si>
    <t>18.07.2023</t>
  </si>
  <si>
    <t>03.08.2023</t>
  </si>
  <si>
    <t>28/7/2023</t>
  </si>
  <si>
    <t>SI0013</t>
  </si>
  <si>
    <t>27/7/2023</t>
  </si>
  <si>
    <t>SI0014</t>
  </si>
  <si>
    <t>SI0015</t>
  </si>
  <si>
    <t>SI0010</t>
  </si>
  <si>
    <t>19.06.2023</t>
  </si>
  <si>
    <t>SI0011</t>
  </si>
  <si>
    <t>CR2386AI/VPLW0370-BA0075</t>
  </si>
  <si>
    <t>CR2388AI/VPLW0370-BA0076</t>
  </si>
  <si>
    <t>CR2380AI/VPLW0370-BA0063</t>
  </si>
  <si>
    <t>CR2384AI/VPLW0370-BA0064</t>
  </si>
  <si>
    <t>CR2371AI/VPLW0370-BA0061</t>
  </si>
  <si>
    <t>CR2374AI/VPLW0370-BA0062</t>
  </si>
  <si>
    <t>CR2332AI / VPLW0370-BA0031</t>
  </si>
  <si>
    <t>CR2316AI / VPLW0370-BA0032</t>
  </si>
  <si>
    <t>CR2335AI / VPLW0370-BA0035</t>
  </si>
  <si>
    <t>CR2336AI / VPLW0370-BA0036</t>
  </si>
  <si>
    <t>CR2339AI / VPLW0370-BA0039</t>
  </si>
  <si>
    <t>CR2340AI / VPLW0370-BA0040</t>
  </si>
  <si>
    <t>CR2342AI / VPLW0370-BA0041</t>
  </si>
  <si>
    <t>CR2344AI / VPLW0370-BA0042</t>
  </si>
  <si>
    <t>CR2346AI / VPLW0370-BA0043</t>
  </si>
  <si>
    <t>CR2347AI / VPLW0370-BA0044</t>
  </si>
  <si>
    <t>CR2348AI / VPLW0370-BA0045</t>
  </si>
  <si>
    <t>CR2350AI / VPLW0370-BA0046</t>
  </si>
  <si>
    <t>CR2351AI / VPLW0370-BA0047</t>
  </si>
  <si>
    <t>CR2353AI / VPLW0370-BA0048</t>
  </si>
  <si>
    <t>CR2354AI / VPLW0370-BA0049</t>
  </si>
  <si>
    <t>CR2356AI / VPLW0370-BA0050</t>
  </si>
  <si>
    <t>CR2359AI / VPLW0370-BA0053</t>
  </si>
  <si>
    <t>CR2360AI / VPLW0370-BA0054</t>
  </si>
  <si>
    <t>CR2361AI / VPLW0370-BA0055</t>
  </si>
  <si>
    <t>CR2362AI / VPLW0370-BA0056</t>
  </si>
  <si>
    <t>CR2343AI / VPLW0370-BA0065</t>
  </si>
  <si>
    <t>CR2349AI / VPLW0370-BA0066</t>
  </si>
  <si>
    <t>CR2352AI / VPLW0370-BA0067</t>
  </si>
  <si>
    <t>CR2368AI / VPLW0370-BA0068</t>
  </si>
  <si>
    <t>CR2375AI / VPLW0370-BA0069</t>
  </si>
  <si>
    <t>CR2376AI / VPLW0370-BA0070</t>
  </si>
  <si>
    <t>CR2377AI / VPLW0370-BA0071</t>
  </si>
  <si>
    <t>CR2378AI / VPLW0370-BA0072</t>
  </si>
  <si>
    <t>CR2389AI / VPLW0370-BA0077</t>
  </si>
  <si>
    <t>CR2333AI / VPLW0370-BA0033</t>
  </si>
  <si>
    <t>14/8/2023</t>
  </si>
  <si>
    <t>CR2334AI / VPLW0370-BA0034</t>
  </si>
  <si>
    <t>CR2337AI / VPLW0370-BA0037</t>
  </si>
  <si>
    <t>CR2338AI / VPLW0370-BA0038</t>
  </si>
  <si>
    <t>CR2357AI / VPLW0370-BA0051</t>
  </si>
  <si>
    <t>CR2358AI / VPLW0370-BA0052</t>
  </si>
  <si>
    <t>CR2366AI / VPLW0370-BA0059</t>
  </si>
  <si>
    <t>CR2370AI / VPLW0370-BA0060</t>
  </si>
  <si>
    <t>CR2341AI / VPLW0370-BA0078</t>
  </si>
  <si>
    <t>10.11.2023</t>
  </si>
  <si>
    <t>22.11.2023</t>
  </si>
  <si>
    <t>23/11/2023</t>
  </si>
  <si>
    <t>CR2345AI / VPLW0370-BA0099</t>
  </si>
  <si>
    <t xml:space="preserve">CR2355AI / VPLW0370-BA0100 </t>
  </si>
  <si>
    <t>CR2365AI / VPLW0370-BA0079</t>
  </si>
  <si>
    <t xml:space="preserve">CR2367AI / VPLW0370-BA0080 </t>
  </si>
  <si>
    <t xml:space="preserve">CR2369AI / VPLW0370-BA0081 </t>
  </si>
  <si>
    <t xml:space="preserve"> CR2372AI / VPLW0370-BA0086 </t>
  </si>
  <si>
    <t xml:space="preserve">CR2373AI / VPLW0370-BA0082 </t>
  </si>
  <si>
    <t xml:space="preserve"> CR2381AI / VPLW0370-BA0083 </t>
  </si>
  <si>
    <t>CR2382AI / VPLW0370-BA0084</t>
  </si>
  <si>
    <t>CR2385AI / VPLW0370-BA0085</t>
  </si>
  <si>
    <t xml:space="preserve"> CR2387AI / VPLW0370-BA0087 </t>
  </si>
  <si>
    <t>CR2390AI / VPLW0370-BA0088</t>
  </si>
  <si>
    <t xml:space="preserve"> CR2391AI / VPLW0370-BA0089 </t>
  </si>
  <si>
    <t xml:space="preserve">CR2392AI / VPLW0370-BA0090 </t>
  </si>
  <si>
    <t xml:space="preserve">CR2393AI / VPLW0370-BA0091 </t>
  </si>
  <si>
    <t xml:space="preserve">CR2394AI / VPLW0370-BA0092 </t>
  </si>
  <si>
    <t xml:space="preserve">CR2395AI / VPLW0370-BA0093 </t>
  </si>
  <si>
    <t xml:space="preserve">CR2396AI / VPLW0370-BA0094 </t>
  </si>
  <si>
    <t xml:space="preserve">CR2397AI / VPLW0370-BA0095 </t>
  </si>
  <si>
    <t>CR2398AI / VPLW0370-BA0096</t>
  </si>
  <si>
    <t xml:space="preserve">CR2399AI / VPLW0370-BA0097 </t>
  </si>
  <si>
    <t xml:space="preserve">CR23100AI / VPLW0370-BA0098 </t>
  </si>
  <si>
    <t>223407-1</t>
  </si>
  <si>
    <t>18.04.202</t>
  </si>
  <si>
    <t>07.05.2024</t>
  </si>
  <si>
    <t>MC5 Forged Steel</t>
  </si>
  <si>
    <t>03-05-2024</t>
  </si>
  <si>
    <t>223407-2</t>
  </si>
  <si>
    <t>223407-3</t>
  </si>
  <si>
    <t>223407-4</t>
  </si>
  <si>
    <t>223407-5</t>
  </si>
  <si>
    <t>223407-6</t>
  </si>
  <si>
    <t>223407-7</t>
  </si>
  <si>
    <t>223407-8</t>
  </si>
  <si>
    <t>223407-9</t>
  </si>
  <si>
    <t>223407-10</t>
  </si>
  <si>
    <t>223407-11</t>
  </si>
  <si>
    <t>223407-12</t>
  </si>
  <si>
    <t>223407-13</t>
  </si>
  <si>
    <t>223407-14</t>
  </si>
  <si>
    <t>223407-15</t>
  </si>
  <si>
    <t>223407-16</t>
  </si>
  <si>
    <t>223407-17</t>
  </si>
  <si>
    <t>223407-18</t>
  </si>
  <si>
    <t>223407-19</t>
  </si>
  <si>
    <t>223407-20</t>
  </si>
  <si>
    <t>VPLW0370 CF-0006</t>
  </si>
  <si>
    <t>VPLW0370 CF-0007</t>
  </si>
  <si>
    <t>VPLW0370 CF-0012</t>
  </si>
  <si>
    <t>VPLW0370 CF-0013</t>
  </si>
  <si>
    <t>VPLW0370 CF-0021</t>
  </si>
  <si>
    <t>VPLW0370 CF-0023</t>
  </si>
  <si>
    <t>VPLW0370 CF-0024</t>
  </si>
  <si>
    <t>VPLW0370 CF-0025</t>
  </si>
  <si>
    <t>VPLW0370 CF-0026</t>
  </si>
  <si>
    <t>VPLW0370 CF-0030</t>
  </si>
  <si>
    <t>VPLW0370 CF-0031</t>
  </si>
  <si>
    <t>24.06.2024</t>
  </si>
  <si>
    <t>07.08.2024</t>
  </si>
  <si>
    <t>12-07-2024</t>
  </si>
  <si>
    <t>13-07-2024</t>
  </si>
  <si>
    <t>VPLW0370 CF-0032</t>
  </si>
  <si>
    <t>VPLW0370 CF-0033</t>
  </si>
  <si>
    <t>VPLW0370 CF-0034</t>
  </si>
  <si>
    <t>VPLW0370 CF-0035</t>
  </si>
  <si>
    <t>VPLW0370 CF-0036</t>
  </si>
  <si>
    <t>VPLW0370 CF-0039</t>
  </si>
  <si>
    <t>VPLW0370 CF-0040</t>
  </si>
  <si>
    <t>VPLW0370 CF-0037</t>
  </si>
  <si>
    <t>VPLW0370 CF-0038</t>
  </si>
  <si>
    <t>SI-0017</t>
  </si>
  <si>
    <t>18.09.2024</t>
  </si>
  <si>
    <t>05.10.2024</t>
  </si>
  <si>
    <t>25-09-2024</t>
  </si>
  <si>
    <t>SI-0018</t>
  </si>
  <si>
    <t>SI-0019</t>
  </si>
  <si>
    <t>27-09-2024</t>
  </si>
  <si>
    <t>SI-0020</t>
  </si>
  <si>
    <t>SI-0021</t>
  </si>
  <si>
    <t>SI-0022</t>
  </si>
  <si>
    <t>SI-0023</t>
  </si>
  <si>
    <t>SI-0024</t>
  </si>
  <si>
    <t>SI-0025</t>
  </si>
  <si>
    <t>SI-0026</t>
  </si>
  <si>
    <t>IMR Roll no.</t>
  </si>
  <si>
    <t>Issue slip No-Store</t>
  </si>
  <si>
    <t>Roll Type</t>
  </si>
  <si>
    <t>Dia (Range)</t>
  </si>
  <si>
    <t>Roll Status</t>
  </si>
  <si>
    <t>GE Date</t>
  </si>
  <si>
    <t>S65412</t>
  </si>
  <si>
    <t>27.12.2019</t>
  </si>
  <si>
    <t>IMR-Auc</t>
  </si>
  <si>
    <t>Sold-Lot-11 , Dispatch pending</t>
  </si>
  <si>
    <t>440-500</t>
  </si>
  <si>
    <t>26/8/2019</t>
  </si>
  <si>
    <t>CR185D1</t>
  </si>
  <si>
    <t>Sold-10 &amp; Dispatched</t>
  </si>
  <si>
    <t>BAOSTEEL ROLL SCIENCE &amp;</t>
  </si>
  <si>
    <t>MC3B (3% chrom fored steel</t>
  </si>
  <si>
    <t>03.07.2020</t>
  </si>
  <si>
    <t>S65415</t>
  </si>
  <si>
    <t>July-21</t>
  </si>
  <si>
    <t>CR1929D1</t>
  </si>
  <si>
    <t>CR186D1</t>
  </si>
  <si>
    <t>9100082292</t>
  </si>
  <si>
    <t>S65423</t>
  </si>
  <si>
    <t>CR1928D1</t>
  </si>
  <si>
    <t>CR194D1</t>
  </si>
  <si>
    <t>June-23</t>
  </si>
  <si>
    <t>440-502</t>
  </si>
  <si>
    <t>CR182D1</t>
  </si>
  <si>
    <t>Sold-4 &amp; Dispatched</t>
  </si>
  <si>
    <t>Sep-23</t>
  </si>
  <si>
    <t>CR188D1</t>
  </si>
  <si>
    <t>ST22158</t>
  </si>
  <si>
    <t>06.07.2019</t>
  </si>
  <si>
    <t>20.07.2019</t>
  </si>
  <si>
    <t>Euro</t>
  </si>
  <si>
    <t>17.07.2019</t>
  </si>
  <si>
    <t>182480-2-2</t>
  </si>
  <si>
    <t>06.11.2019</t>
  </si>
  <si>
    <t>Sold-Lot-12 , Dispatch pending</t>
  </si>
  <si>
    <t>Oct-23</t>
  </si>
  <si>
    <t>CR192D1</t>
  </si>
  <si>
    <t>440-501</t>
  </si>
  <si>
    <t>CR1922D1</t>
  </si>
  <si>
    <t>S65413</t>
  </si>
  <si>
    <t>S65414</t>
  </si>
  <si>
    <t>Sold-Lot-13 , Dispatched</t>
  </si>
  <si>
    <t>CR1921D1</t>
  </si>
  <si>
    <t>Sold-3 &amp; Dispatched</t>
  </si>
  <si>
    <t>CR183D1</t>
  </si>
  <si>
    <t>Nov-23</t>
  </si>
  <si>
    <t>ST22163</t>
  </si>
  <si>
    <t>ST22170</t>
  </si>
  <si>
    <t>ST22161</t>
  </si>
  <si>
    <t>ST22164</t>
  </si>
  <si>
    <t>CR1926D1</t>
  </si>
  <si>
    <t>440-505</t>
  </si>
  <si>
    <t>ST22169</t>
  </si>
  <si>
    <t>CR184D1</t>
  </si>
  <si>
    <t>CR1814D1</t>
  </si>
  <si>
    <t>CR181D1</t>
  </si>
  <si>
    <t>182480-2-7</t>
  </si>
  <si>
    <t>Dec-23</t>
  </si>
  <si>
    <t>S65421</t>
  </si>
  <si>
    <t>S65422</t>
  </si>
  <si>
    <t>ST22153</t>
  </si>
  <si>
    <t>S65410</t>
  </si>
  <si>
    <t>CR187D1</t>
  </si>
  <si>
    <t>S65425</t>
  </si>
  <si>
    <t>04.04.2020</t>
  </si>
  <si>
    <t>25/4/2020</t>
  </si>
  <si>
    <t>CR1813D1</t>
  </si>
  <si>
    <t>CR195D1</t>
  </si>
  <si>
    <t>440-503</t>
  </si>
  <si>
    <t>ST22168</t>
  </si>
  <si>
    <t>IMR-Dis</t>
  </si>
  <si>
    <t>Sold-Lot-10 , Dispatched</t>
  </si>
  <si>
    <t>S65419</t>
  </si>
  <si>
    <t>EEPL-DOM/WU/ 236( 4 Rolls)</t>
  </si>
  <si>
    <t>free supply</t>
  </si>
  <si>
    <t>Sold-11 &amp; Dispatched</t>
  </si>
  <si>
    <t>INR</t>
  </si>
  <si>
    <t>CR193D1</t>
  </si>
  <si>
    <t>440-504</t>
  </si>
  <si>
    <t>Received on 19-07-2021</t>
  </si>
  <si>
    <t>CR189D1</t>
  </si>
  <si>
    <t>S65426</t>
  </si>
  <si>
    <t>For Auction</t>
  </si>
  <si>
    <t>S65417</t>
  </si>
  <si>
    <t>CR1811D1</t>
  </si>
  <si>
    <t>S65416</t>
  </si>
  <si>
    <t>CR1812D1</t>
  </si>
  <si>
    <t>CR1925D1</t>
  </si>
  <si>
    <t>ST22157</t>
  </si>
  <si>
    <t>Sold-Lot-10 &amp; Dispatched</t>
  </si>
  <si>
    <t>IMR-Run</t>
  </si>
  <si>
    <t>S65411</t>
  </si>
  <si>
    <t>182480-2-5</t>
  </si>
  <si>
    <t>182480-2-6</t>
  </si>
  <si>
    <t>182480-2-3</t>
  </si>
  <si>
    <t>182480-2-4</t>
  </si>
  <si>
    <t>EEPL-DOM/WU/ 238(02 Roll)</t>
  </si>
  <si>
    <t>CR1810D1</t>
  </si>
  <si>
    <t>CR196D1</t>
  </si>
  <si>
    <t>182480-2-1</t>
  </si>
  <si>
    <t>182480-2-8</t>
  </si>
  <si>
    <t>EEPL-DOM/WU/ 239( 4 Rolls)</t>
  </si>
  <si>
    <t>ST22155</t>
  </si>
  <si>
    <t>ST22156</t>
  </si>
  <si>
    <t>ST22159</t>
  </si>
  <si>
    <t>ST22162</t>
  </si>
  <si>
    <t>ST22165</t>
  </si>
  <si>
    <t>S65420</t>
  </si>
  <si>
    <t>S65424</t>
  </si>
  <si>
    <t>ST22154</t>
  </si>
  <si>
    <t>S64554</t>
  </si>
  <si>
    <t>S65409</t>
  </si>
  <si>
    <t>ST22160</t>
  </si>
  <si>
    <t>ST22166</t>
  </si>
  <si>
    <t>ST22167</t>
  </si>
  <si>
    <t>FR0395</t>
  </si>
  <si>
    <t>14.07.2020</t>
  </si>
  <si>
    <t>Jpy</t>
  </si>
  <si>
    <t>24/7/2020</t>
  </si>
  <si>
    <t>FR0396</t>
  </si>
  <si>
    <t>FR0549</t>
  </si>
  <si>
    <t>18.08.2020</t>
  </si>
  <si>
    <t>26/8/2020</t>
  </si>
  <si>
    <t>FR0550</t>
  </si>
  <si>
    <t>FR0551</t>
  </si>
  <si>
    <t>FR0552</t>
  </si>
  <si>
    <t>ST24716</t>
  </si>
  <si>
    <t>13.09.2021</t>
  </si>
  <si>
    <t>ST24717</t>
  </si>
  <si>
    <t>ST24718</t>
  </si>
  <si>
    <t>ST24719</t>
  </si>
  <si>
    <t>ST24720</t>
  </si>
  <si>
    <t>ST24721</t>
  </si>
  <si>
    <t>ST24722</t>
  </si>
  <si>
    <t>ST24723</t>
  </si>
  <si>
    <t>ST24724</t>
  </si>
  <si>
    <t>ST24725</t>
  </si>
  <si>
    <t>CR191D1</t>
  </si>
  <si>
    <t>CR201Z2</t>
  </si>
  <si>
    <t>CR204Z2</t>
  </si>
  <si>
    <t>21.12.2021</t>
  </si>
  <si>
    <t>11.02.2022</t>
  </si>
  <si>
    <t>CR205Z2</t>
  </si>
  <si>
    <t>CR202Z2</t>
  </si>
  <si>
    <t>CR203Z2</t>
  </si>
  <si>
    <t>CR206Z2</t>
  </si>
  <si>
    <t>IMR-New</t>
  </si>
  <si>
    <t>CR208Z2</t>
  </si>
  <si>
    <t>CR209Z2</t>
  </si>
  <si>
    <t>07.02.2022</t>
  </si>
  <si>
    <t>20.03.2023</t>
  </si>
  <si>
    <t>11.03.2022</t>
  </si>
  <si>
    <t>CR211Z2</t>
  </si>
  <si>
    <t>CR212Z2</t>
  </si>
  <si>
    <t>CR213Z2</t>
  </si>
  <si>
    <t>CR216Z2</t>
  </si>
  <si>
    <t>CR221Z2</t>
  </si>
  <si>
    <t>CR223Z2</t>
  </si>
  <si>
    <t>CR225Z2</t>
  </si>
  <si>
    <t>CR226Z2</t>
  </si>
  <si>
    <t>CR214Z2</t>
  </si>
  <si>
    <t>CR219Z2</t>
  </si>
  <si>
    <t>CR222Z2</t>
  </si>
  <si>
    <t>CR227Z2</t>
  </si>
  <si>
    <t>CR228Z2</t>
  </si>
  <si>
    <t>CR229Z2</t>
  </si>
  <si>
    <t>CR2210Z2</t>
  </si>
  <si>
    <t>CR2211Z2</t>
  </si>
  <si>
    <t>CR215Z2</t>
  </si>
  <si>
    <t>CR217Z2</t>
  </si>
  <si>
    <t>CR224Z2</t>
  </si>
  <si>
    <t>CR218Z2</t>
  </si>
  <si>
    <t>VPLI0500BA-0004</t>
  </si>
  <si>
    <t>27.06.2023</t>
  </si>
  <si>
    <t>12.07.2023</t>
  </si>
  <si>
    <t>VPLI0500BA-0008</t>
  </si>
  <si>
    <t xml:space="preserve"> 08-07-2023</t>
  </si>
  <si>
    <t>VPLI0500BA-0018</t>
  </si>
  <si>
    <t>VPLI0500BA-0001</t>
  </si>
  <si>
    <t>VPLI0500BA-0002</t>
  </si>
  <si>
    <t>VPLI0500BA-0003</t>
  </si>
  <si>
    <t>VPLI0500BA-0010</t>
  </si>
  <si>
    <t>VPLI0500BA-0013</t>
  </si>
  <si>
    <t>VPLI0500BA-0019</t>
  </si>
  <si>
    <t>VPLI0500BA-0011</t>
  </si>
  <si>
    <t>VPLI0500BA-0012</t>
  </si>
  <si>
    <t>VPLI0500BA-0016</t>
  </si>
  <si>
    <t>VPLI0500BA-0005</t>
  </si>
  <si>
    <t>VPLI0500BA-0006</t>
  </si>
  <si>
    <t>VPLI0500BA-0009</t>
  </si>
  <si>
    <t>VPLI0500BA-0014</t>
  </si>
  <si>
    <t>VPLI0500BA-0015</t>
  </si>
  <si>
    <t>VPLI0500BA-0017</t>
  </si>
  <si>
    <t xml:space="preserve">CR2321Z / VPLI0500-BA0026 </t>
  </si>
  <si>
    <t xml:space="preserve"> 01/02/2022 </t>
  </si>
  <si>
    <t xml:space="preserve">  19/7/2023</t>
  </si>
  <si>
    <t xml:space="preserve"> 19-07-2023</t>
  </si>
  <si>
    <t xml:space="preserve">CR2322Z / VPLI0500-BA0022 </t>
  </si>
  <si>
    <t xml:space="preserve">CR2326Z / VPLI0500-BA0029 </t>
  </si>
  <si>
    <t>CR2331Z / VPLI0500-BA0007</t>
  </si>
  <si>
    <t xml:space="preserve">CR2340Z / VPLI0500-BA0037 </t>
  </si>
  <si>
    <t xml:space="preserve">CR2343Z / VPLI0500-BA0041 </t>
  </si>
  <si>
    <t xml:space="preserve">CR2332Z / VPLI0500-BA0030 </t>
  </si>
  <si>
    <t xml:space="preserve"> 19/7/2023</t>
  </si>
  <si>
    <t xml:space="preserve">CR2337Z / VPLI0500-BA0034 </t>
  </si>
  <si>
    <t xml:space="preserve">CR2311Z / VPLI0500-BA0025 </t>
  </si>
  <si>
    <t xml:space="preserve"> 20-07-2023</t>
  </si>
  <si>
    <t xml:space="preserve">CR2324Z / VPLI0500-BA0028 </t>
  </si>
  <si>
    <t xml:space="preserve">CR2335Z / VPLI0500-BA0032 </t>
  </si>
  <si>
    <t xml:space="preserve">CR2339Z / VPLI0500-BA0036 </t>
  </si>
  <si>
    <t xml:space="preserve">CR2342Z / VPLI0500-BA0038 </t>
  </si>
  <si>
    <t xml:space="preserve">CR2310Z / VPLI0500-BA0024 </t>
  </si>
  <si>
    <t xml:space="preserve"> 22-07-2023</t>
  </si>
  <si>
    <t xml:space="preserve">CR2312Z / VPLI0500-BA0020 </t>
  </si>
  <si>
    <t xml:space="preserve">CR2314Z / VPLI0500-BA0021 </t>
  </si>
  <si>
    <t xml:space="preserve">CR2323Z / VPLI0500-BA0027 </t>
  </si>
  <si>
    <t xml:space="preserve">CR2327Z / VPLI0500-BA0023 </t>
  </si>
  <si>
    <t xml:space="preserve">CR2333Z / VPLI0500-BA0031 </t>
  </si>
  <si>
    <t xml:space="preserve">CR2334Z / VPLI0500-BA0039 </t>
  </si>
  <si>
    <t xml:space="preserve">CR2336Z / VPLI0500-BA0033 </t>
  </si>
  <si>
    <t xml:space="preserve">CR2338Z / VPLI0500-BA0035 </t>
  </si>
  <si>
    <t xml:space="preserve">CR2341Z / VPLI0500-BA0040 </t>
  </si>
  <si>
    <t xml:space="preserve">CR2344Z / VPLI0500-BA0042 </t>
  </si>
  <si>
    <t>CR2345Z / VPLI0500-BA0043</t>
  </si>
  <si>
    <t>CR2348Z / VPLI0500-BA0045</t>
  </si>
  <si>
    <t>CR2349Z / VPLI0500-BA0046</t>
  </si>
  <si>
    <t>CR2352Z / VPLI0500-BA0049</t>
  </si>
  <si>
    <t>CR2346Z / VPLI0500-BA0044</t>
  </si>
  <si>
    <t>CR2350Z / VPLI0500-BA0047</t>
  </si>
  <si>
    <t>CR2351Z / VPLI0500-BA0048</t>
  </si>
  <si>
    <t xml:space="preserve">CR2347Z / VPLI0500-BA0050 </t>
  </si>
  <si>
    <t>06.12.2023</t>
  </si>
  <si>
    <t>VPLI0500 CF-0001</t>
  </si>
  <si>
    <t>Forged 5 % CR</t>
  </si>
  <si>
    <t>31.10.2023</t>
  </si>
  <si>
    <t>VPLI0500 CF-0003</t>
  </si>
  <si>
    <t>VPLI0500 CF-0004</t>
  </si>
  <si>
    <t>VPLI0500 CF-0008</t>
  </si>
  <si>
    <t>VPLI0500 CF-0030</t>
  </si>
  <si>
    <t>20-01-2024</t>
  </si>
  <si>
    <t>11-07-2024</t>
  </si>
  <si>
    <t>VPLI0500 CF-0036</t>
  </si>
  <si>
    <t>VPLI0500 CF-0037</t>
  </si>
  <si>
    <t>VPLI0500 CF-0040</t>
  </si>
  <si>
    <t>VPLI0500 CF-0038</t>
  </si>
  <si>
    <t>VPLI0500 CF-0033</t>
  </si>
  <si>
    <t>VPLI0500 CF-0015</t>
  </si>
  <si>
    <t>VPLI0500 CF-0011</t>
  </si>
  <si>
    <t>VPLI0500 CF-0013</t>
  </si>
  <si>
    <t>VPLI0500 CF-0007</t>
  </si>
  <si>
    <t>VPLI0500 CF-0005</t>
  </si>
  <si>
    <t>VPLI0500 CF-0006</t>
  </si>
  <si>
    <t>VPLI0500 CF-0018</t>
  </si>
  <si>
    <t>VPLI0500 CF-0017</t>
  </si>
  <si>
    <t>VPLI0500 CF-0020</t>
  </si>
  <si>
    <t>VPLI0500 CF-0026</t>
  </si>
  <si>
    <t>VPLI0500 CF-0022</t>
  </si>
  <si>
    <t>VPLI0500 CF-0016</t>
  </si>
  <si>
    <t>VPLI0500 CF-0019</t>
  </si>
  <si>
    <t>VPLI0500 CF-0029</t>
  </si>
  <si>
    <t>VPLI0500 CF-0032</t>
  </si>
  <si>
    <t>VPLI0500 CF-0031</t>
  </si>
  <si>
    <t>VPLI0500 CF-0027</t>
  </si>
  <si>
    <t>VPLI0500 CF-0023</t>
  </si>
  <si>
    <t>VPLI0500 CF-0028</t>
  </si>
  <si>
    <t>VPLI0500 CF-0034</t>
  </si>
  <si>
    <t>VPLI0500 CF-0021</t>
  </si>
  <si>
    <t>VPLI0500 CF-0025</t>
  </si>
  <si>
    <t>VPLI0500 CF-0014</t>
  </si>
  <si>
    <t>VPLI0500 CF-0002</t>
  </si>
  <si>
    <t>VPLI0500 CF-0009</t>
  </si>
  <si>
    <t>VPLI0500 CF-0010</t>
  </si>
  <si>
    <t>VPLI0500 CF-0012</t>
  </si>
  <si>
    <t>VPLI0500 CF-0035</t>
  </si>
  <si>
    <t>VPLI0500 CF-0039</t>
  </si>
  <si>
    <t>VPLI0500 CF-0024</t>
  </si>
  <si>
    <t>Backup  Roll no.</t>
  </si>
  <si>
    <t>Discard Dia</t>
  </si>
  <si>
    <t>Chrome %</t>
  </si>
  <si>
    <t>LR3989</t>
  </si>
  <si>
    <t>07.12.2019</t>
  </si>
  <si>
    <t>BUP-Run</t>
  </si>
  <si>
    <t>1050-1200</t>
  </si>
  <si>
    <t>"FB-7" - 5% Cr</t>
  </si>
  <si>
    <t>LR4000</t>
  </si>
  <si>
    <t>07.04.2020</t>
  </si>
  <si>
    <t>06.06.2020</t>
  </si>
  <si>
    <t>15.11.2019</t>
  </si>
  <si>
    <t>18.11.2019</t>
  </si>
  <si>
    <t>LR3999</t>
  </si>
  <si>
    <t>26.10.2019</t>
  </si>
  <si>
    <t>EEPL-DOM/WU/ 41</t>
  </si>
  <si>
    <t>15/03/2019</t>
  </si>
  <si>
    <t>SMS-BUR</t>
  </si>
  <si>
    <t>SC6-5%CR</t>
  </si>
  <si>
    <t>SMS-supplied</t>
  </si>
  <si>
    <t>EEPL-DOM/WU/ 42</t>
  </si>
  <si>
    <t>EEPL-DOM/WU/ 43</t>
  </si>
  <si>
    <t>EEPL-DOM/WU/ 44</t>
  </si>
  <si>
    <t>EEPL-DOM/WU/ 248</t>
  </si>
  <si>
    <t>EEPL-DOM/WU/ 249</t>
  </si>
  <si>
    <t>EEPL-DOM/WU/ 250</t>
  </si>
  <si>
    <t>EEPL-DOM/WU/ 251</t>
  </si>
  <si>
    <t>07.01.2020</t>
  </si>
  <si>
    <t>20.01.2020</t>
  </si>
  <si>
    <t>24.03.2020</t>
  </si>
  <si>
    <t>25.04.2020</t>
  </si>
  <si>
    <t>S65427</t>
  </si>
  <si>
    <t>S65428</t>
  </si>
  <si>
    <t>S65429</t>
  </si>
  <si>
    <t>15.08.2020</t>
  </si>
  <si>
    <t>29.08.2020</t>
  </si>
  <si>
    <t>S65430</t>
  </si>
  <si>
    <t>U231823</t>
  </si>
  <si>
    <t>29.04.2019</t>
  </si>
  <si>
    <t>28.05.2019</t>
  </si>
  <si>
    <t>UNION ELECTRIC STEEL CORPORATION</t>
  </si>
  <si>
    <t>5CRMO Forged Steel</t>
  </si>
  <si>
    <t>20/02/2019</t>
  </si>
  <si>
    <t>U231825</t>
  </si>
  <si>
    <t>U231828</t>
  </si>
  <si>
    <t>U231830</t>
  </si>
  <si>
    <t>U232209</t>
  </si>
  <si>
    <t>25.07.2019</t>
  </si>
  <si>
    <t>27.05.2019</t>
  </si>
  <si>
    <t>U232210</t>
  </si>
  <si>
    <t>U232211</t>
  </si>
  <si>
    <t>U232419</t>
  </si>
  <si>
    <t>15.07.2019</t>
  </si>
  <si>
    <t>26.07.2019</t>
  </si>
  <si>
    <t>EEPL-DOM/WU/ 252</t>
  </si>
  <si>
    <t>BUP-New</t>
  </si>
  <si>
    <t>Forged steel</t>
  </si>
  <si>
    <t>EEPL-DOM/WU/ 253</t>
  </si>
  <si>
    <t>U240864</t>
  </si>
  <si>
    <t>15.07.2021</t>
  </si>
  <si>
    <t>13/08/2021</t>
  </si>
  <si>
    <t>U240964</t>
  </si>
  <si>
    <t>07.08.2021</t>
  </si>
  <si>
    <t>U240856</t>
  </si>
  <si>
    <t>U240862</t>
  </si>
  <si>
    <t>U241560</t>
  </si>
  <si>
    <t>06.10.2021</t>
  </si>
  <si>
    <t>U241530</t>
  </si>
  <si>
    <t>U241638</t>
  </si>
  <si>
    <t>27.03.2022</t>
  </si>
  <si>
    <t>07.04.2022</t>
  </si>
  <si>
    <t>4.5-5.5</t>
  </si>
  <si>
    <t>24.03.2022</t>
  </si>
  <si>
    <t>28.06.2022</t>
  </si>
  <si>
    <t>29.07.2022</t>
  </si>
  <si>
    <t>07.10.2022</t>
  </si>
  <si>
    <t>LR4438</t>
  </si>
  <si>
    <t>4.7-5.3</t>
  </si>
  <si>
    <t>Special alloy forged steel FB-7</t>
  </si>
  <si>
    <t>LR4439</t>
  </si>
  <si>
    <t>LR4466</t>
  </si>
  <si>
    <t>30.12.2022</t>
  </si>
  <si>
    <t>19.01.2023</t>
  </si>
  <si>
    <t>LR4473</t>
  </si>
  <si>
    <t>27.03.2023</t>
  </si>
  <si>
    <t>30.03.2023</t>
  </si>
  <si>
    <t>U250066</t>
  </si>
  <si>
    <t>01.01.2024</t>
  </si>
  <si>
    <t>12.01.2024</t>
  </si>
  <si>
    <t>U250496</t>
  </si>
  <si>
    <t>16.01.2024</t>
  </si>
  <si>
    <t>10.02.2024</t>
  </si>
  <si>
    <t>13198-30711</t>
  </si>
  <si>
    <t>15.03.2024</t>
  </si>
  <si>
    <t>27-04-2024</t>
  </si>
  <si>
    <t>SC6-4.5 to 5.5 %CR</t>
  </si>
  <si>
    <t>13198-30712</t>
  </si>
  <si>
    <t>19.04.2024</t>
  </si>
  <si>
    <t>Plnt</t>
  </si>
  <si>
    <t>Val Type</t>
  </si>
  <si>
    <t>Material</t>
  </si>
  <si>
    <t>Material Description</t>
  </si>
  <si>
    <t xml:space="preserve">   Unrestr.</t>
  </si>
  <si>
    <t>Physical</t>
  </si>
  <si>
    <t>Acct assn.</t>
  </si>
  <si>
    <t xml:space="preserve">     MovAvgPrice</t>
  </si>
  <si>
    <t xml:space="preserve">      Total Value</t>
  </si>
  <si>
    <t>SLoc</t>
  </si>
  <si>
    <t>Vendor</t>
  </si>
  <si>
    <t xml:space="preserve">      WBS Element</t>
  </si>
  <si>
    <t>Description</t>
  </si>
  <si>
    <t>External Material Desc</t>
  </si>
  <si>
    <t>Material External Group</t>
  </si>
  <si>
    <t>Material Group Descriptions</t>
  </si>
  <si>
    <t>IMPORTS</t>
  </si>
  <si>
    <t>TCM-WR</t>
  </si>
  <si>
    <t>RL,SLD,370 MM,1650 MM,PLTCM WORK RL</t>
  </si>
  <si>
    <t>CS-TCM-RS-TCM</t>
  </si>
  <si>
    <t>ROLL,WORK</t>
  </si>
  <si>
    <t>ZROLL001</t>
  </si>
  <si>
    <t>ROLLS</t>
  </si>
  <si>
    <t>PS01</t>
  </si>
  <si>
    <t>TCM-IMR</t>
  </si>
  <si>
    <t>RL,SLD,500 MM,1850 MM,PLTCM IMR</t>
  </si>
  <si>
    <t>TCM-BUR</t>
  </si>
  <si>
    <t>RL,SLD,1200 MM,1650 MM,PLTCM BUR</t>
  </si>
  <si>
    <t>ROLL,BACKUP</t>
  </si>
  <si>
    <t>ZROLL002</t>
  </si>
  <si>
    <t>WR CRM#3</t>
  </si>
  <si>
    <t>RL,SOLID,340MM,3019MM,4-10-30-233</t>
  </si>
  <si>
    <t>C134</t>
  </si>
  <si>
    <t>Quality inspection</t>
  </si>
  <si>
    <t>BUR CRM#3</t>
  </si>
  <si>
    <t>RL,SLD,1100MM,ALY FGD STL,4-10-30-292</t>
  </si>
  <si>
    <t>WR CRM#4</t>
  </si>
  <si>
    <t>RL,WORK ROLL,500MM,4190.40MM,3-10-04-017</t>
  </si>
  <si>
    <t>C143</t>
  </si>
  <si>
    <t>BUR CRM#4</t>
  </si>
  <si>
    <t>WR SPM-CGL-1</t>
  </si>
  <si>
    <t>RL,SPM WORK ROLL,400MM,2680MM,2-45-03</t>
  </si>
  <si>
    <t>G109</t>
  </si>
  <si>
    <t>BUR  SPM-CGL-1</t>
  </si>
  <si>
    <t>BCK UP RL ;2-45-04-001;1;R0,CGL1SPM</t>
  </si>
  <si>
    <t>WR SPM-CGL-2</t>
  </si>
  <si>
    <t>RL,WORK ROLL,350,2480,4-12-01-006-R2</t>
  </si>
  <si>
    <t>C137</t>
  </si>
  <si>
    <t>G132</t>
  </si>
  <si>
    <t>BUR  SPM-CGL-2</t>
  </si>
  <si>
    <t>WR SPM-CGL-3</t>
  </si>
  <si>
    <t>RL,SLD;400 MM;CGL3, 4 ON LNE SPM WORK RL</t>
  </si>
  <si>
    <t>G221</t>
  </si>
  <si>
    <t>Old Code</t>
  </si>
  <si>
    <t>BUR  SPM-CGL-3</t>
  </si>
  <si>
    <t>WR SPM-CGL-4</t>
  </si>
  <si>
    <t>RL,SLD;500 MM;CGL4 ON LNE SPM WORK RL</t>
  </si>
  <si>
    <t>G231</t>
  </si>
  <si>
    <t>BUR  SPM-CGL-4</t>
  </si>
  <si>
    <t>WR for CAL - 450</t>
  </si>
  <si>
    <t>RL,SOLID,450MM,3675MM,14-20-01-001 REV1</t>
  </si>
  <si>
    <t>WR for CAL - 620</t>
  </si>
  <si>
    <t>RL,SOLID,620MM,3675MM,14-20-01-003 REV1</t>
  </si>
  <si>
    <t>IMR for CAL -700</t>
  </si>
  <si>
    <t>RL,SOLID,700MM,4080MM,14-20-02-001 REV2</t>
  </si>
  <si>
    <t>ROLL,OTHERS</t>
  </si>
  <si>
    <t>ZROLL005</t>
  </si>
  <si>
    <t>BUR For CAL-1150</t>
  </si>
  <si>
    <t>RL,SOLID,1150,4674.4,14-20-03-001 REV1</t>
  </si>
  <si>
    <t>Vendor no</t>
  </si>
  <si>
    <t>320-370</t>
  </si>
  <si>
    <t>Dia (min)</t>
  </si>
  <si>
    <t>Dia (max)</t>
  </si>
  <si>
    <t>varchar</t>
  </si>
  <si>
    <t>v</t>
  </si>
  <si>
    <t>int</t>
  </si>
  <si>
    <t>date</t>
  </si>
  <si>
    <t>float</t>
  </si>
  <si>
    <t>f</t>
  </si>
  <si>
    <t>Acct.ass.Cat.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</si>
</sst>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409]mmm\-yy;@"/>
    <numFmt numFmtId="165" formatCode="[$-409]d\-mmm\-yy;@"/>
    <numFmt numFmtId="166" formatCode="mm/dd/yy;@"/>
    <numFmt numFmtId="167" formatCode="dd\.mm\.yyyy;@"/>
    <numFmt numFmtId="168" formatCode="m/d/yy;@"/>
    <numFmt numFmtId="169" formatCode="#,##0.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8"/>
      <name val="Arial Unicode MS"/>
      <family val="2"/>
    </font>
    <font>
      <sz val="10.5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theme="1"/>
      <name val="Arial Unicode MS"/>
      <family val="2"/>
    </font>
    <font>
      <sz val="10"/>
      <color theme="1"/>
      <name val="Arial"/>
      <family val="2"/>
    </font>
    <font>
      <sz val="11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Arial Unicode MS"/>
    </font>
    <font>
      <sz val="8"/>
      <name val="Arial"/>
      <family val="2"/>
    </font>
    <font>
      <sz val="11"/>
      <name val="Calibri"/>
      <family val="2"/>
      <scheme val="minor"/>
    </font>
    <font>
      <sz val="10.5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0" xfId="0" quotePrefix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6" borderId="1" xfId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 wrapText="1"/>
    </xf>
    <xf numFmtId="1" fontId="8" fillId="7" borderId="5" xfId="1" quotePrefix="1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9" fillId="5" borderId="1" xfId="2" applyNumberFormat="1" applyFont="1" applyFill="1" applyBorder="1" applyAlignment="1">
      <alignment horizontal="center" shrinkToFit="1"/>
    </xf>
    <xf numFmtId="3" fontId="0" fillId="5" borderId="1" xfId="0" applyNumberFormat="1" applyFill="1" applyBorder="1" applyAlignment="1">
      <alignment horizontal="center"/>
    </xf>
    <xf numFmtId="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center" vertical="center"/>
    </xf>
    <xf numFmtId="2" fontId="9" fillId="5" borderId="1" xfId="2" applyNumberFormat="1" applyFont="1" applyFill="1" applyBorder="1" applyAlignment="1">
      <alignment horizontal="center" vertical="center" shrinkToFit="1"/>
    </xf>
    <xf numFmtId="3" fontId="0" fillId="5" borderId="1" xfId="0" applyNumberFormat="1" applyFill="1" applyBorder="1" applyAlignment="1">
      <alignment horizontal="center" vertical="center"/>
    </xf>
    <xf numFmtId="4" fontId="0" fillId="5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67" fontId="0" fillId="5" borderId="1" xfId="0" quotePrefix="1" applyNumberFormat="1" applyFill="1" applyBorder="1" applyAlignment="1">
      <alignment horizontal="center"/>
    </xf>
    <xf numFmtId="0" fontId="12" fillId="11" borderId="6" xfId="1" quotePrefix="1" applyNumberFormat="1" applyFont="1" applyFill="1" applyBorder="1" applyAlignment="1">
      <alignment horizontal="center" vertical="center"/>
    </xf>
    <xf numFmtId="0" fontId="5" fillId="11" borderId="1" xfId="2" applyFill="1" applyBorder="1" applyAlignment="1">
      <alignment horizontal="center"/>
    </xf>
    <xf numFmtId="1" fontId="13" fillId="11" borderId="1" xfId="2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3" fontId="0" fillId="11" borderId="1" xfId="0" applyNumberFormat="1" applyFill="1" applyBorder="1" applyAlignment="1">
      <alignment horizontal="center"/>
    </xf>
    <xf numFmtId="4" fontId="0" fillId="11" borderId="1" xfId="0" applyNumberForma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0" xfId="0" applyFill="1"/>
    <xf numFmtId="0" fontId="5" fillId="11" borderId="1" xfId="2" applyFill="1" applyBorder="1" applyAlignment="1">
      <alignment horizontal="left"/>
    </xf>
    <xf numFmtId="0" fontId="14" fillId="11" borderId="1" xfId="2" applyFont="1" applyFill="1" applyBorder="1" applyAlignment="1">
      <alignment horizontal="center"/>
    </xf>
    <xf numFmtId="0" fontId="0" fillId="10" borderId="0" xfId="0" applyFill="1"/>
    <xf numFmtId="0" fontId="12" fillId="10" borderId="6" xfId="1" quotePrefix="1" applyNumberFormat="1" applyFont="1" applyFill="1" applyBorder="1" applyAlignment="1">
      <alignment horizontal="center" vertical="center"/>
    </xf>
    <xf numFmtId="0" fontId="0" fillId="10" borderId="1" xfId="1" applyFont="1" applyFill="1" applyBorder="1" applyAlignment="1">
      <alignment horizontal="center"/>
    </xf>
    <xf numFmtId="1" fontId="13" fillId="10" borderId="1" xfId="2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4" fillId="10" borderId="1" xfId="2" applyFont="1" applyFill="1" applyBorder="1" applyAlignment="1">
      <alignment horizontal="center"/>
    </xf>
    <xf numFmtId="3" fontId="0" fillId="10" borderId="1" xfId="0" applyNumberFormat="1" applyFill="1" applyBorder="1" applyAlignment="1">
      <alignment horizontal="center"/>
    </xf>
    <xf numFmtId="4" fontId="0" fillId="10" borderId="1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168" fontId="0" fillId="10" borderId="1" xfId="0" applyNumberFormat="1" applyFill="1" applyBorder="1" applyAlignment="1">
      <alignment horizontal="center"/>
    </xf>
    <xf numFmtId="166" fontId="0" fillId="10" borderId="1" xfId="0" applyNumberFormat="1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1" applyFont="1" applyFill="1" applyBorder="1" applyAlignment="1">
      <alignment horizontal="left"/>
    </xf>
    <xf numFmtId="0" fontId="0" fillId="10" borderId="7" xfId="0" applyFill="1" applyBorder="1" applyAlignment="1">
      <alignment horizontal="center"/>
    </xf>
    <xf numFmtId="0" fontId="0" fillId="10" borderId="1" xfId="0" applyFill="1" applyBorder="1"/>
    <xf numFmtId="0" fontId="1" fillId="10" borderId="1" xfId="1" applyFont="1" applyFill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5" fillId="0" borderId="0" xfId="2" applyAlignment="1">
      <alignment horizontal="center"/>
    </xf>
    <xf numFmtId="0" fontId="0" fillId="0" borderId="0" xfId="1" applyFont="1" applyAlignment="1"/>
    <xf numFmtId="0" fontId="1" fillId="0" borderId="0" xfId="1" applyFont="1" applyAlignment="1">
      <alignment horizontal="center"/>
    </xf>
    <xf numFmtId="0" fontId="6" fillId="6" borderId="1" xfId="1" applyFont="1" applyFill="1" applyBorder="1" applyAlignment="1">
      <alignment horizontal="left" vertical="center" wrapText="1"/>
    </xf>
    <xf numFmtId="1" fontId="8" fillId="7" borderId="6" xfId="1" quotePrefix="1" applyNumberFormat="1" applyFont="1" applyFill="1" applyBorder="1" applyAlignment="1">
      <alignment horizontal="center" vertical="center"/>
    </xf>
    <xf numFmtId="1" fontId="17" fillId="7" borderId="5" xfId="1" quotePrefix="1" applyNumberFormat="1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" fontId="0" fillId="5" borderId="4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2" fontId="9" fillId="7" borderId="1" xfId="2" applyNumberFormat="1" applyFont="1" applyFill="1" applyBorder="1" applyAlignment="1">
      <alignment horizontal="center" shrinkToFit="1"/>
    </xf>
    <xf numFmtId="3" fontId="0" fillId="7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8" fillId="11" borderId="5" xfId="1" quotePrefix="1" applyNumberFormat="1" applyFont="1" applyFill="1" applyBorder="1" applyAlignment="1">
      <alignment horizontal="center" vertical="center"/>
    </xf>
    <xf numFmtId="1" fontId="17" fillId="11" borderId="5" xfId="1" quotePrefix="1" applyNumberFormat="1" applyFont="1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/>
    </xf>
    <xf numFmtId="1" fontId="0" fillId="11" borderId="4" xfId="0" applyNumberForma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2" fontId="9" fillId="11" borderId="1" xfId="2" applyNumberFormat="1" applyFont="1" applyFill="1" applyBorder="1" applyAlignment="1">
      <alignment horizontal="center" shrinkToFit="1"/>
    </xf>
    <xf numFmtId="0" fontId="0" fillId="11" borderId="1" xfId="0" applyFill="1" applyBorder="1" applyAlignment="1">
      <alignment horizontal="center" vertical="center"/>
    </xf>
    <xf numFmtId="14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 vertical="center"/>
    </xf>
    <xf numFmtId="1" fontId="8" fillId="10" borderId="5" xfId="1" quotePrefix="1" applyNumberFormat="1" applyFont="1" applyFill="1" applyBorder="1" applyAlignment="1">
      <alignment horizontal="center" vertical="center"/>
    </xf>
    <xf numFmtId="0" fontId="5" fillId="10" borderId="1" xfId="3" applyFill="1" applyBorder="1" applyAlignment="1">
      <alignment horizontal="center"/>
    </xf>
    <xf numFmtId="1" fontId="0" fillId="10" borderId="4" xfId="0" applyNumberFormat="1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2" fontId="9" fillId="10" borderId="1" xfId="2" applyNumberFormat="1" applyFont="1" applyFill="1" applyBorder="1" applyAlignment="1">
      <alignment horizontal="center" shrinkToFit="1"/>
    </xf>
    <xf numFmtId="0" fontId="18" fillId="10" borderId="1" xfId="3" applyFon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5" fillId="4" borderId="1" xfId="3" applyFill="1" applyBorder="1" applyAlignment="1">
      <alignment horizontal="center"/>
    </xf>
    <xf numFmtId="1" fontId="19" fillId="10" borderId="1" xfId="0" applyNumberFormat="1" applyFont="1" applyFill="1" applyBorder="1" applyAlignment="1">
      <alignment horizontal="center"/>
    </xf>
    <xf numFmtId="1" fontId="19" fillId="10" borderId="4" xfId="0" applyNumberFormat="1" applyFont="1" applyFill="1" applyBorder="1" applyAlignment="1">
      <alignment horizontal="center"/>
    </xf>
    <xf numFmtId="0" fontId="19" fillId="10" borderId="4" xfId="0" applyFont="1" applyFill="1" applyBorder="1" applyAlignment="1">
      <alignment horizontal="center"/>
    </xf>
    <xf numFmtId="0" fontId="19" fillId="10" borderId="1" xfId="0" applyFont="1" applyFill="1" applyBorder="1" applyAlignment="1">
      <alignment horizontal="center"/>
    </xf>
    <xf numFmtId="2" fontId="20" fillId="10" borderId="1" xfId="2" applyNumberFormat="1" applyFont="1" applyFill="1" applyBorder="1" applyAlignment="1">
      <alignment horizontal="center" shrinkToFit="1"/>
    </xf>
    <xf numFmtId="3" fontId="19" fillId="10" borderId="1" xfId="0" applyNumberFormat="1" applyFont="1" applyFill="1" applyBorder="1" applyAlignment="1">
      <alignment horizontal="center"/>
    </xf>
    <xf numFmtId="4" fontId="19" fillId="10" borderId="1" xfId="0" applyNumberFormat="1" applyFont="1" applyFill="1" applyBorder="1" applyAlignment="1">
      <alignment horizontal="center"/>
    </xf>
    <xf numFmtId="0" fontId="19" fillId="10" borderId="1" xfId="0" quotePrefix="1" applyFont="1" applyFill="1" applyBorder="1" applyAlignment="1">
      <alignment horizontal="center"/>
    </xf>
    <xf numFmtId="0" fontId="19" fillId="3" borderId="0" xfId="0" applyFont="1" applyFill="1"/>
    <xf numFmtId="1" fontId="1" fillId="11" borderId="1" xfId="0" applyNumberFormat="1" applyFont="1" applyFill="1" applyBorder="1" applyAlignment="1">
      <alignment horizontal="center"/>
    </xf>
    <xf numFmtId="0" fontId="0" fillId="11" borderId="1" xfId="0" applyFill="1" applyBorder="1"/>
    <xf numFmtId="2" fontId="9" fillId="11" borderId="1" xfId="2" applyNumberFormat="1" applyFont="1" applyFill="1" applyBorder="1" applyAlignment="1">
      <alignment horizontal="center" vertical="center" shrinkToFit="1"/>
    </xf>
    <xf numFmtId="0" fontId="0" fillId="11" borderId="1" xfId="0" applyFill="1" applyBorder="1" applyAlignment="1">
      <alignment horizontal="left"/>
    </xf>
    <xf numFmtId="3" fontId="0" fillId="11" borderId="1" xfId="0" applyNumberFormat="1" applyFill="1" applyBorder="1" applyAlignment="1">
      <alignment horizontal="center" vertical="center"/>
    </xf>
    <xf numFmtId="169" fontId="0" fillId="11" borderId="1" xfId="0" applyNumberForma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left"/>
    </xf>
    <xf numFmtId="3" fontId="10" fillId="11" borderId="1" xfId="0" applyNumberFormat="1" applyFont="1" applyFill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top"/>
    </xf>
    <xf numFmtId="1" fontId="1" fillId="11" borderId="1" xfId="0" applyNumberFormat="1" applyFont="1" applyFill="1" applyBorder="1" applyAlignment="1">
      <alignment horizontal="center" vertical="top"/>
    </xf>
    <xf numFmtId="4" fontId="0" fillId="11" borderId="1" xfId="0" applyNumberForma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14" fontId="21" fillId="11" borderId="1" xfId="3" applyNumberFormat="1" applyFont="1" applyFill="1" applyBorder="1" applyAlignment="1">
      <alignment horizontal="center" vertical="center"/>
    </xf>
    <xf numFmtId="1" fontId="1" fillId="10" borderId="1" xfId="0" applyNumberFormat="1" applyFont="1" applyFill="1" applyBorder="1" applyAlignment="1">
      <alignment horizontal="center"/>
    </xf>
    <xf numFmtId="2" fontId="9" fillId="10" borderId="1" xfId="2" applyNumberFormat="1" applyFont="1" applyFill="1" applyBorder="1" applyAlignment="1">
      <alignment horizontal="center" vertical="center" shrinkToFit="1"/>
    </xf>
    <xf numFmtId="0" fontId="18" fillId="10" borderId="1" xfId="3" applyFont="1" applyFill="1" applyBorder="1" applyAlignment="1">
      <alignment horizontal="left"/>
    </xf>
    <xf numFmtId="3" fontId="0" fillId="10" borderId="1" xfId="0" applyNumberFormat="1" applyFill="1" applyBorder="1" applyAlignment="1">
      <alignment horizontal="center" vertical="center"/>
    </xf>
    <xf numFmtId="4" fontId="0" fillId="10" borderId="1" xfId="0" applyNumberFormat="1" applyFill="1" applyBorder="1" applyAlignment="1">
      <alignment horizontal="center" vertical="center"/>
    </xf>
    <xf numFmtId="0" fontId="21" fillId="10" borderId="1" xfId="3" applyFont="1" applyFill="1" applyBorder="1" applyAlignment="1">
      <alignment horizontal="center"/>
    </xf>
    <xf numFmtId="14" fontId="21" fillId="10" borderId="1" xfId="3" applyNumberFormat="1" applyFont="1" applyFill="1" applyBorder="1" applyAlignment="1">
      <alignment horizontal="center"/>
    </xf>
    <xf numFmtId="0" fontId="11" fillId="10" borderId="1" xfId="0" applyFont="1" applyFill="1" applyBorder="1" applyAlignment="1">
      <alignment horizontal="left"/>
    </xf>
    <xf numFmtId="0" fontId="5" fillId="10" borderId="1" xfId="4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1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" fontId="0" fillId="2" borderId="1" xfId="0" applyNumberFormat="1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12" borderId="1" xfId="0" applyFill="1" applyBorder="1"/>
    <xf numFmtId="0" fontId="0" fillId="2" borderId="1" xfId="0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left"/>
    </xf>
    <xf numFmtId="0" fontId="22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left" wrapText="1"/>
    </xf>
    <xf numFmtId="0" fontId="0" fillId="2" borderId="2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4" fillId="3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4" xfId="0" quotePrefix="1" applyBorder="1" applyAlignment="1">
      <alignment vertical="center"/>
    </xf>
    <xf numFmtId="0" fontId="0" fillId="2" borderId="4" xfId="0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0" fillId="0" borderId="0" xfId="0" pivotButton="1"/>
    <xf numFmtId="0" fontId="0" fillId="5" borderId="1" xfId="0" applyFill="1" applyBorder="1" applyAlignment="1">
      <alignment horizontal="left"/>
    </xf>
    <xf numFmtId="0" fontId="11" fillId="7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13" fillId="11" borderId="1" xfId="0" applyFont="1" applyFill="1" applyBorder="1" applyAlignment="1">
      <alignment horizontal="left"/>
    </xf>
    <xf numFmtId="0" fontId="11" fillId="11" borderId="1" xfId="0" applyFont="1" applyFill="1" applyBorder="1" applyAlignment="1">
      <alignment horizontal="left"/>
    </xf>
    <xf numFmtId="0" fontId="6" fillId="5" borderId="1" xfId="1" applyFont="1" applyFill="1" applyBorder="1" applyAlignment="1">
      <alignment horizontal="center" vertical="center" wrapText="1"/>
    </xf>
    <xf numFmtId="1" fontId="8" fillId="5" borderId="5" xfId="1" quotePrefix="1" applyNumberFormat="1" applyFon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/>
    </xf>
    <xf numFmtId="0" fontId="0" fillId="5" borderId="0" xfId="0" applyFill="1"/>
    <xf numFmtId="0" fontId="6" fillId="9" borderId="1" xfId="1" applyFont="1" applyFill="1" applyBorder="1" applyAlignment="1">
      <alignment horizontal="center" vertical="center" wrapText="1"/>
    </xf>
    <xf numFmtId="0" fontId="6" fillId="13" borderId="1" xfId="1" applyFont="1" applyFill="1" applyBorder="1" applyAlignment="1">
      <alignment vertical="center" wrapText="1"/>
    </xf>
    <xf numFmtId="0" fontId="0" fillId="0" borderId="0" xfId="1" applyFont="1" applyAlignment="1">
      <alignment horizontal="center"/>
    </xf>
    <xf numFmtId="0" fontId="0" fillId="10" borderId="3" xfId="0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6" fillId="13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5">
    <cellStyle name="´Èv¾ŸŠ?j¼t“_x0018__x0004_¦?UÁ¨¤N@s?_x000c_A05307      " xfId="1"/>
    <cellStyle name="Normal" xfId="0" builtinId="0"/>
    <cellStyle name="Normal 2" xfId="2"/>
    <cellStyle name="Normal 4" xfId="3"/>
    <cellStyle name="Normal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urag Srivastava" refreshedDate="45751.659600694446" createdVersion="6" refreshedVersion="6" minRefreshableVersion="3" recordCount="599">
  <cacheSource type="worksheet">
    <worksheetSource ref="A1:AK600" sheet="WR format - Uploading"/>
  </cacheSource>
  <cacheFields count="40">
    <cacheField name="Sr.no." numFmtId="0">
      <sharedItems containsSemiMixedTypes="0" containsString="0" containsNumber="1" containsInteger="1" minValue="1" maxValue="322"/>
    </cacheField>
    <cacheField name="Work Roll no." numFmtId="0">
      <sharedItems containsMixedTypes="1" containsNumber="1" containsInteger="1" minValue="15033" maxValue="264737"/>
    </cacheField>
    <cacheField name="Asset No" numFmtId="0">
      <sharedItems containsBlank="1" containsMixedTypes="1" containsNumber="1" containsInteger="1" minValue="130000005771" maxValue="220000001207"/>
    </cacheField>
    <cacheField name="B/E No" numFmtId="0">
      <sharedItems containsMixedTypes="1" containsNumber="1" containsInteger="1" minValue="181" maxValue="9814380"/>
    </cacheField>
    <cacheField name="BE Date" numFmtId="0">
      <sharedItems containsBlank="1" containsMixedTypes="1" containsNumber="1" containsInteger="1" minValue="43627" maxValue="44167"/>
    </cacheField>
    <cacheField name="MRN No" numFmtId="0">
      <sharedItems containsString="0" containsBlank="1" containsNumber="1" containsInteger="1" minValue="5007583950" maxValue="5020520850"/>
    </cacheField>
    <cacheField name="MRN Date" numFmtId="0">
      <sharedItems containsBlank="1"/>
    </cacheField>
    <cacheField name="Issue slip no" numFmtId="0">
      <sharedItems containsBlank="1" containsMixedTypes="1" containsNumber="1" containsInteger="1" minValue="40791136" maxValue="63627994"/>
    </cacheField>
    <cacheField name="Status" numFmtId="0">
      <sharedItems count="4">
        <s v="Sold"/>
        <s v="Discarded"/>
        <s v="Running"/>
        <s v="New"/>
      </sharedItems>
    </cacheField>
    <cacheField name="Reason" numFmtId="0">
      <sharedItems/>
    </cacheField>
    <cacheField name="Auction Status" numFmtId="0">
      <sharedItems containsBlank="1"/>
    </cacheField>
    <cacheField name="Discarded Month" numFmtId="0">
      <sharedItems containsDate="1" containsBlank="1" containsMixedTypes="1" minDate="2021-03-23T00:00:00" maxDate="2024-10-02T00:00:00"/>
    </cacheField>
    <cacheField name="Material Code" numFmtId="0">
      <sharedItems containsSemiMixedTypes="0" containsString="0" containsNumber="1" containsInteger="1" minValue="3100001558" maxValue="3100001558"/>
    </cacheField>
    <cacheField name="Dia (Range)" numFmtId="0">
      <sharedItems/>
    </cacheField>
    <cacheField name="Barrel Length" numFmtId="0">
      <sharedItems containsSemiMixedTypes="0" containsString="0" containsNumber="1" containsInteger="1" minValue="1650" maxValue="1650"/>
    </cacheField>
    <cacheField name="Total Length" numFmtId="0">
      <sharedItems containsSemiMixedTypes="0" containsString="0" containsNumber="1" containsInteger="1" minValue="4084" maxValue="4084"/>
    </cacheField>
    <cacheField name="Chrome%" numFmtId="0">
      <sharedItems containsSemiMixedTypes="0" containsString="0" containsNumber="1" containsInteger="1" minValue="3" maxValue="5"/>
    </cacheField>
    <cacheField name="Chrome" numFmtId="0">
      <sharedItems containsMixedTypes="1" containsNumber="1" minValue="3" maxValue="5.03"/>
    </cacheField>
    <cacheField name="Supplier Name" numFmtId="0">
      <sharedItems/>
    </cacheField>
    <cacheField name="Roll's Material" numFmtId="0">
      <sharedItems/>
    </cacheField>
    <cacheField name="Roll Wt" numFmtId="0">
      <sharedItems containsSemiMixedTypes="0" containsString="0" containsNumber="1" minValue="2.1360000000000001" maxValue="2.1419999999999999"/>
    </cacheField>
    <cacheField name="Roll Price" numFmtId="3">
      <sharedItems containsSemiMixedTypes="0" containsString="0" containsNumber="1" containsInteger="1" minValue="7518" maxValue="1591250"/>
    </cacheField>
    <cacheField name="Mode" numFmtId="0">
      <sharedItems containsBlank="1"/>
    </cacheField>
    <cacheField name="Conversion" numFmtId="4">
      <sharedItems containsString="0" containsBlank="1" containsNumber="1" minValue="0.6321" maxValue="87.261600000000001"/>
    </cacheField>
    <cacheField name="Roll Value in INR" numFmtId="3">
      <sharedItems containsString="0" containsBlank="1" containsNumber="1" minValue="562784" maxValue="1173668.52"/>
    </cacheField>
    <cacheField name="JCDB @  7.5%" numFmtId="3">
      <sharedItems containsString="0" containsBlank="1" containsNumber="1" minValue="0" maxValue="79074.049125000005"/>
    </cacheField>
    <cacheField name="ZSWC@ 10% on CD" numFmtId="3">
      <sharedItems containsString="0" containsBlank="1" containsNumber="1" minValue="0" maxValue="7907.404912500001"/>
    </cacheField>
    <cacheField name="GST@18%" numFmtId="3">
      <sharedItems containsString="0" containsBlank="1" containsNumber="1" minValue="101301.12" maxValue="211260.33359999998"/>
    </cacheField>
    <cacheField name="Clerance @2.5%" numFmtId="3">
      <sharedItems containsString="0" containsBlank="1" containsNumber="1" minValue="14069.6" maxValue="29341.713000000003"/>
    </cacheField>
    <cacheField name="Total value" numFmtId="3">
      <sharedItems containsString="0" containsBlank="1" containsNumber="1" minValue="678154.72" maxValue="1414270.5666"/>
    </cacheField>
    <cacheField name="Landed Value" numFmtId="3">
      <sharedItems containsSemiMixedTypes="0" containsString="0" containsNumber="1" minValue="576853.6" maxValue="1203010.233"/>
    </cacheField>
    <cacheField name="UOM" numFmtId="0">
      <sharedItems/>
    </cacheField>
    <cacheField name="PO no" numFmtId="0">
      <sharedItems containsMixedTypes="1" containsNumber="1" containsInteger="1" minValue="9100066170" maxValue="9100178158"/>
    </cacheField>
    <cacheField name="Acct.ass._x000a_Cat." numFmtId="0">
      <sharedItems/>
    </cacheField>
    <cacheField name="LD" numFmtId="0">
      <sharedItems/>
    </cacheField>
    <cacheField name="WBS Element" numFmtId="0">
      <sharedItems count="7">
        <s v="VSCP-1819/VASD-01"/>
        <s v="VSCP-1920/VASD-19"/>
        <s v="VSCP-2021/VASD-02"/>
        <s v="Supplied with PLTCM"/>
        <s v="VSCP-2122/VASD-46"/>
        <s v="VSCP-2223/VASD-41"/>
        <s v="VSCP-2324/VASD-04"/>
      </sharedItems>
    </cacheField>
    <cacheField name="EPCG Licence No" numFmtId="0">
      <sharedItems containsMixedTypes="1" containsNumber="1" containsInteger="1" minValue="319343684" maxValue="331030327"/>
    </cacheField>
    <cacheField name="EPCG Licence Date" numFmtId="0">
      <sharedItems/>
    </cacheField>
    <cacheField name="GE Date" numFmtId="0">
      <sharedItems containsDate="1" containsBlank="1" containsMixedTypes="1" minDate="1900-01-08T09:50:04" maxDate="2023-12-09T00:00:00"/>
    </cacheField>
    <cacheField name="Receiving Date" numFmtId="0">
      <sharedItems containsDate="1" containsMixedTypes="1" minDate="1900-01-07T22:50:04" maxDate="2023-12-0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9">
  <r>
    <n v="1"/>
    <s v="CR1918AI2"/>
    <n v="220000000539"/>
    <n v="19022"/>
    <s v="11.06.2019"/>
    <n v="5007840599"/>
    <s v="03.07.2019"/>
    <s v="03.07.2019"/>
    <x v="0"/>
    <s v="Spalled"/>
    <s v="Sold-9 &amp; Dispatched"/>
    <d v="2021-03-23T00:00:00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2"/>
    <s v="CR198AI2"/>
    <n v="220000000539"/>
    <n v="19022"/>
    <s v="11.06.2019"/>
    <n v="5007840599"/>
    <s v="03.07.2019"/>
    <s v="03.07.2019"/>
    <x v="0"/>
    <s v="Spalled"/>
    <s v="Sold-8 &amp; Dispatched"/>
    <d v="2021-03-23T00:00:00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3"/>
    <n v="160227"/>
    <n v="220000000540"/>
    <n v="1904"/>
    <s v="20.04.2019"/>
    <n v="5007583950"/>
    <s v="06.05.2019"/>
    <s v="06.05.2019"/>
    <x v="0"/>
    <s v="Spalled"/>
    <s v="Sold-8 &amp; Dispatched"/>
    <d v="2021-03-23T00:00:00"/>
    <n v="3100001558"/>
    <s v="320-370"/>
    <n v="1650"/>
    <n v="4084"/>
    <n v="5"/>
    <n v="5"/>
    <s v="SINOSTEEL XINGTAI MACHINERY &amp; MILL"/>
    <s v="Cr5 Forged Steel"/>
    <n v="2.1379999999999999"/>
    <n v="8180"/>
    <s v="USD"/>
    <n v="68.8"/>
    <n v="562784"/>
    <n v="0"/>
    <n v="0"/>
    <n v="101301.12"/>
    <n v="14069.6"/>
    <n v="678154.72"/>
    <n v="576853.6"/>
    <s v="EA"/>
    <n v="9100082390"/>
    <s v="P"/>
    <s v="N"/>
    <x v="0"/>
    <n v="330047413"/>
    <s v="20.06.2017"/>
    <s v="03.05.2019"/>
    <s v="06.05.2019"/>
  </r>
  <r>
    <n v="4"/>
    <s v="S65405"/>
    <n v="220000000541"/>
    <n v="7395517"/>
    <n v="43925"/>
    <n v="5009091846"/>
    <s v="28.04.2020"/>
    <s v="28.04.2020"/>
    <x v="1"/>
    <s v="Spalled"/>
    <s v="Bond closing is under progress"/>
    <d v="2021-03-23T00:00:00"/>
    <n v="3100001558"/>
    <s v="320-370"/>
    <n v="1650"/>
    <n v="4084"/>
    <n v="3"/>
    <n v="3.23"/>
    <s v="SUPERIOR FORGE AND STEEL"/>
    <s v="Cr3 Forged Steel"/>
    <n v="2.1379999999999999"/>
    <n v="16700"/>
    <s v="USD"/>
    <n v="68.8"/>
    <n v="1148960"/>
    <n v="0"/>
    <n v="0"/>
    <n v="206812.79999999999"/>
    <n v="28724"/>
    <n v="1384496.8"/>
    <n v="1177684"/>
    <s v="EA"/>
    <n v="9100082407"/>
    <s v="P"/>
    <s v="Y"/>
    <x v="0"/>
    <n v="330050808"/>
    <s v="19.03.2019"/>
    <s v="28.08.2020"/>
    <s v="28.08.2020"/>
  </r>
  <r>
    <n v="5"/>
    <s v="CR1913AI2"/>
    <n v="220000000539"/>
    <n v="19022"/>
    <s v="11.06.2019"/>
    <n v="5007840599"/>
    <s v="03.07.2019"/>
    <s v="03.07.2019"/>
    <x v="0"/>
    <s v="Spalled"/>
    <s v="Sold-8 &amp; Dispatched"/>
    <d v="2021-04-23T00:00:00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8.2020"/>
    <s v="03.07.2019"/>
  </r>
  <r>
    <n v="6"/>
    <s v="CR1919AI2"/>
    <n v="220000000539"/>
    <n v="19022"/>
    <s v="11.06.2019"/>
    <n v="5007840599"/>
    <s v="03.07.2019"/>
    <s v="03.07.2019"/>
    <x v="0"/>
    <s v="Spalled"/>
    <s v="Sold-8 &amp; Dispatched"/>
    <d v="2021-09-23T00:00:00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7"/>
    <s v="S65402"/>
    <n v="220000000541"/>
    <n v="7395517"/>
    <n v="43925"/>
    <n v="5009091846"/>
    <s v="28.04.2020"/>
    <s v="28.04.2020"/>
    <x v="1"/>
    <s v="Spalled"/>
    <s v="Bond closing is under progress"/>
    <d v="2021-04-23T00:00:00"/>
    <n v="3100001558"/>
    <s v="320-370"/>
    <n v="1650"/>
    <n v="4084"/>
    <n v="3"/>
    <n v="3.23"/>
    <s v="SUPERIOR FORGE AND STEEL"/>
    <s v="Cr3 Forged Steel"/>
    <n v="2.1379999999999999"/>
    <n v="16700"/>
    <s v="USD"/>
    <n v="68.8"/>
    <n v="1148960"/>
    <n v="0"/>
    <n v="0"/>
    <n v="206812.79999999999"/>
    <n v="28724"/>
    <n v="1384496.8"/>
    <n v="1177684"/>
    <s v="EA"/>
    <n v="9100082407"/>
    <s v="P"/>
    <s v="Y"/>
    <x v="0"/>
    <n v="330050808"/>
    <s v="19.03.2019"/>
    <s v="28.08.2020"/>
    <s v="28.08.2020"/>
  </r>
  <r>
    <n v="8"/>
    <n v="160217"/>
    <n v="220000000540"/>
    <n v="1904"/>
    <s v="20.04.2019"/>
    <n v="5007583950"/>
    <s v="06.05.2019"/>
    <s v="06.05.2019"/>
    <x v="0"/>
    <s v="Spalled"/>
    <s v="Sold-8 &amp; Dispatched"/>
    <d v="2021-09-23T00:00:00"/>
    <n v="3100001558"/>
    <s v="320-370"/>
    <n v="1650"/>
    <n v="4084"/>
    <n v="5"/>
    <n v="5"/>
    <s v="SINOSTEEL XINGTAI MACHINERY &amp; MILL"/>
    <s v="Cr5 Forged Steel"/>
    <n v="2.1379999999999999"/>
    <n v="8180"/>
    <s v="USD"/>
    <n v="68.8"/>
    <n v="562784"/>
    <n v="0"/>
    <n v="0"/>
    <n v="101301.12"/>
    <n v="14069.6"/>
    <n v="678154.72"/>
    <n v="576853.6"/>
    <s v="EA"/>
    <n v="9100082390"/>
    <s v="P"/>
    <s v="N"/>
    <x v="0"/>
    <n v="330047413"/>
    <s v="20.06.2017"/>
    <s v="03.05.2019"/>
    <s v="06.05.2019"/>
  </r>
  <r>
    <n v="9"/>
    <s v="CR1921AI2"/>
    <n v="220000000539"/>
    <n v="19022"/>
    <s v="11.06.2019"/>
    <n v="5007840599"/>
    <s v="03.07.2019"/>
    <s v="03.07.2019"/>
    <x v="0"/>
    <s v="Spalled"/>
    <s v="Sold-8 &amp; Dispatched"/>
    <s v="May-21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10"/>
    <n v="160225"/>
    <n v="220000000540"/>
    <n v="1904"/>
    <s v="20.04.2019"/>
    <n v="5007583950"/>
    <s v="06.05.2019"/>
    <s v="06.05.2019"/>
    <x v="0"/>
    <s v="Spalled"/>
    <s v="Sold-8 &amp; Dispatched"/>
    <s v="May-21"/>
    <n v="3100001558"/>
    <s v="320-370"/>
    <n v="1650"/>
    <n v="4084"/>
    <n v="5"/>
    <n v="5"/>
    <s v="SINOSTEEL XINGTAI MACHINERY &amp; MILL"/>
    <s v="Cr5 Forged Steel"/>
    <n v="2.1379999999999999"/>
    <n v="8180"/>
    <s v="USD"/>
    <n v="68.8"/>
    <n v="562784"/>
    <n v="0"/>
    <n v="0"/>
    <n v="101301.12"/>
    <n v="14069.6"/>
    <n v="678154.72"/>
    <n v="576853.6"/>
    <s v="EA"/>
    <n v="9100082390"/>
    <s v="P"/>
    <s v="N"/>
    <x v="0"/>
    <n v="330047413"/>
    <s v="20.06.2017"/>
    <s v="03.05.2019"/>
    <s v="06.05.2019"/>
  </r>
  <r>
    <n v="11"/>
    <s v="FR0452"/>
    <n v="220000000543"/>
    <n v="8168986"/>
    <n v="44026"/>
    <n v="5009438715"/>
    <s v="03.08.2020"/>
    <s v="03.08.2020"/>
    <x v="1"/>
    <s v="Spalled"/>
    <s v="Bond closing is under progress"/>
    <s v="May-21"/>
    <n v="3100001558"/>
    <s v="320-370"/>
    <n v="1650"/>
    <n v="4084"/>
    <n v="5"/>
    <n v="4.74"/>
    <s v="JFE SHOJI TRADE CORPORATION"/>
    <s v="Cr5 FH-15, ESR"/>
    <n v="2.1379999999999999"/>
    <n v="1591250"/>
    <s v="JPY"/>
    <n v="0.6321"/>
    <n v="1005829.125"/>
    <n v="0"/>
    <n v="0"/>
    <n v="181049.24249999999"/>
    <n v="25145.728125000001"/>
    <n v="1212024.0956249998"/>
    <n v="1030974.8531249999"/>
    <s v="EA"/>
    <n v="9100083108"/>
    <s v="P"/>
    <s v="N"/>
    <x v="0"/>
    <n v="330050808"/>
    <s v="19.03.2019"/>
    <m/>
    <s v="25.10.2019"/>
  </r>
  <r>
    <n v="12"/>
    <n v="160220"/>
    <n v="220000000540"/>
    <n v="1904"/>
    <s v="20.04.2019"/>
    <n v="5007583950"/>
    <s v="06.05.2019"/>
    <s v="06.05.2019"/>
    <x v="0"/>
    <s v="Spalled"/>
    <s v="Sold-8 &amp; Dispatched"/>
    <s v="May-21"/>
    <n v="3100001558"/>
    <s v="320-370"/>
    <n v="1650"/>
    <n v="4084"/>
    <n v="5"/>
    <n v="5"/>
    <s v="SINOSTEEL XINGTAI MACHINERY &amp; MILL"/>
    <s v="Cr5 Forged Steel"/>
    <n v="2.1379999999999999"/>
    <n v="8180"/>
    <s v="USD"/>
    <n v="68.8"/>
    <n v="562784"/>
    <n v="0"/>
    <n v="0"/>
    <n v="101301.12"/>
    <n v="14069.6"/>
    <n v="678154.72"/>
    <n v="576853.6"/>
    <s v="EA"/>
    <n v="9100082390"/>
    <s v="P"/>
    <s v="N"/>
    <x v="0"/>
    <n v="330047413"/>
    <s v="20.06.2017"/>
    <s v="03.05.2019"/>
    <s v="06.05.2019"/>
  </r>
  <r>
    <n v="13"/>
    <s v="ST22141"/>
    <n v="220000000552"/>
    <n v="4705201"/>
    <s v="30/8/2019"/>
    <n v="5008158616"/>
    <s v="18.09.2019"/>
    <s v="18.09.2019"/>
    <x v="1"/>
    <s v="Spalled"/>
    <s v="Bond closing is under progress"/>
    <s v="May-21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18.09.2019"/>
    <s v="18.09.2019"/>
  </r>
  <r>
    <n v="14"/>
    <s v="CR1920AI2"/>
    <n v="220000000539"/>
    <n v="19022"/>
    <s v="11.06.2019"/>
    <n v="5007840599"/>
    <s v="03.07.2019"/>
    <s v="03.07.2019"/>
    <x v="0"/>
    <s v="Spalled"/>
    <s v="Sold-8 &amp; Dispatched"/>
    <s v="June-21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15"/>
    <s v="CR1922AI2"/>
    <n v="220000000539"/>
    <n v="19022"/>
    <s v="11.06.2019"/>
    <n v="5007840599"/>
    <s v="03.07.2019"/>
    <s v="03.07.2019"/>
    <x v="0"/>
    <s v="Spalled"/>
    <s v="Sold-8 &amp; Dispatched"/>
    <s v="May-21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16"/>
    <s v="ST22133"/>
    <n v="220000000552"/>
    <n v="4705201"/>
    <s v="30/8/2019"/>
    <n v="5008158616"/>
    <s v="18.09.2019"/>
    <s v="18.09.2019"/>
    <x v="1"/>
    <s v="Spalled"/>
    <s v="Bond closing is under progress"/>
    <s v="Aug-21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18.09.2019"/>
    <s v="18.09.2019"/>
  </r>
  <r>
    <n v="17"/>
    <n v="160224"/>
    <n v="220000000540"/>
    <n v="1904"/>
    <s v="20.04.2019"/>
    <n v="5007583950"/>
    <s v="06.05.2019"/>
    <s v="06.05.2019"/>
    <x v="0"/>
    <s v="Spalled"/>
    <s v="Sold-9 &amp; Dispatched"/>
    <s v="Dec-21"/>
    <n v="3100001558"/>
    <s v="320-370"/>
    <n v="1650"/>
    <n v="4084"/>
    <n v="5"/>
    <n v="5"/>
    <s v="SINOSTEEL XINGTAI MACHINERY &amp; MILL"/>
    <s v="Cr5 Forged Steel"/>
    <n v="2.1379999999999999"/>
    <n v="8180"/>
    <s v="USD"/>
    <n v="68.8"/>
    <n v="562784"/>
    <n v="0"/>
    <n v="0"/>
    <n v="101301.12"/>
    <n v="14069.6"/>
    <n v="678154.72"/>
    <n v="576853.6"/>
    <s v="EA"/>
    <n v="9100082390"/>
    <s v="P"/>
    <s v="N"/>
    <x v="0"/>
    <n v="330047413"/>
    <s v="20.06.2017"/>
    <s v="03.05.2019"/>
    <s v="06.05.2019"/>
  </r>
  <r>
    <n v="18"/>
    <s v="CR1916AI2"/>
    <n v="220000000539"/>
    <n v="19022"/>
    <s v="11.06.2019"/>
    <n v="5007840599"/>
    <s v="03.07.2019"/>
    <s v="03.07.2019"/>
    <x v="0"/>
    <s v="Spalled"/>
    <s v="Sold-8 &amp; Dispatched"/>
    <s v="June-21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19"/>
    <s v="S65403"/>
    <n v="220000000541"/>
    <n v="7134583"/>
    <n v="43985"/>
    <n v="5009019276"/>
    <s v="18.03.2020"/>
    <s v="18.03.2020"/>
    <x v="1"/>
    <s v="Spalled"/>
    <s v="Bond closing is under progress"/>
    <s v="June-21"/>
    <n v="3100001558"/>
    <s v="320-370"/>
    <n v="1650"/>
    <n v="4084"/>
    <n v="3"/>
    <n v="3.23"/>
    <s v="SUPERIOR FORGE AND STEEL"/>
    <s v="Cr3 Forged Steel"/>
    <n v="2.1379999999999999"/>
    <n v="16700"/>
    <s v="USD"/>
    <n v="68.8"/>
    <n v="1148960"/>
    <n v="0"/>
    <n v="0"/>
    <n v="206812.79999999999"/>
    <n v="28724"/>
    <n v="1384496.8"/>
    <n v="1177684"/>
    <s v="EA"/>
    <n v="9100082407"/>
    <s v="P"/>
    <s v="Y"/>
    <x v="0"/>
    <n v="330050808"/>
    <s v="19.03.2019"/>
    <s v="18.03.2020"/>
    <s v="08.08.2019"/>
  </r>
  <r>
    <n v="20"/>
    <s v="CR182AI2"/>
    <n v="220000000539"/>
    <n v="19022"/>
    <s v="11.06.2019"/>
    <n v="5007840599"/>
    <s v="03.07.2019"/>
    <s v="03.07.2019"/>
    <x v="0"/>
    <s v="Spalled"/>
    <s v="Sold-8 &amp; Dispatched"/>
    <s v="Sep-21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21"/>
    <n v="160221"/>
    <n v="220000000540"/>
    <n v="1904"/>
    <s v="20.04.2019"/>
    <n v="5007583950"/>
    <s v="06.05.2019"/>
    <s v="06.05.2019"/>
    <x v="0"/>
    <s v="Spalled"/>
    <s v="Sold-8 &amp; Dispatched"/>
    <s v="Aug-21"/>
    <n v="3100001558"/>
    <s v="320-370"/>
    <n v="1650"/>
    <n v="4084"/>
    <n v="5"/>
    <s v="4.50~5.50"/>
    <s v="SINOSTEEL XINGTAI MACHINERY &amp; MILL"/>
    <s v="Cr5 Forged Steel"/>
    <n v="2.1379999999999999"/>
    <n v="8180"/>
    <s v="USD"/>
    <n v="68.8"/>
    <n v="562784"/>
    <n v="0"/>
    <n v="0"/>
    <n v="101301.12"/>
    <n v="14069.6"/>
    <n v="678154.72"/>
    <n v="576853.6"/>
    <s v="EA"/>
    <n v="9100082390"/>
    <s v="P"/>
    <s v="N"/>
    <x v="0"/>
    <n v="330047413"/>
    <s v="20.06.2017"/>
    <s v="03.05.2019"/>
    <s v="06.05.2019"/>
  </r>
  <r>
    <n v="22"/>
    <s v="CR185AI2"/>
    <n v="220000000539"/>
    <n v="19022"/>
    <s v="11.06.2019"/>
    <n v="5007840599"/>
    <s v="03.07.2019"/>
    <s v="03.07.2019"/>
    <x v="0"/>
    <s v="Spalled"/>
    <s v="Sold-8 &amp; Dispatched"/>
    <s v="Aug-21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23"/>
    <s v="S65393"/>
    <n v="220000000541"/>
    <n v="7134583"/>
    <n v="43985"/>
    <n v="5009019276"/>
    <s v="18.03.2020"/>
    <s v="18.03.2020"/>
    <x v="1"/>
    <s v="Spalled"/>
    <s v="Bond closing is under progress"/>
    <s v="Aug-21"/>
    <n v="3100001558"/>
    <s v="320-370"/>
    <n v="1650"/>
    <n v="4084"/>
    <n v="3"/>
    <n v="3.23"/>
    <s v="SUPERIOR FORGE AND STEEL"/>
    <s v="Cr3 Forged Steel"/>
    <n v="2.1379999999999999"/>
    <n v="16700"/>
    <s v="USD"/>
    <n v="68.8"/>
    <n v="1148960"/>
    <n v="0"/>
    <n v="0"/>
    <n v="206812.79999999999"/>
    <n v="28724"/>
    <n v="1384496.8"/>
    <n v="1177684"/>
    <s v="EA"/>
    <n v="9100082407"/>
    <s v="P"/>
    <s v="Y"/>
    <x v="0"/>
    <n v="330050808"/>
    <s v="19.03.2019"/>
    <s v="18.03.2020"/>
    <s v="08.08.2019"/>
  </r>
  <r>
    <n v="24"/>
    <s v="S65388"/>
    <n v="220000000541"/>
    <n v="7134583"/>
    <n v="43985"/>
    <n v="5009019276"/>
    <s v="18.03.2020"/>
    <s v="18.03.2020"/>
    <x v="1"/>
    <s v="Spalled"/>
    <s v="Bond closing is under progress"/>
    <s v="Aug-21"/>
    <n v="3100001558"/>
    <s v="320-370"/>
    <n v="1650"/>
    <n v="4084"/>
    <n v="3"/>
    <n v="3.23"/>
    <s v="SUPERIOR FORGE AND STEEL"/>
    <s v="Cr3 Forged Steel"/>
    <n v="2.1379999999999999"/>
    <n v="16700"/>
    <s v="USD"/>
    <n v="68.8"/>
    <n v="1148960"/>
    <n v="0"/>
    <n v="0"/>
    <n v="206812.79999999999"/>
    <n v="28724"/>
    <n v="1384496.8"/>
    <n v="1177684"/>
    <s v="EA"/>
    <n v="9100082407"/>
    <s v="P"/>
    <s v="Y"/>
    <x v="0"/>
    <n v="330050808"/>
    <s v="19.03.2019"/>
    <s v="18.03.2020"/>
    <s v="08.08.2019"/>
  </r>
  <r>
    <n v="25"/>
    <s v="ST24709"/>
    <n v="220000000549"/>
    <n v="3813897"/>
    <s v="04.05.2021"/>
    <n v="5011108515"/>
    <s v="01.06.2021"/>
    <s v="01.06.2021"/>
    <x v="0"/>
    <s v="Spalled"/>
    <s v="Sold-9 &amp; Dispatched"/>
    <s v="Aug-21"/>
    <n v="3100001558"/>
    <s v="320-370"/>
    <n v="1650"/>
    <n v="4084"/>
    <n v="3"/>
    <n v="3"/>
    <s v="STEINHOFF GMBH &amp; CIE . OHG"/>
    <s v="Cr3 Forged Steel"/>
    <n v="2.1379999999999999"/>
    <n v="12850"/>
    <s v="EUR"/>
    <n v="82.048299999999998"/>
    <n v="1054320.655"/>
    <n v="79074.049125000005"/>
    <n v="7907.404912500001"/>
    <n v="205434.37962674996"/>
    <n v="26358.016375000003"/>
    <n v="1373094.5050392498"/>
    <n v="1167660.1254124998"/>
    <s v="EA"/>
    <n v="9100104715"/>
    <s v="P"/>
    <s v="Y"/>
    <x v="1"/>
    <s v="Non EPCG-Duty Paid"/>
    <s v="Non EPCG"/>
    <m/>
    <s v="24.05.2021"/>
  </r>
  <r>
    <n v="26"/>
    <s v="ST22123"/>
    <n v="220000000552"/>
    <n v="4705201"/>
    <s v="30/8/2019"/>
    <n v="5008158616"/>
    <s v="18.09.2019"/>
    <s v="18.09.2019"/>
    <x v="1"/>
    <s v="Spalled"/>
    <s v="Bond closing is under progress"/>
    <s v="Jan-21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18.09.2019"/>
    <s v="18.09.2019"/>
  </r>
  <r>
    <n v="27"/>
    <s v="S67659"/>
    <n v="220000000541"/>
    <n v="7134583"/>
    <n v="43985"/>
    <n v="5009019276"/>
    <s v="18.03.2020"/>
    <s v="18.03.2020"/>
    <x v="1"/>
    <s v="Spalled"/>
    <s v="Bond closing is under progress"/>
    <s v="Sep-21"/>
    <n v="3100001558"/>
    <s v="320-370"/>
    <n v="1650"/>
    <n v="4084"/>
    <n v="3"/>
    <n v="3.23"/>
    <s v="SUPERIOR FORGE AND STEEL"/>
    <s v="Cr3 Forged Steel"/>
    <n v="2.1379999999999999"/>
    <n v="16700"/>
    <s v="USD"/>
    <n v="68.8"/>
    <n v="1148960"/>
    <n v="0"/>
    <n v="0"/>
    <n v="206812.79999999999"/>
    <n v="28724"/>
    <n v="1384496.8"/>
    <n v="1177684"/>
    <s v="EA"/>
    <n v="9100082407"/>
    <s v="P"/>
    <s v="Y"/>
    <x v="0"/>
    <n v="330050808"/>
    <s v="19.03.2019"/>
    <s v="18.03.2020"/>
    <s v="08.08.2019"/>
  </r>
  <r>
    <n v="28"/>
    <s v="18CHW028-4"/>
    <n v="220000000545"/>
    <n v="9704689"/>
    <n v="44160"/>
    <n v="5010134427"/>
    <s v="14.12.2020"/>
    <s v="14.12.2020"/>
    <x v="1"/>
    <s v="Spalled"/>
    <s v="Bond closing is under progress"/>
    <s v="Oct-21"/>
    <n v="3100001558"/>
    <s v="320-370"/>
    <n v="1650"/>
    <n v="4084"/>
    <n v="5"/>
    <n v="4.8"/>
    <s v="CHINA FIRST HEAVY INDUSTRY"/>
    <s v="5% Cr"/>
    <n v="2.1379999999999999"/>
    <n v="8750"/>
    <s v="USD"/>
    <n v="71.205600000000004"/>
    <n v="623049"/>
    <n v="0"/>
    <n v="0"/>
    <n v="112148.81999999999"/>
    <n v="15576.225"/>
    <n v="750774.04499999993"/>
    <n v="638625.22499999998"/>
    <s v="EA"/>
    <n v="9100102126"/>
    <s v="P"/>
    <s v="Y"/>
    <x v="1"/>
    <n v="330050808"/>
    <s v="19.03.2019"/>
    <s v="08.12.2020"/>
    <s v="08.12.2020"/>
  </r>
  <r>
    <n v="29"/>
    <s v="ST22149"/>
    <n v="220000000552"/>
    <n v="5242721"/>
    <n v="43748"/>
    <n v="5008299744"/>
    <s v="22.10.2019"/>
    <s v="22.10.2019"/>
    <x v="1"/>
    <s v="Spalled"/>
    <s v="Bond closing is under progress"/>
    <s v="Oct-21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21.10.2019"/>
    <s v="22.10.2019"/>
  </r>
  <r>
    <n v="30"/>
    <s v="182480-1-3"/>
    <n v="220000000542"/>
    <n v="5571977"/>
    <n v="43627"/>
    <n v="5008457647"/>
    <s v="27.11.2019"/>
    <s v="27.11.2019"/>
    <x v="1"/>
    <s v="Spalled"/>
    <s v="Bond closing is under progress"/>
    <s v="Oct-21"/>
    <n v="3100001558"/>
    <s v="320-370"/>
    <n v="1650"/>
    <n v="4084"/>
    <n v="5"/>
    <n v="5.03"/>
    <s v="CHANGZHOU ECCO ROLLER CO., LTD"/>
    <s v="Cr5 Forged Steel"/>
    <n v="2.1379999999999999"/>
    <n v="8700"/>
    <s v="USD"/>
    <n v="68.8"/>
    <n v="598560"/>
    <n v="0"/>
    <n v="0"/>
    <n v="107740.8"/>
    <n v="14964"/>
    <n v="721264.8"/>
    <n v="613524"/>
    <s v="EA"/>
    <n v="9100082411"/>
    <s v="P"/>
    <s v="N"/>
    <x v="0"/>
    <n v="330050808"/>
    <s v="19.03.2019"/>
    <s v="27.11.2019"/>
    <s v="27.11.2019"/>
  </r>
  <r>
    <n v="31"/>
    <s v="FR0453"/>
    <n v="220000000543"/>
    <n v="8168986"/>
    <n v="44026"/>
    <n v="5009438715"/>
    <s v="03.08.2020"/>
    <s v="03.08.2020"/>
    <x v="1"/>
    <s v="Spalled"/>
    <s v="Bond closing is under progress"/>
    <s v="Oct-21"/>
    <n v="3100001558"/>
    <s v="320-370"/>
    <n v="1650"/>
    <n v="4084"/>
    <n v="5"/>
    <n v="4.74"/>
    <s v="JFE SHOJI TRADE CORPORATION"/>
    <s v="Cr5 FH-15, ESR"/>
    <n v="2.1379999999999999"/>
    <n v="1591250"/>
    <s v="JPY"/>
    <n v="0.6321"/>
    <n v="1005829.125"/>
    <n v="0"/>
    <n v="0"/>
    <n v="181049.24249999999"/>
    <n v="25145.728125000001"/>
    <n v="1212024.0956249998"/>
    <n v="1030974.8531249999"/>
    <s v="EA"/>
    <n v="9100083108"/>
    <s v="P"/>
    <s v="N"/>
    <x v="0"/>
    <n v="330050808"/>
    <s v="19.03.2019"/>
    <s v="27.11.2019"/>
    <s v="25.10.2019"/>
  </r>
  <r>
    <n v="32"/>
    <s v="ST22132"/>
    <n v="220000000552"/>
    <n v="4705201"/>
    <s v="30/8/2019"/>
    <n v="5008158616"/>
    <s v="18.09.2019"/>
    <s v="18.09.2019"/>
    <x v="1"/>
    <s v="Spalled"/>
    <s v="Bond closing is under progress"/>
    <s v="Oct-21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18.09.2019"/>
    <s v="18.09.2019"/>
  </r>
  <r>
    <n v="33"/>
    <s v="S65392"/>
    <n v="220000000541"/>
    <n v="6259360"/>
    <s v="27/12/2019"/>
    <n v="5008669225"/>
    <s v="11.01.2020"/>
    <s v="11.01.2020"/>
    <x v="1"/>
    <s v="Spalled"/>
    <s v="Bond closing is under progress"/>
    <s v="Oct-21"/>
    <n v="3100001558"/>
    <s v="320-370"/>
    <n v="1650"/>
    <n v="4084"/>
    <n v="3"/>
    <n v="3.23"/>
    <s v="SUPERIOR FORGE AND STEEL"/>
    <s v="Cr3 Forged Steel"/>
    <n v="2.1379999999999999"/>
    <n v="16700"/>
    <s v="USD"/>
    <n v="68.8"/>
    <n v="1148960"/>
    <n v="0"/>
    <n v="0"/>
    <n v="206812.79999999999"/>
    <n v="28724"/>
    <n v="1384496.8"/>
    <n v="1177684"/>
    <s v="EA"/>
    <n v="9100082407"/>
    <s v="P"/>
    <s v="Y"/>
    <x v="0"/>
    <n v="330050808"/>
    <s v="19.03.2019"/>
    <s v="10.01.2020"/>
    <s v="08.08.2019"/>
  </r>
  <r>
    <n v="34"/>
    <s v="ST24710"/>
    <n v="220000000549"/>
    <n v="3813897"/>
    <s v="04.05.2021"/>
    <n v="5011108515"/>
    <s v="01.06.2021"/>
    <s v="01.06.2021"/>
    <x v="0"/>
    <s v="Spalled"/>
    <s v="Sold-9 &amp; Dispatched"/>
    <s v="Sep-21"/>
    <n v="3100001558"/>
    <s v="320-370"/>
    <n v="1650"/>
    <n v="4084"/>
    <n v="3"/>
    <n v="3"/>
    <s v="STEINHOFF GMBH &amp; CIE . OHG"/>
    <s v="Cr3 Forged Steel"/>
    <n v="2.1379999999999999"/>
    <n v="12850"/>
    <s v="EUR"/>
    <n v="82.048299999999998"/>
    <n v="1054320.655"/>
    <n v="79074.049125000005"/>
    <n v="7907.404912500001"/>
    <n v="205434.37962674996"/>
    <n v="26358.016375000003"/>
    <n v="1373094.5050392498"/>
    <n v="1167660.1254124998"/>
    <s v="EA"/>
    <n v="9100104715"/>
    <s v="P"/>
    <s v="Y"/>
    <x v="1"/>
    <s v="Non EPCG-Duty Paid"/>
    <s v="Non EPCG"/>
    <m/>
    <s v="24-05-2021"/>
  </r>
  <r>
    <n v="35"/>
    <n v="160223"/>
    <n v="220000000540"/>
    <n v="1904"/>
    <s v="20.04.2019"/>
    <n v="5007583950"/>
    <s v="06.05.2019"/>
    <s v="06.05.2019"/>
    <x v="0"/>
    <s v="Spalled"/>
    <s v="Sold-9 &amp; Dispatched"/>
    <s v="Nov-21"/>
    <n v="3100001558"/>
    <s v="320-370"/>
    <n v="1650"/>
    <n v="4084"/>
    <n v="5"/>
    <s v="4.50~5.50"/>
    <s v="SINOSTEEL XINGTAI MACHINERY &amp; MILL"/>
    <s v="Cr5 Forged Steel"/>
    <n v="2.1379999999999999"/>
    <n v="8180"/>
    <s v="USD"/>
    <n v="68.8"/>
    <n v="562784"/>
    <n v="0"/>
    <n v="0"/>
    <n v="101301.12"/>
    <n v="14069.6"/>
    <n v="678154.72"/>
    <n v="576853.6"/>
    <s v="EA"/>
    <n v="9100082390"/>
    <s v="P"/>
    <s v="N"/>
    <x v="0"/>
    <n v="330047413"/>
    <s v="20.06.2017"/>
    <s v="03.05.2019"/>
    <s v="06.05.2019"/>
  </r>
  <r>
    <n v="36"/>
    <s v="ST22128"/>
    <n v="220000000552"/>
    <n v="4705201"/>
    <s v="30/8/2019"/>
    <n v="5008158616"/>
    <s v="18.09.2019"/>
    <s v="18.09.2019"/>
    <x v="1"/>
    <s v="Spalled-(Two Part)"/>
    <s v="Bond closing is under progress"/>
    <s v="Nov-21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18.09.2019"/>
    <s v="18.09.2019"/>
  </r>
  <r>
    <n v="37"/>
    <s v="ST24712"/>
    <n v="220000000549"/>
    <n v="3813897"/>
    <s v="04.05.2021"/>
    <n v="5011108515"/>
    <s v="01.06.2021"/>
    <s v="01.06.2021"/>
    <x v="0"/>
    <s v="Spalled"/>
    <s v="Sold-9 &amp; Dispatched"/>
    <s v="Nov-21"/>
    <n v="3100001558"/>
    <s v="320-370"/>
    <n v="1650"/>
    <n v="4084"/>
    <n v="3"/>
    <n v="3"/>
    <s v="STEINHOFF GMBH &amp; CIE . OHG"/>
    <s v="Cr3 Forged Steel"/>
    <n v="2.1379999999999999"/>
    <n v="12850"/>
    <s v="EUR"/>
    <n v="82.048299999999998"/>
    <n v="1054320.655"/>
    <n v="79074.049125000005"/>
    <n v="7907.404912500001"/>
    <n v="205434.37962674996"/>
    <n v="26358.016375000003"/>
    <n v="1373094.5050392498"/>
    <n v="1167660.1254124998"/>
    <s v="EA"/>
    <n v="9100104715"/>
    <s v="P"/>
    <s v="Y"/>
    <x v="1"/>
    <s v="Non EPCG-Duty Paid"/>
    <s v="Non EPCG"/>
    <m/>
    <s v="18.09.2019"/>
  </r>
  <r>
    <n v="38"/>
    <s v="ST24707"/>
    <n v="220000000549"/>
    <n v="3813897"/>
    <s v="04.05.2021"/>
    <n v="5011108515"/>
    <s v="01.06.2021"/>
    <s v="01.06.2021"/>
    <x v="0"/>
    <s v="Spalled"/>
    <s v="Sold-9 &amp; Dispatched"/>
    <s v="Nov-21"/>
    <n v="3100001558"/>
    <s v="320-370"/>
    <n v="1650"/>
    <n v="4084"/>
    <n v="3"/>
    <n v="3"/>
    <s v="STEINHOFF GMBH &amp; CIE . OHG"/>
    <s v="Cr3 Forged Steel"/>
    <n v="2.1379999999999999"/>
    <n v="12850"/>
    <s v="EUR"/>
    <n v="82.048299999999998"/>
    <n v="1054320.655"/>
    <n v="79074.049125000005"/>
    <n v="7907.404912500001"/>
    <n v="205434.37962674996"/>
    <n v="26358.016375000003"/>
    <n v="1373094.5050392498"/>
    <n v="1167660.1254124998"/>
    <s v="EA"/>
    <n v="9100104715"/>
    <s v="P"/>
    <s v="Y"/>
    <x v="1"/>
    <s v="Non EPCG-Duty Paid"/>
    <s v="Non EPCG"/>
    <m/>
    <s v="24.05.2021"/>
  </r>
  <r>
    <n v="39"/>
    <s v="CR1912AI2"/>
    <n v="220000000556"/>
    <n v="19022"/>
    <s v="11.06.2019"/>
    <n v="5007840599"/>
    <s v="03.07.2019"/>
    <s v="03.07.2019"/>
    <x v="0"/>
    <s v="Spalled"/>
    <s v="Sold-9 &amp; Dispatched"/>
    <s v="Nov-21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40"/>
    <s v="R86921"/>
    <n v="220000000551"/>
    <n v="5127224"/>
    <s v="20.03.2021"/>
    <n v="5011758850"/>
    <s v="28.09.2021"/>
    <s v="28.09.2021"/>
    <x v="0"/>
    <s v="Spalled"/>
    <s v="Sold-8 &amp; Dispatched"/>
    <s v="                                                                   "/>
    <n v="3100001558"/>
    <s v="320-370"/>
    <n v="1650"/>
    <n v="4084"/>
    <n v="3"/>
    <n v="3"/>
    <s v="Union Electric Akers Forged And Cast Roll"/>
    <s v="Cr3 Forged Steel"/>
    <n v="2.1379999999999999"/>
    <n v="11548"/>
    <s v="EUR"/>
    <n v="82.641099999999994"/>
    <n v="954339.42279999994"/>
    <n v="71575.456709999999"/>
    <n v="7157.5456709999999"/>
    <n v="185953.03653257998"/>
    <n v="23858.485570000001"/>
    <n v="1242883.94728358"/>
    <n v="1056930.910751"/>
    <s v="EA"/>
    <n v="9100104762"/>
    <s v="Q"/>
    <s v="Y"/>
    <x v="2"/>
    <s v="Non EPCG-Duty Paid"/>
    <s v="Non EPCG"/>
    <m/>
    <s v="11.9.2021"/>
  </r>
  <r>
    <n v="41"/>
    <s v="S65387"/>
    <n v="220000000541"/>
    <n v="6259360"/>
    <s v="27/12/2019"/>
    <n v="5008669225"/>
    <s v="11.01.2020"/>
    <s v="11.01.2020"/>
    <x v="1"/>
    <s v="Spalled"/>
    <s v="Bond closing is under progress"/>
    <s v="Dec-21"/>
    <n v="3100001558"/>
    <s v="320-370"/>
    <n v="1650"/>
    <n v="4084"/>
    <n v="3"/>
    <n v="3.23"/>
    <s v="SUPERIOR FORGE AND STEEL"/>
    <s v="Cr3 Forged Steel"/>
    <n v="2.1379999999999999"/>
    <n v="16700"/>
    <s v="USD"/>
    <n v="68.8"/>
    <n v="1148960"/>
    <n v="0"/>
    <n v="0"/>
    <n v="206812.79999999999"/>
    <n v="28724"/>
    <n v="1384496.8"/>
    <n v="1177684"/>
    <s v="EA"/>
    <n v="9100082407"/>
    <s v="P"/>
    <s v="Y"/>
    <x v="0"/>
    <n v="330050808"/>
    <s v="19.03.2019"/>
    <s v="10.01.2020"/>
    <s v="08.08.2019"/>
  </r>
  <r>
    <n v="42"/>
    <s v="S65398"/>
    <n v="220000000541"/>
    <n v="6259360"/>
    <s v="27/12/2019"/>
    <n v="5008669225"/>
    <s v="11.01.2020"/>
    <s v="11.01.2020"/>
    <x v="1"/>
    <s v="Spalled"/>
    <s v="Bond closing is under progress"/>
    <s v="Dec-21"/>
    <n v="3100001558"/>
    <s v="320-370"/>
    <n v="1650"/>
    <n v="4084"/>
    <n v="3"/>
    <n v="3.23"/>
    <s v="SUPERIOR FORGE AND STEEL"/>
    <s v="Cr3 Forged Steel"/>
    <n v="2.1379999999999999"/>
    <n v="16700"/>
    <s v="USD"/>
    <n v="68.8"/>
    <n v="1148960"/>
    <n v="0"/>
    <n v="0"/>
    <n v="206812.79999999999"/>
    <n v="28724"/>
    <n v="1384496.8"/>
    <n v="1177684"/>
    <s v="EA"/>
    <n v="9100082407"/>
    <s v="P"/>
    <s v="Y"/>
    <x v="0"/>
    <n v="330050808"/>
    <s v="19.03.2019"/>
    <s v="10.01.2020"/>
    <s v="08.08.2019"/>
  </r>
  <r>
    <n v="43"/>
    <s v="S65395"/>
    <n v="220000000541"/>
    <n v="6259360"/>
    <s v="27/12/2019"/>
    <n v="5008669225"/>
    <s v="11.01.2020"/>
    <s v="11.01.2020"/>
    <x v="1"/>
    <s v="Spalled"/>
    <s v="Bond closing is under progress"/>
    <s v="Nov-21"/>
    <n v="3100001558"/>
    <s v="320-370"/>
    <n v="1650"/>
    <n v="4084"/>
    <n v="3"/>
    <n v="3.23"/>
    <s v="SUPERIOR FORGE AND STEEL"/>
    <s v="Cr3 Forged Steel"/>
    <n v="2.1379999999999999"/>
    <n v="16700"/>
    <s v="USD"/>
    <n v="68.8"/>
    <n v="1148960"/>
    <n v="0"/>
    <n v="0"/>
    <n v="206812.79999999999"/>
    <n v="28724"/>
    <n v="1384496.8"/>
    <n v="1177684"/>
    <s v="EA"/>
    <n v="9100082407"/>
    <s v="P"/>
    <s v="Y"/>
    <x v="0"/>
    <n v="330050808"/>
    <s v="19.03.2019"/>
    <s v="10.01.2020"/>
    <s v="08.08.2019"/>
  </r>
  <r>
    <n v="44"/>
    <n v="193407"/>
    <n v="220000000548"/>
    <n v="4446757"/>
    <s v="25.06.2021"/>
    <n v="5011494658"/>
    <s v="11.08.2021"/>
    <s v="11.08.2021"/>
    <x v="1"/>
    <s v="Spalled"/>
    <s v="Bond closing is under progress"/>
    <s v="Jan-22"/>
    <n v="3100001558"/>
    <s v="320-370"/>
    <n v="1650"/>
    <n v="4084"/>
    <n v="5"/>
    <s v="4.50~5.50"/>
    <s v="SINOSTEEL XINGTAI MACHINERY &amp; MILL"/>
    <s v="Cr5 Forged Steel"/>
    <n v="2.1379999999999999"/>
    <n v="7518"/>
    <s v="USD"/>
    <n v="75.239199999999997"/>
    <n v="565648.30559999996"/>
    <n v="0"/>
    <n v="0"/>
    <n v="101816.695008"/>
    <n v="14141.207640000001"/>
    <n v="681606.20824800001"/>
    <n v="579789.51324"/>
    <s v="EA"/>
    <n v="9100104683"/>
    <s v="P"/>
    <s v="Y"/>
    <x v="1"/>
    <n v="330050808"/>
    <s v="19.03.2019"/>
    <s v="19.07.2021"/>
    <s v="17.07.2021"/>
  </r>
  <r>
    <n v="45"/>
    <s v="CR192AI2"/>
    <n v="220000000556"/>
    <n v="19022"/>
    <s v="11.06.2019"/>
    <n v="5007840599"/>
    <s v="03.07.2019"/>
    <s v="03.07.2019"/>
    <x v="0"/>
    <s v="Spalled"/>
    <s v="Sold-9 &amp; Dispatched"/>
    <s v="Jan-22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46"/>
    <s v="CR183AI2"/>
    <n v="220000000556"/>
    <n v="19022"/>
    <s v="11.06.2019"/>
    <n v="5007840599"/>
    <s v="03.07.2019"/>
    <s v="03.07.2019"/>
    <x v="0"/>
    <s v="Spalled"/>
    <s v="Sold-9 &amp; Dispatched"/>
    <s v="Jan-22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47"/>
    <s v="S65407"/>
    <n v="220000000559"/>
    <n v="6259360"/>
    <s v="27/12/2019"/>
    <n v="5008669225"/>
    <s v="11.01.2020"/>
    <s v="11.01.2020"/>
    <x v="1"/>
    <s v="Spalled"/>
    <s v="Bond closing is under progress"/>
    <s v="Mar-22"/>
    <n v="3100001558"/>
    <s v="320-370"/>
    <n v="1650"/>
    <n v="4084"/>
    <n v="3"/>
    <n v="3.23"/>
    <s v="SUPERIOR FORGE AND STEEL"/>
    <s v="Cr3 Forged Steel"/>
    <n v="2.1379999999999999"/>
    <n v="16700"/>
    <s v="USD"/>
    <n v="68.8"/>
    <n v="1148960"/>
    <n v="0"/>
    <n v="0"/>
    <n v="206812.79999999999"/>
    <n v="28724"/>
    <n v="1384496.8"/>
    <n v="1177684"/>
    <s v="EA"/>
    <n v="9100082407"/>
    <s v="P"/>
    <s v="Y"/>
    <x v="0"/>
    <n v="330050808"/>
    <s v="19.03.2019"/>
    <s v="10.01.2020"/>
    <s v="08.08.2019"/>
  </r>
  <r>
    <n v="48"/>
    <s v="CR2020AI2"/>
    <n v="220000000546"/>
    <n v="6699968"/>
    <s v="16.12.2021"/>
    <n v="5012478796"/>
    <s v="01.02.2022"/>
    <s v="01.02.2022"/>
    <x v="1"/>
    <s v="Spalled"/>
    <s v="Bond closing is under progress"/>
    <s v="Mar-22"/>
    <n v="3100001558"/>
    <s v="320-370"/>
    <n v="1650"/>
    <n v="4084"/>
    <n v="3"/>
    <n v="3.23"/>
    <s v="BAOSTEELROLLSCIENCE&amp;TECHNOLOGYCO.,LTD"/>
    <s v="3% Cr forge steel"/>
    <n v="2.1419999999999999"/>
    <n v="8000"/>
    <s v="USD"/>
    <n v="73.662899999999993"/>
    <n v="589303.19999999995"/>
    <n v="0"/>
    <n v="0"/>
    <n v="106074.57599999999"/>
    <n v="14732.58"/>
    <n v="710110.35599999991"/>
    <n v="604035.77999999991"/>
    <s v="EA"/>
    <n v="9100103740"/>
    <s v="P"/>
    <s v="Y"/>
    <x v="1"/>
    <n v="330050808"/>
    <s v="19.03.2019"/>
    <s v="21.01.2022"/>
    <s v="21.01.2022"/>
  </r>
  <r>
    <n v="49"/>
    <s v="CR208AI2"/>
    <n v="220000000546"/>
    <n v="9794957"/>
    <n v="44167"/>
    <n v="5010182948"/>
    <s v="22.12.2020"/>
    <s v="22.12.2020"/>
    <x v="1"/>
    <s v="Spalled"/>
    <s v="Bond closing is under progress"/>
    <s v="Mar-22"/>
    <n v="3100001558"/>
    <s v="320-370"/>
    <n v="1650"/>
    <n v="4084"/>
    <n v="3"/>
    <n v="3.14"/>
    <s v="BAOSTEELROLLSCIENCE&amp;TECHNOLOGYCO.,LTD"/>
    <s v="3% Cr forge steel"/>
    <n v="2.1379999999999999"/>
    <n v="8000"/>
    <s v="USD"/>
    <n v="73.662899999999993"/>
    <n v="589303.19999999995"/>
    <n v="0"/>
    <n v="0"/>
    <n v="106074.57599999999"/>
    <n v="14732.58"/>
    <n v="710110.35599999991"/>
    <n v="604035.77999999991"/>
    <s v="EA"/>
    <n v="9100103740"/>
    <s v="P"/>
    <s v="Y"/>
    <x v="1"/>
    <n v="330050808"/>
    <s v="19.03.2019"/>
    <s v="16.12.2020"/>
    <s v="22.12.2020"/>
  </r>
  <r>
    <n v="50"/>
    <s v="CR187AI2"/>
    <n v="220000000558"/>
    <n v="19022"/>
    <s v="11.06.2019"/>
    <n v="5007840599"/>
    <s v="03.07.2019"/>
    <s v="03.07.2019"/>
    <x v="0"/>
    <s v="Spalled"/>
    <s v="Sold-9 &amp; Dispatched"/>
    <s v="Mar-22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51"/>
    <s v="ST22126"/>
    <n v="220000000554"/>
    <n v="4705201"/>
    <s v="30/8/2019"/>
    <n v="5008158616"/>
    <s v="18.09.2019"/>
    <s v="18.09.2019"/>
    <x v="1"/>
    <s v="Spalled"/>
    <s v="Bond closing is under progress"/>
    <s v="Mar-22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18.09.2019"/>
    <s v="18.09.2019"/>
  </r>
  <r>
    <n v="52"/>
    <s v="182480-1-4"/>
    <n v="220000000542"/>
    <n v="5571977"/>
    <n v="43627"/>
    <n v="5008457647"/>
    <s v="27.11.2019"/>
    <s v="27.11.2019"/>
    <x v="1"/>
    <s v="Spalled"/>
    <s v="Bond closing is under progress"/>
    <s v="Jan-22"/>
    <n v="3100001558"/>
    <s v="320-370"/>
    <n v="1650"/>
    <n v="4084"/>
    <n v="5"/>
    <n v="5.03"/>
    <s v="CHANGZHOU ECCO ROLLER CO., LTD"/>
    <s v="Cr5 Forged Steel"/>
    <n v="2.1379999999999999"/>
    <n v="8700"/>
    <s v="USD"/>
    <n v="68.8"/>
    <n v="598560"/>
    <n v="0"/>
    <n v="0"/>
    <n v="107740.8"/>
    <n v="14964"/>
    <n v="721264.8"/>
    <n v="613524"/>
    <s v="EA"/>
    <n v="9100082411"/>
    <s v="P"/>
    <s v="N"/>
    <x v="0"/>
    <n v="330050808"/>
    <s v="19.03.2019"/>
    <s v="27.11.2019"/>
    <s v="27.11.2019"/>
  </r>
  <r>
    <n v="53"/>
    <n v="193408"/>
    <n v="220000000548"/>
    <n v="4446757"/>
    <s v="25.06.2021"/>
    <n v="5011494658"/>
    <s v="11.08.2021"/>
    <s v="11.08.2021"/>
    <x v="1"/>
    <s v="Spalled"/>
    <s v="Bond closing is under progress"/>
    <s v="Apr-22"/>
    <n v="3100001558"/>
    <s v="320-370"/>
    <n v="1650"/>
    <n v="4084"/>
    <n v="5"/>
    <s v="4.50~5.50"/>
    <s v="SINOSTEEL XINGTAI MACHINERY &amp; MILL"/>
    <s v="Cr5 Forged Steel"/>
    <n v="2.1379999999999999"/>
    <n v="7518"/>
    <s v="USD"/>
    <n v="75.239199999999997"/>
    <n v="565648.30559999996"/>
    <n v="0"/>
    <n v="0"/>
    <n v="101816.695008"/>
    <n v="14141.207640000001"/>
    <n v="681606.20824800001"/>
    <n v="579789.51324"/>
    <s v="EA"/>
    <n v="9100104683"/>
    <s v="P"/>
    <s v="Y"/>
    <x v="1"/>
    <n v="330050808"/>
    <s v="19.03.2019"/>
    <s v="19.07.2021"/>
    <s v="17-07-2021"/>
  </r>
  <r>
    <n v="54"/>
    <n v="193409"/>
    <n v="220000000590"/>
    <n v="4446757"/>
    <s v="25.06.2021"/>
    <n v="5011494658"/>
    <s v="11.08.2021"/>
    <s v="11.08.2021"/>
    <x v="1"/>
    <s v="Spalled"/>
    <s v="Bond closing is under progress"/>
    <s v="Aug-22"/>
    <n v="3100001558"/>
    <s v="320-370"/>
    <n v="1650"/>
    <n v="4084"/>
    <n v="5"/>
    <s v="4.50~5.50"/>
    <s v="SINOSTEEL XINGTAI MACHINERY &amp; MILL"/>
    <s v="Cr5 Forged Steel"/>
    <n v="2.1379999999999999"/>
    <n v="7518"/>
    <s v="USD"/>
    <n v="75.239199999999997"/>
    <n v="565648.30559999996"/>
    <n v="0"/>
    <n v="0"/>
    <n v="101816.695008"/>
    <n v="14141.207640000001"/>
    <n v="681606.20824800001"/>
    <n v="579789.51324"/>
    <s v="EA"/>
    <n v="9100104683"/>
    <s v="P"/>
    <s v="Y"/>
    <x v="1"/>
    <n v="330050808"/>
    <s v="19.03.2019"/>
    <s v="19.07.2021"/>
    <s v="17-07-2021"/>
  </r>
  <r>
    <n v="55"/>
    <n v="193414"/>
    <n v="220000000590"/>
    <n v="4446757"/>
    <s v="25.06.2021"/>
    <n v="5011494658"/>
    <s v="11.08.2021"/>
    <s v="11.08.2021"/>
    <x v="1"/>
    <s v="Spalled"/>
    <s v="Bond closing is under progress"/>
    <s v="Aug-22"/>
    <n v="3100001558"/>
    <s v="320-370"/>
    <n v="1650"/>
    <n v="4084"/>
    <n v="5"/>
    <s v="4.50~5.50"/>
    <s v="SINOSTEEL XINGTAI MACHINERY &amp; MILL"/>
    <s v="Cr5 Forged Steel"/>
    <n v="2.1379999999999999"/>
    <n v="7518"/>
    <s v="USD"/>
    <n v="75.239199999999997"/>
    <n v="565648.30559999996"/>
    <n v="0"/>
    <n v="0"/>
    <n v="101816.695008"/>
    <n v="14141.207640000001"/>
    <n v="681606.20824800001"/>
    <n v="579789.51324"/>
    <s v="EA"/>
    <n v="9100104683"/>
    <s v="P"/>
    <s v="Y"/>
    <x v="1"/>
    <n v="330050808"/>
    <s v="19.03.2019"/>
    <s v="19.07.2021"/>
    <s v="17-07-2021"/>
  </r>
  <r>
    <n v="56"/>
    <s v="CR1928AI2"/>
    <n v="220000000556"/>
    <n v="19022"/>
    <s v="11.06.2019"/>
    <n v="5007840599"/>
    <s v="03.07.2019"/>
    <s v="03.07.2019"/>
    <x v="0"/>
    <s v="Spalled"/>
    <s v="Sold-9 &amp; Dispatched"/>
    <s v="May-22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57"/>
    <s v="ST22148"/>
    <n v="220000000553"/>
    <n v="5070101"/>
    <s v="26/9/2019"/>
    <n v="5008239034"/>
    <s v="09.10.2019"/>
    <s v="09.10.2019"/>
    <x v="1"/>
    <s v="Spalled"/>
    <s v="Bond closing is under progress"/>
    <s v="June-22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07.10.2019"/>
    <s v="09.10.2019"/>
  </r>
  <r>
    <n v="58"/>
    <s v="S65406"/>
    <n v="220000000541"/>
    <n v="6259360"/>
    <s v="27/12/2019"/>
    <n v="5008669225"/>
    <s v="11.01.2020"/>
    <s v="11.01.2020"/>
    <x v="1"/>
    <s v="Spalled"/>
    <s v="Bond closing is under progress"/>
    <s v="July-22"/>
    <n v="3100001558"/>
    <s v="320-370"/>
    <n v="1650"/>
    <n v="4084"/>
    <n v="3"/>
    <n v="3.23"/>
    <s v="SUPERIOR FORGE AND STEEL"/>
    <s v="Cr3 Forged Steel"/>
    <n v="2.1379999999999999"/>
    <n v="16700"/>
    <s v="USD"/>
    <n v="68.8"/>
    <n v="1148960"/>
    <n v="0"/>
    <n v="0"/>
    <n v="206812.79999999999"/>
    <n v="28724"/>
    <n v="1384496.8"/>
    <n v="1177684"/>
    <s v="EA"/>
    <n v="9100082407"/>
    <s v="P"/>
    <s v="Y"/>
    <x v="0"/>
    <n v="330050808"/>
    <s v="19.03.2019"/>
    <s v="10.01.2020"/>
    <s v="08.08.2019"/>
  </r>
  <r>
    <n v="59"/>
    <s v="CR184AI2"/>
    <n v="220000000558"/>
    <n v="19022"/>
    <s v="11.06.2019"/>
    <n v="5007840599"/>
    <s v="03.07.2019"/>
    <s v="03.07.2019"/>
    <x v="0"/>
    <s v="Spalled"/>
    <s v="Sold-9 &amp; Dispatched"/>
    <s v="June-22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60"/>
    <s v="R86919"/>
    <n v="220000000551"/>
    <n v="5127224"/>
    <s v="20.03.2021"/>
    <n v="5011758850"/>
    <s v="28.09.2021"/>
    <s v="28.09.2021"/>
    <x v="0"/>
    <s v="Spalled"/>
    <s v="Sold-8 &amp; Dispatched"/>
    <s v="July-22"/>
    <n v="3100001558"/>
    <s v="320-370"/>
    <n v="1650"/>
    <n v="4084"/>
    <n v="3"/>
    <n v="3"/>
    <s v="Union Electric Akers Forged And Cast Roll"/>
    <s v="Cr3 Forged Steel"/>
    <n v="2.1379999999999999"/>
    <n v="11548"/>
    <s v="EUR"/>
    <n v="82.641099999999994"/>
    <n v="954339.42279999994"/>
    <n v="71575.456709999999"/>
    <n v="7157.5456709999999"/>
    <n v="185953.03653257998"/>
    <n v="23858.485570000001"/>
    <n v="1242883.94728358"/>
    <n v="1056930.910751"/>
    <s v="EA"/>
    <n v="9100104762"/>
    <s v="Q"/>
    <s v="Y"/>
    <x v="2"/>
    <s v="Non EPCG-Duty Paid"/>
    <s v="Non EPCG"/>
    <m/>
    <n v="44509"/>
  </r>
  <r>
    <n v="61"/>
    <s v="S65401"/>
    <n v="220000000559"/>
    <n v="6259360"/>
    <s v="27/12/2019"/>
    <n v="5008669225"/>
    <s v="11.01.2020"/>
    <s v="11.01.2020"/>
    <x v="1"/>
    <s v="Spalled"/>
    <s v="Bond closing is under progress"/>
    <s v="July-22"/>
    <n v="3100001558"/>
    <s v="320-370"/>
    <n v="1650"/>
    <n v="4084"/>
    <n v="3"/>
    <n v="3.23"/>
    <s v="SUPERIOR FORGE AND STEEL"/>
    <s v="Cr3 Forged Steel"/>
    <n v="2.1379999999999999"/>
    <n v="16700"/>
    <s v="USD"/>
    <n v="68.8"/>
    <n v="1148960"/>
    <n v="0"/>
    <n v="0"/>
    <n v="206812.79999999999"/>
    <n v="28724"/>
    <n v="1384496.8"/>
    <n v="1177684"/>
    <s v="EA"/>
    <n v="9100082407"/>
    <s v="P"/>
    <s v="Y"/>
    <x v="0"/>
    <n v="330050808"/>
    <s v="19.03.2019"/>
    <s v="10.01.2020"/>
    <s v="08.08.2019"/>
  </r>
  <r>
    <n v="62"/>
    <s v="CR1915AI2"/>
    <n v="220000000557"/>
    <n v="19022"/>
    <s v="11.06.2019"/>
    <n v="5007840599"/>
    <s v="03.07.2019"/>
    <s v="03.07.2019"/>
    <x v="0"/>
    <s v="For Under Dia"/>
    <s v="Sold-7 &amp; Dispatched"/>
    <s v="July-22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63"/>
    <s v="ST22145"/>
    <n v="220000000553"/>
    <n v="5070101"/>
    <s v="26/9/2019"/>
    <n v="5008239034"/>
    <s v="09.10.2019"/>
    <s v="09.10.2019"/>
    <x v="0"/>
    <s v="For Under Dia"/>
    <s v="Sold-Lot-2 &amp; Dispatched"/>
    <s v="July-22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07.10.2019"/>
    <s v="09.10.2019"/>
  </r>
  <r>
    <n v="64"/>
    <s v="S65389"/>
    <n v="220000000559"/>
    <n v="6259360"/>
    <s v="27/12/2019"/>
    <n v="5008669225"/>
    <s v="11.01.2020"/>
    <s v="11.01.2020"/>
    <x v="0"/>
    <s v="For Under Dia"/>
    <s v="Sold-Lot-6 &amp; Dispatched"/>
    <s v="July-22"/>
    <n v="3100001558"/>
    <s v="320-370"/>
    <n v="1650"/>
    <n v="4084"/>
    <n v="3"/>
    <n v="3.23"/>
    <s v="SUPERIOR FORGE AND STEEL"/>
    <s v="Cr3 Forged Steel"/>
    <n v="2.1379999999999999"/>
    <n v="16700"/>
    <s v="USD"/>
    <n v="68.8"/>
    <n v="1148960"/>
    <n v="0"/>
    <n v="0"/>
    <n v="206812.79999999999"/>
    <n v="28724"/>
    <n v="1384496.8"/>
    <n v="1177684"/>
    <s v="EA"/>
    <n v="9100082407"/>
    <s v="P"/>
    <s v="Y"/>
    <x v="0"/>
    <n v="330050808"/>
    <s v="19.03.2019"/>
    <s v="10.01.2020"/>
    <s v="08.08.2019"/>
  </r>
  <r>
    <n v="65"/>
    <s v="CR2214AI2"/>
    <n v="220000000707"/>
    <n v="8937668"/>
    <s v="02.06.2022"/>
    <n v="5013425091"/>
    <s v="24.06.2022"/>
    <s v="24.06.2022"/>
    <x v="1"/>
    <s v="Spalled"/>
    <s v="EPCG under utilisation-Running"/>
    <s v="July-22"/>
    <n v="3100001558"/>
    <s v="320-370"/>
    <n v="1650"/>
    <n v="4084"/>
    <n v="3"/>
    <n v="3.09"/>
    <s v="BAOSTEELROLLSCIENCE&amp;TECHNOLOGYCO.,LTD"/>
    <s v="MC3 (3% Cr forge steel)"/>
    <n v="2.1419999999999999"/>
    <n v="8480"/>
    <s v="USD"/>
    <n v="74.783600000000007"/>
    <n v="634164.92800000007"/>
    <n v="0"/>
    <n v="0"/>
    <n v="114149.68704"/>
    <n v="15854.123200000002"/>
    <n v="764168.73824000009"/>
    <n v="650019.0512000001"/>
    <s v="EA"/>
    <n v="9100129960"/>
    <s v="Q"/>
    <s v="Y"/>
    <x v="2"/>
    <n v="331011024"/>
    <s v="01.02.2022"/>
    <s v="18.06.2022"/>
    <s v="18.06.2022"/>
  </r>
  <r>
    <n v="66"/>
    <s v="CR1923AI2"/>
    <n v="220000000557"/>
    <n v="19022"/>
    <s v="11.06.2019"/>
    <n v="5007840599"/>
    <s v="03.07.2019"/>
    <s v="03.07.2019"/>
    <x v="0"/>
    <s v="Spalled"/>
    <s v="Sold-9 &amp; Dispatched"/>
    <s v="Aug-22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67"/>
    <n v="193406"/>
    <n v="220000000548"/>
    <n v="4446757"/>
    <s v="25.06.2021"/>
    <n v="5011494658"/>
    <s v="11.08.2021"/>
    <s v="11.08.2021"/>
    <x v="1"/>
    <s v="Spalled"/>
    <s v="Bond closing is under progress"/>
    <s v="Sep-22"/>
    <n v="3100001558"/>
    <s v="320-370"/>
    <n v="1650"/>
    <n v="4084"/>
    <n v="5"/>
    <s v="4.50~5.50"/>
    <s v="SINOSTEEL XINGTAI MACHINERY &amp; MILL"/>
    <s v="Cr5 Forged Steel"/>
    <n v="2.1379999999999999"/>
    <n v="7518"/>
    <s v="USD"/>
    <n v="75.239199999999997"/>
    <n v="565648.30559999996"/>
    <n v="0"/>
    <n v="0"/>
    <n v="101816.695008"/>
    <n v="14141.207640000001"/>
    <n v="681606.20824800001"/>
    <n v="579789.51324"/>
    <s v="EA"/>
    <n v="9100104683"/>
    <s v="P"/>
    <s v="Y"/>
    <x v="1"/>
    <n v="330050808"/>
    <s v="19.03.2019"/>
    <s v="19.07.2021"/>
    <s v="17-07-2021"/>
  </r>
  <r>
    <n v="68"/>
    <s v="18CHW028-1"/>
    <n v="220000000545"/>
    <n v="9704689"/>
    <n v="44160"/>
    <n v="5010134427"/>
    <s v="14.12.2020"/>
    <s v="14.12.2020"/>
    <x v="0"/>
    <s v="For Under Dia"/>
    <s v="Sold-Lot-6 &amp; Dispatched"/>
    <s v="Oct-22"/>
    <n v="3100001558"/>
    <s v="320-370"/>
    <n v="1650"/>
    <n v="4084"/>
    <n v="5"/>
    <n v="4.8"/>
    <s v="CHINA FIRST HEAVY INDUSTRY"/>
    <s v="5% Cr"/>
    <n v="2.1379999999999999"/>
    <n v="8750"/>
    <s v="USD"/>
    <n v="71.205600000000004"/>
    <n v="623049"/>
    <n v="0"/>
    <n v="0"/>
    <n v="112148.81999999999"/>
    <n v="15576.225"/>
    <n v="750774.04499999993"/>
    <n v="638625.22499999998"/>
    <s v="EA"/>
    <n v="9100102126"/>
    <s v="P"/>
    <s v="Y"/>
    <x v="1"/>
    <n v="330050808"/>
    <s v="19.03.2019"/>
    <s v="08.12.2020"/>
    <s v="08.12.2020"/>
  </r>
  <r>
    <n v="69"/>
    <s v="18CHW028-2"/>
    <n v="220000000545"/>
    <n v="9704689"/>
    <n v="44160"/>
    <n v="5010134427"/>
    <s v="14.12.2020"/>
    <s v="14.12.2020"/>
    <x v="0"/>
    <s v="For Under Dia"/>
    <s v="Sold-Lot-6 &amp; Dispatched"/>
    <s v="Oct-22"/>
    <n v="3100001558"/>
    <s v="320-370"/>
    <n v="1650"/>
    <n v="4084"/>
    <n v="5"/>
    <n v="4.91"/>
    <s v="CHINA FIRST HEAVY INDUSTRY"/>
    <s v="5% Cr"/>
    <n v="2.1379999999999999"/>
    <n v="8750"/>
    <s v="USD"/>
    <n v="71.205600000000004"/>
    <n v="623049"/>
    <n v="0"/>
    <n v="0"/>
    <n v="112148.81999999999"/>
    <n v="15576.225"/>
    <n v="750774.04499999993"/>
    <n v="638625.22499999998"/>
    <s v="EA"/>
    <n v="9100102126"/>
    <s v="P"/>
    <s v="Y"/>
    <x v="1"/>
    <n v="330050808"/>
    <s v="19.03.2019"/>
    <s v="08.12.2020"/>
    <s v="08.12.2020"/>
  </r>
  <r>
    <n v="70"/>
    <s v="ST22135"/>
    <n v="220000000553"/>
    <n v="4705199"/>
    <s v="30/8/2019"/>
    <n v="5008158645"/>
    <s v="18.09.2019"/>
    <s v="18.09.2019"/>
    <x v="0"/>
    <s v="For Under Dia"/>
    <s v="Sold-Lot-2 , Dispatched"/>
    <s v="Oct-22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13.09.2019"/>
    <s v="13.09.2019"/>
  </r>
  <r>
    <n v="71"/>
    <n v="15033"/>
    <n v="130000005771"/>
    <s v="EEPL-DOM/WU/ 236(11/3/2019)"/>
    <m/>
    <m/>
    <m/>
    <s v="SMS-Supplied"/>
    <x v="0"/>
    <s v="For Under Dia"/>
    <s v="Sold-Lot-2 , Dispatched"/>
    <s v="Oct-22"/>
    <n v="3100001558"/>
    <s v="320-370"/>
    <n v="1650"/>
    <n v="4084"/>
    <n v="3"/>
    <s v="2.00~3.50"/>
    <s v="SIDENOR FORGINGS &amp; CASTINGS, GERMANY"/>
    <s v="SC9-3%CR"/>
    <n v="2.1379999999999999"/>
    <n v="970000"/>
    <m/>
    <m/>
    <m/>
    <m/>
    <m/>
    <m/>
    <m/>
    <m/>
    <n v="970000"/>
    <s v="EA"/>
    <n v="9100066170"/>
    <s v="Free supply"/>
    <s v="N"/>
    <x v="3"/>
    <s v="Non EPCG"/>
    <s v="Non EPCG"/>
    <m/>
    <s v="With Mill"/>
  </r>
  <r>
    <n v="72"/>
    <s v="ST22151"/>
    <n v="220000000553"/>
    <n v="5242721"/>
    <n v="43748"/>
    <n v="5008299744"/>
    <s v="22.10.2019"/>
    <s v="22.10.2019"/>
    <x v="0"/>
    <s v="For Under Dia"/>
    <s v="Sold-Lot-2 , Dispatched"/>
    <s v="Oct-22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21.10.2019"/>
    <s v="22.10.2019"/>
  </r>
  <r>
    <n v="73"/>
    <s v="ST22124"/>
    <n v="220000000554"/>
    <n v="4705199"/>
    <s v="30/8/2019"/>
    <n v="5008158645"/>
    <s v="18.09.2019"/>
    <s v="18.09.2019"/>
    <x v="0"/>
    <s v="For Under Dia"/>
    <s v="Sold-Lot-2 , Dispatched"/>
    <s v="Oct-22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13.09.2019"/>
    <s v="13.09.2019"/>
  </r>
  <r>
    <n v="74"/>
    <n v="15042"/>
    <n v="130000005771"/>
    <s v="EEPL-DOM/WU/ 239(12/3/2019)"/>
    <m/>
    <m/>
    <m/>
    <s v="SMS-Supplied"/>
    <x v="0"/>
    <s v="For Under Dia"/>
    <s v="Sold-Lot-2 , Dispatched"/>
    <s v="Oct-22"/>
    <n v="3100001558"/>
    <s v="320-370"/>
    <n v="1650"/>
    <n v="4084"/>
    <n v="3"/>
    <s v="2.00~3.50"/>
    <s v="SIDENOR FORGINGS &amp; CASTINGS, GERMANY"/>
    <s v="SC9-3%CR"/>
    <n v="2.1379999999999999"/>
    <n v="970000"/>
    <m/>
    <m/>
    <m/>
    <m/>
    <m/>
    <m/>
    <m/>
    <m/>
    <n v="970000"/>
    <s v="EA"/>
    <n v="9100066170"/>
    <s v="Free supply"/>
    <s v="N"/>
    <x v="3"/>
    <s v="Non EPCG"/>
    <s v="Non EPCG"/>
    <m/>
    <s v="With Mill"/>
  </r>
  <r>
    <n v="75"/>
    <n v="15038"/>
    <n v="130000005771"/>
    <s v="EEPL-DOM/WU/ 238(12/3/2019)"/>
    <m/>
    <m/>
    <m/>
    <s v="SMS-Supplied"/>
    <x v="0"/>
    <s v="For Under Dia"/>
    <s v="Sold-Lot-2 , Dispatched"/>
    <s v="Oct-22"/>
    <n v="3100001558"/>
    <s v="320-370"/>
    <n v="1650"/>
    <n v="4084"/>
    <n v="3"/>
    <s v="2.00~3.50"/>
    <s v="SIDENOR FORGINGS &amp; CASTINGS, GERMANY"/>
    <s v="SC9-3%CR"/>
    <n v="2.1379999999999999"/>
    <n v="970000"/>
    <m/>
    <m/>
    <m/>
    <m/>
    <m/>
    <m/>
    <m/>
    <m/>
    <n v="970000"/>
    <s v="EA"/>
    <n v="9100066170"/>
    <s v="Free supply"/>
    <s v="N"/>
    <x v="3"/>
    <s v="Non EPCG"/>
    <s v="Non EPCG"/>
    <m/>
    <s v="With Mill"/>
  </r>
  <r>
    <n v="76"/>
    <s v="FR0451"/>
    <n v="220000000543"/>
    <n v="8377871"/>
    <n v="44051"/>
    <n v="5009500025"/>
    <s v="17.08.2020"/>
    <s v="17.08.2020"/>
    <x v="0"/>
    <s v="For Under Dia"/>
    <s v="Sold-Lot-6 &amp; Dispatched"/>
    <s v="Oct-22"/>
    <n v="3100001558"/>
    <s v="320-370"/>
    <n v="1650"/>
    <n v="4084"/>
    <n v="5"/>
    <n v="4.74"/>
    <s v="JFE SHOJI TRADE CORPORATION"/>
    <s v="Cr5 FH-15, ESR"/>
    <n v="2.1379999999999999"/>
    <n v="1591250"/>
    <s v="JPY"/>
    <n v="0.6321"/>
    <n v="1005829.125"/>
    <n v="0"/>
    <n v="0"/>
    <n v="181049.24249999999"/>
    <n v="25145.728125000001"/>
    <n v="1212024.0956249998"/>
    <n v="1030974.8531249999"/>
    <s v="EA"/>
    <n v="9100083108"/>
    <s v="P"/>
    <s v="N"/>
    <x v="0"/>
    <n v="330050808"/>
    <s v="19.03.2019"/>
    <s v="14.08.2020"/>
    <s v="25.10.2019"/>
  </r>
  <r>
    <n v="77"/>
    <s v="ST22130"/>
    <n v="220000000554"/>
    <n v="4705199"/>
    <s v="30/8/2019"/>
    <n v="5008158645"/>
    <s v="18.09.2019"/>
    <s v="18.09.2019"/>
    <x v="0"/>
    <s v="For Under Dia"/>
    <s v="Sold-Lot-2 , Dispatched"/>
    <s v="Oct-22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13.09.2019"/>
    <s v="13.09.2019"/>
  </r>
  <r>
    <n v="78"/>
    <s v="CR181AI2"/>
    <n v="220000000558"/>
    <n v="19022"/>
    <s v="11.06.2019"/>
    <n v="5007840599"/>
    <s v="03.07.2019"/>
    <s v="03.07.2019"/>
    <x v="0"/>
    <s v="For Under Dia"/>
    <s v="Sold-Lot-2 , Dispatched"/>
    <s v="Oct-22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79"/>
    <s v="ST22121"/>
    <n v="220000000554"/>
    <n v="4705199"/>
    <s v="30/8/2019"/>
    <n v="5008158645"/>
    <s v="18.09.2019"/>
    <s v="18.09.2019"/>
    <x v="0"/>
    <s v="For Under Dia"/>
    <s v="Sold-Lot-2 , Dispatched"/>
    <s v="Oct-22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13.09.2019"/>
    <s v="13.09.2019"/>
  </r>
  <r>
    <n v="80"/>
    <s v="ST22139"/>
    <n v="220000000553"/>
    <n v="4705201"/>
    <s v="30/8/2019"/>
    <n v="5008158616"/>
    <s v="18.09.2019"/>
    <s v="18.09.2019"/>
    <x v="0"/>
    <s v="For Under Dia"/>
    <s v="Sold-Lot-2 , Dispatched"/>
    <s v="Oct-22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18.09.2019"/>
    <s v="18.09.2019"/>
  </r>
  <r>
    <n v="81"/>
    <s v="CR1911AI2"/>
    <n v="220000000557"/>
    <n v="19022"/>
    <s v="11.06.2019"/>
    <n v="5007840599"/>
    <s v="03.07.2019"/>
    <s v="03.07.2019"/>
    <x v="0"/>
    <s v="For Under Dia"/>
    <s v="Sold-1 &amp; Dispatched"/>
    <s v="Oct-22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82"/>
    <s v="ST22136"/>
    <n v="220000000553"/>
    <n v="4705199"/>
    <s v="30/8/2019"/>
    <n v="5008158645"/>
    <s v="18.09.2019"/>
    <s v="18.09.2019"/>
    <x v="0"/>
    <s v="For Under Dia"/>
    <s v="Sold-Lot-2 , Dispatched"/>
    <s v="Oct-22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13.09.2019"/>
    <s v="13.09.2019"/>
  </r>
  <r>
    <n v="83"/>
    <n v="160218"/>
    <n v="220000000540"/>
    <n v="1904"/>
    <s v="20.04.2019"/>
    <n v="5007583950"/>
    <s v="06.05.2019"/>
    <s v="06.05.2019"/>
    <x v="0"/>
    <s v="For Under Dia"/>
    <s v="Sold-1 &amp; Dispatched"/>
    <s v="Nov-22"/>
    <n v="3100001558"/>
    <s v="320-370"/>
    <n v="1650"/>
    <n v="4084"/>
    <n v="5"/>
    <s v="4.50~5.50"/>
    <s v="SINOSTEEL XINGTAI MACHINERY &amp; MILL"/>
    <s v="Cr5 Forged Steel"/>
    <n v="2.1379999999999999"/>
    <n v="8180"/>
    <s v="USD"/>
    <n v="68.8"/>
    <n v="562784"/>
    <n v="0"/>
    <n v="0"/>
    <n v="101301.12"/>
    <n v="14069.6"/>
    <n v="678154.72"/>
    <n v="576853.6"/>
    <s v="EA"/>
    <n v="9100082390"/>
    <s v="P"/>
    <s v="N"/>
    <x v="0"/>
    <n v="330047413"/>
    <s v="20.06.2017"/>
    <s v="03.05.2019"/>
    <s v="06.05.2019"/>
  </r>
  <r>
    <n v="84"/>
    <s v="CR196AI2"/>
    <n v="220000000556"/>
    <n v="19022"/>
    <s v="11.06.2019"/>
    <n v="5007840599"/>
    <s v="03.07.2019"/>
    <s v="03.07.2019"/>
    <x v="0"/>
    <s v="For Under Dia"/>
    <s v="Sold-1 &amp; Dispatched"/>
    <s v="Nov-22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85"/>
    <s v="CR199AI2"/>
    <n v="220000000556"/>
    <n v="4534819"/>
    <s v="17.08.2019"/>
    <n v="5008110572"/>
    <s v="06.09.2019"/>
    <s v="06.09.2019"/>
    <x v="0"/>
    <s v="For Under Dia"/>
    <s v="Sold-Lot-6 &amp; Dispatched"/>
    <s v="Nov-22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50808"/>
    <s v="19.03.2019"/>
    <s v="29.08.2019"/>
    <s v="03.07.2019"/>
  </r>
  <r>
    <n v="86"/>
    <s v="ST22120"/>
    <n v="220000000554"/>
    <n v="4705199"/>
    <s v="30/8/2019"/>
    <n v="5008158645"/>
    <s v="18.09.2019"/>
    <s v="18.09.2019"/>
    <x v="0"/>
    <s v="For Under Dia"/>
    <s v="Sold-Lot-2 , Dispatched"/>
    <s v="Nov-22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13.09.2019"/>
    <s v="13.09.2019"/>
  </r>
  <r>
    <n v="87"/>
    <s v="ST22129"/>
    <n v="220000000554"/>
    <n v="4705199"/>
    <s v="30/8/2019"/>
    <n v="5008158645"/>
    <s v="18.09.2019"/>
    <s v="18.09.2019"/>
    <x v="0"/>
    <s v="For Under Dia"/>
    <s v="Sold-Lot-2 , Dispatched"/>
    <s v="Nov-22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13.09.2019"/>
    <s v="13.09.2019"/>
  </r>
  <r>
    <n v="88"/>
    <s v="18CHW028-3"/>
    <n v="220000000545"/>
    <n v="9704689"/>
    <n v="44160"/>
    <n v="5010134427"/>
    <s v="14.12.2020"/>
    <s v="14.12.2020"/>
    <x v="0"/>
    <s v="For Under Dia"/>
    <s v="Sold-Lot-6 &amp; Dispatched"/>
    <s v="Nov-22"/>
    <n v="3100001558"/>
    <s v="320-370"/>
    <n v="1650"/>
    <n v="4084"/>
    <n v="5"/>
    <n v="4.8"/>
    <s v="CHINA FIRST HEAVY INDUSTRY"/>
    <s v="5% Cr"/>
    <n v="2.1379999999999999"/>
    <n v="8750"/>
    <s v="USD"/>
    <n v="71.205600000000004"/>
    <n v="623049"/>
    <n v="0"/>
    <n v="0"/>
    <n v="112148.81999999999"/>
    <n v="15576.225"/>
    <n v="750774.04499999993"/>
    <n v="638625.22499999998"/>
    <s v="EA"/>
    <n v="9100102126"/>
    <s v="P"/>
    <s v="Y"/>
    <x v="1"/>
    <n v="330050808"/>
    <s v="19.03.2019"/>
    <s v="08.12.2020"/>
    <s v="08.12.2020"/>
  </r>
  <r>
    <n v="89"/>
    <s v="CR2013AI2"/>
    <n v="220000000547"/>
    <n v="9794957"/>
    <n v="44167"/>
    <n v="5010182948"/>
    <s v="22.12.2020"/>
    <s v="22.12.2020"/>
    <x v="0"/>
    <s v="For Under Dia"/>
    <s v="Sold-Lot-6 &amp; Dispatched"/>
    <s v="Nov-22"/>
    <n v="3100001558"/>
    <s v="320-370"/>
    <n v="1650"/>
    <n v="4084"/>
    <n v="3"/>
    <n v="3.14"/>
    <s v="BAOSTEELROLLSCIENCE&amp;TECHNOLOGYCO.,LTD"/>
    <s v="3% Cr forge steel"/>
    <n v="2.1379999999999999"/>
    <n v="8000"/>
    <s v="USD"/>
    <n v="73.662899999999993"/>
    <n v="589303.19999999995"/>
    <n v="0"/>
    <n v="0"/>
    <n v="106074.57599999999"/>
    <n v="14732.58"/>
    <n v="710110.35599999991"/>
    <n v="604035.77999999991"/>
    <s v="EA"/>
    <n v="9100103740"/>
    <s v="P"/>
    <s v="Y"/>
    <x v="1"/>
    <n v="330050808"/>
    <s v="19.03.2019"/>
    <s v="16.12.2020"/>
    <s v="22.12.2020"/>
  </r>
  <r>
    <n v="90"/>
    <s v="ST22127"/>
    <n v="220000000552"/>
    <n v="4705201"/>
    <s v="30/8/2019"/>
    <n v="5008158616"/>
    <s v="18.09.2019"/>
    <s v="18.09.2019"/>
    <x v="0"/>
    <s v="For Under Dia"/>
    <s v="Sold-Lot-2 , Dispatched"/>
    <s v="Nov-22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18.09.2019"/>
    <s v="18.09.2019"/>
  </r>
  <r>
    <n v="91"/>
    <s v="CR1925AI2"/>
    <n v="220000000557"/>
    <n v="19022"/>
    <s v="11.06.2019"/>
    <n v="5007840599"/>
    <s v="03.07.2019"/>
    <s v="03.07.2019"/>
    <x v="0"/>
    <s v="For Under Dia"/>
    <s v="Sold-1 &amp; Dispatched"/>
    <s v="Nov-22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92"/>
    <s v="CR1917AI2"/>
    <n v="220000000557"/>
    <n v="19022"/>
    <s v="11.06.2019"/>
    <n v="5007840599"/>
    <s v="03.07.2019"/>
    <s v="03.07.2019"/>
    <x v="0"/>
    <s v="For Under Dia"/>
    <s v="Sold-1 &amp; Dispatched"/>
    <s v="Nov-22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93"/>
    <s v="CR1927AI2"/>
    <n v="220000000557"/>
    <n v="19022"/>
    <s v="11.06.2019"/>
    <n v="5007840599"/>
    <s v="03.07.2019"/>
    <s v="03.07.2019"/>
    <x v="0"/>
    <s v="For Under Dia"/>
    <s v="Sold-1 &amp; Dispatched"/>
    <s v="Dec-22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94"/>
    <s v="CR1924AI2"/>
    <n v="220000000557"/>
    <n v="19022"/>
    <s v="11.06.2019"/>
    <n v="5007840599"/>
    <s v="03.07.2019"/>
    <s v="03.07.2019"/>
    <x v="0"/>
    <s v="For Under Dia"/>
    <s v="Sold-1 &amp; Dispatched"/>
    <s v="Dec-22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95"/>
    <n v="15037"/>
    <n v="130000005771"/>
    <s v="EEPL-DOM/WU/ 238(12/3/2019)"/>
    <m/>
    <m/>
    <m/>
    <s v="SMS-Supplied"/>
    <x v="0"/>
    <s v="For Under Dia"/>
    <s v="Sold-2 &amp; Dispatched"/>
    <s v="Dec-22"/>
    <n v="3100001558"/>
    <s v="320-370"/>
    <n v="1650"/>
    <n v="4084"/>
    <n v="3"/>
    <s v="2.00~3.50"/>
    <s v="SIDENOR FORGINGS &amp; CASTINGS, GERMANY"/>
    <s v="SC9-3%CR"/>
    <n v="2.1379999999999999"/>
    <n v="970000"/>
    <m/>
    <m/>
    <m/>
    <m/>
    <m/>
    <m/>
    <m/>
    <m/>
    <n v="970000"/>
    <s v="EA"/>
    <n v="9100066170"/>
    <s v="Free supply"/>
    <s v="N"/>
    <x v="3"/>
    <s v="Non EPCG"/>
    <s v="Non EPCG"/>
    <m/>
    <s v="With Mill"/>
  </r>
  <r>
    <n v="96"/>
    <n v="15040"/>
    <n v="130000005771"/>
    <s v="EEPL-DOM/WU/ 238(12/3/2019)"/>
    <m/>
    <m/>
    <m/>
    <s v="SMS-Supplied"/>
    <x v="0"/>
    <s v="For Under Dia"/>
    <s v="Sold-2 &amp; Dispatched"/>
    <s v="Dec-22"/>
    <n v="3100001558"/>
    <s v="320-370"/>
    <n v="1650"/>
    <n v="4084"/>
    <n v="3"/>
    <s v="2.00~3.50"/>
    <s v="SIDENOR FORGINGS &amp; CASTINGS, GERMANY"/>
    <s v="SC9-3%CR"/>
    <n v="2.1379999999999999"/>
    <n v="970000"/>
    <m/>
    <m/>
    <m/>
    <m/>
    <m/>
    <m/>
    <m/>
    <m/>
    <n v="970000"/>
    <s v="EA"/>
    <n v="9100066170"/>
    <s v="Free supply"/>
    <s v="N"/>
    <x v="3"/>
    <s v="Non EPCG"/>
    <s v="Non EPCG"/>
    <m/>
    <s v="With Mill"/>
  </r>
  <r>
    <n v="97"/>
    <s v="ST22122"/>
    <n v="220000000554"/>
    <n v="4705199"/>
    <s v="30/8/2019"/>
    <n v="5008158645"/>
    <s v="18.09.2019"/>
    <s v="18.09.2019"/>
    <x v="0"/>
    <s v="For Under Dia"/>
    <s v="Sold-Lot-2 , Dispatched"/>
    <s v="Dec-22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13.09.2019"/>
    <s v="13.09.2019"/>
  </r>
  <r>
    <n v="98"/>
    <s v="ST22125"/>
    <n v="220000000554"/>
    <n v="4705199"/>
    <s v="30/8/2019"/>
    <n v="5008158645"/>
    <s v="18.09.2019"/>
    <s v="18.09.2019"/>
    <x v="0"/>
    <s v="For Under Dia"/>
    <s v="Sold-Lot-2 , Dispatched"/>
    <s v="Dec-22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13.09.2019"/>
    <s v="13.09.2019"/>
  </r>
  <r>
    <n v="99"/>
    <s v="ST22140"/>
    <n v="220000000553"/>
    <n v="4705201"/>
    <s v="30/8/2019"/>
    <n v="5008158616"/>
    <s v="18.09.2019"/>
    <s v="18.09.2019"/>
    <x v="0"/>
    <s v="For Under Dia"/>
    <s v="Sold-Lot-3 , Dispatched"/>
    <s v="Dec-22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18.09.2019"/>
    <s v="18.09.2019"/>
  </r>
  <r>
    <n v="100"/>
    <s v="ST22142"/>
    <n v="220000000553"/>
    <n v="4705201"/>
    <s v="30/8/2019"/>
    <n v="5008158616"/>
    <s v="18.09.2019"/>
    <s v="18.09.2019"/>
    <x v="0"/>
    <s v="For Under Dia"/>
    <s v="Sold-Lot-3 , Dispatched"/>
    <s v="Dec-22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18.09.2019"/>
    <s v="18.09.2019"/>
  </r>
  <r>
    <n v="101"/>
    <s v="ST22144"/>
    <n v="220000000553"/>
    <n v="5070101"/>
    <s v="26/9/2019"/>
    <n v="5008239034"/>
    <s v="09.10.2019"/>
    <s v="09.10.2019"/>
    <x v="0"/>
    <s v="For Under Dia"/>
    <s v="Sold-Lot-3 , Dispatched"/>
    <s v="Dec-22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07.10.2019"/>
    <s v="09.10.2019"/>
  </r>
  <r>
    <n v="102"/>
    <s v="18CHW028-5"/>
    <n v="220000000545"/>
    <n v="9704689"/>
    <n v="44160"/>
    <n v="5010134427"/>
    <s v="14.12.2020"/>
    <s v="14.12.2020"/>
    <x v="0"/>
    <s v="For Under Dia"/>
    <s v="Sold-Lot-6 &amp; Dispatched"/>
    <s v="Dec-22"/>
    <n v="3100001558"/>
    <s v="320-370"/>
    <n v="1650"/>
    <n v="4084"/>
    <n v="5"/>
    <n v="4.9800000000000004"/>
    <s v="CHINA FIRST HEAVY INDUSTRY"/>
    <s v="5% Cr"/>
    <n v="2.1379999999999999"/>
    <n v="8750"/>
    <s v="USD"/>
    <n v="71.205600000000004"/>
    <n v="623049"/>
    <n v="0"/>
    <n v="0"/>
    <n v="112148.81999999999"/>
    <n v="15576.225"/>
    <n v="750774.04499999993"/>
    <n v="638625.22499999998"/>
    <s v="EA"/>
    <n v="9100102126"/>
    <s v="P"/>
    <s v="Y"/>
    <x v="1"/>
    <n v="330050808"/>
    <s v="19.03.2019"/>
    <s v="08.12.2020"/>
    <s v="08.12.2020"/>
  </r>
  <r>
    <n v="103"/>
    <s v="182480-1-6"/>
    <n v="220000000542"/>
    <n v="5571977"/>
    <n v="43627"/>
    <n v="5008457647"/>
    <s v="27.11.2019"/>
    <s v="27.11.2019"/>
    <x v="0"/>
    <s v="For Under Dia"/>
    <s v="Sold-Lot-6 &amp; Dispatched"/>
    <s v="Dec-22"/>
    <n v="3100001558"/>
    <s v="320-370"/>
    <n v="1650"/>
    <n v="4084"/>
    <n v="5"/>
    <n v="5.03"/>
    <s v="CHANGZHOU ECCO ROLLER CO., LTD"/>
    <s v="Cr5 Forged Steel"/>
    <n v="2.1379999999999999"/>
    <n v="8700"/>
    <s v="USD"/>
    <n v="68.8"/>
    <n v="598560"/>
    <n v="0"/>
    <n v="0"/>
    <n v="107740.8"/>
    <n v="14964"/>
    <n v="721264.8"/>
    <n v="613524"/>
    <s v="EA"/>
    <n v="9100082411"/>
    <s v="P"/>
    <s v="N"/>
    <x v="0"/>
    <n v="330050808"/>
    <s v="19.03.2019"/>
    <s v="27.11.2019"/>
    <s v="27.11.2019"/>
  </r>
  <r>
    <n v="104"/>
    <s v="182480-1-8"/>
    <n v="220000000542"/>
    <n v="5571977"/>
    <n v="43627"/>
    <n v="5008457647"/>
    <s v="27.11.2019"/>
    <s v="27.11.2019"/>
    <x v="0"/>
    <s v="For Under Dia"/>
    <s v="Sold-Lot-6 &amp; Dispatched"/>
    <s v="Dec-22"/>
    <n v="3100001558"/>
    <s v="320-370"/>
    <n v="1650"/>
    <n v="4084"/>
    <n v="5"/>
    <n v="5.03"/>
    <s v="CHANGZHOU ECCO ROLLER CO., LTD"/>
    <s v="Cr5 Forged Steel"/>
    <n v="2.1379999999999999"/>
    <n v="8700"/>
    <s v="USD"/>
    <n v="68.8"/>
    <n v="598560"/>
    <n v="0"/>
    <n v="0"/>
    <n v="107740.8"/>
    <n v="14964"/>
    <n v="721264.8"/>
    <n v="613524"/>
    <s v="EA"/>
    <n v="9100082411"/>
    <s v="P"/>
    <s v="N"/>
    <x v="0"/>
    <n v="330050808"/>
    <s v="19.03.2019"/>
    <s v="27.11.2019"/>
    <s v="27.11.2019"/>
  </r>
  <r>
    <n v="105"/>
    <s v="182480-1-7"/>
    <n v="220000000542"/>
    <n v="5571977"/>
    <n v="43627"/>
    <n v="5008457647"/>
    <s v="27.11.2019"/>
    <s v="27.11.2019"/>
    <x v="0"/>
    <s v="For Under Dia"/>
    <s v="Sold-Lot-6 &amp; Dispatched"/>
    <s v="Dec-22"/>
    <n v="3100001558"/>
    <s v="320-370"/>
    <n v="1650"/>
    <n v="4084"/>
    <n v="5"/>
    <n v="5.03"/>
    <s v="CHANGZHOU ECCO ROLLER CO., LTD"/>
    <s v="Cr5 Forged Steel"/>
    <n v="2.1379999999999999"/>
    <n v="8700"/>
    <s v="USD"/>
    <n v="68.8"/>
    <n v="598560"/>
    <n v="0"/>
    <n v="0"/>
    <n v="107740.8"/>
    <n v="14964"/>
    <n v="721264.8"/>
    <n v="613524"/>
    <s v="EA"/>
    <n v="9100082411"/>
    <s v="P"/>
    <s v="N"/>
    <x v="0"/>
    <n v="330050808"/>
    <s v="19.03.2019"/>
    <s v="27.11.2019"/>
    <s v="27.11.2019"/>
  </r>
  <r>
    <n v="106"/>
    <s v="FR0262"/>
    <n v="220000000543"/>
    <n v="8377871"/>
    <n v="44051"/>
    <n v="5009500025"/>
    <s v="17.08.2020"/>
    <s v="17.08.2020"/>
    <x v="0"/>
    <s v="For Under Dia"/>
    <s v="Sold-Lot-7 , Dispatch pending"/>
    <s v="Dec-22"/>
    <n v="3100001558"/>
    <s v="320-370"/>
    <n v="1650"/>
    <n v="4084"/>
    <n v="5"/>
    <n v="4.7"/>
    <s v="JFE SHOJI TRADE CORPORATION"/>
    <s v="Cr5 FH-15, ESR"/>
    <n v="2.1379999999999999"/>
    <n v="1591250"/>
    <s v="JPY"/>
    <n v="0.6321"/>
    <n v="1005829.125"/>
    <n v="0"/>
    <n v="0"/>
    <n v="181049.24249999999"/>
    <n v="25145.728125000001"/>
    <n v="1212024.0956249998"/>
    <n v="1030974.8531249999"/>
    <s v="EA"/>
    <n v="9100083108"/>
    <s v="P"/>
    <s v="N"/>
    <x v="0"/>
    <n v="330050808"/>
    <s v="19.03.2019"/>
    <s v="14.08.2020"/>
    <s v="25.10.2019"/>
  </r>
  <r>
    <n v="107"/>
    <s v="S65391"/>
    <n v="220000000541"/>
    <n v="6259360"/>
    <s v="27/12/2019"/>
    <n v="5008669225"/>
    <s v="11.01.2020"/>
    <s v="11.01.2020"/>
    <x v="0"/>
    <s v="For Under Dia"/>
    <s v="Sold-Lot-7 , Dispatch pending"/>
    <s v="Dec-22"/>
    <n v="3100001558"/>
    <s v="320-370"/>
    <n v="1650"/>
    <n v="4084"/>
    <n v="3"/>
    <n v="3.23"/>
    <s v="SUPERIOR FORGE AND STEEL"/>
    <s v="Cr3 Forged Steel"/>
    <n v="2.1379999999999999"/>
    <n v="16700"/>
    <s v="USD"/>
    <n v="68.8"/>
    <n v="1148960"/>
    <n v="0"/>
    <n v="0"/>
    <n v="206812.79999999999"/>
    <n v="28724"/>
    <n v="1384496.8"/>
    <n v="1177684"/>
    <s v="EA"/>
    <n v="9100082407"/>
    <s v="P"/>
    <s v="Y"/>
    <x v="0"/>
    <n v="330050808"/>
    <s v="19.03.2019"/>
    <s v="10.01.2020"/>
    <s v="08.08.2019"/>
  </r>
  <r>
    <n v="108"/>
    <s v="ST24705"/>
    <n v="220000000550"/>
    <n v="3813897"/>
    <s v="04.05.2021"/>
    <n v="5011108515"/>
    <s v="01.06.2021"/>
    <s v="01.06.2021"/>
    <x v="0"/>
    <s v="For Under Dia"/>
    <s v="Sold-2 &amp; Dispatched"/>
    <s v="Dec-22"/>
    <n v="3100001558"/>
    <s v="320-370"/>
    <n v="1650"/>
    <n v="4084"/>
    <n v="3"/>
    <n v="3"/>
    <s v="STEINHOFF GMBH &amp; CIE . OHG"/>
    <s v="Cr3 Forged Steel"/>
    <n v="2.1379999999999999"/>
    <n v="12850"/>
    <s v="EUR"/>
    <n v="82.048299999999998"/>
    <n v="1054320.655"/>
    <n v="79074.049125000005"/>
    <n v="7907.404912500001"/>
    <n v="205434.37962674996"/>
    <n v="26358.016375000003"/>
    <n v="1373094.5050392498"/>
    <n v="1167660.1254124998"/>
    <s v="EA"/>
    <n v="9100104715"/>
    <s v="P"/>
    <s v="Y"/>
    <x v="1"/>
    <s v="Non EPCG-Duty Paid"/>
    <s v="Non EPCG"/>
    <s v="26.05.2021"/>
    <s v="26.05.2021"/>
  </r>
  <r>
    <n v="109"/>
    <s v="ST24711"/>
    <n v="220000000549"/>
    <n v="3813897"/>
    <s v="04.05.2021"/>
    <n v="5011108515"/>
    <s v="01.06.2021"/>
    <s v="01.06.2021"/>
    <x v="0"/>
    <s v="For Under Dia"/>
    <s v="Sold-2 &amp; Dispatched"/>
    <s v="Dec-22"/>
    <n v="3100001558"/>
    <s v="320-370"/>
    <n v="1650"/>
    <n v="4084"/>
    <n v="3"/>
    <n v="3"/>
    <s v="STEINHOFF GMBH &amp; CIE . OHG"/>
    <s v="Cr3 Forged Steel"/>
    <n v="2.1379999999999999"/>
    <n v="12850"/>
    <s v="EUR"/>
    <n v="82.048299999999998"/>
    <n v="1054320.655"/>
    <n v="79074.049125000005"/>
    <n v="7907.404912500001"/>
    <n v="205434.37962674996"/>
    <n v="26358.016375000003"/>
    <n v="1373094.5050392498"/>
    <n v="1167660.1254124998"/>
    <s v="EA"/>
    <n v="9100104715"/>
    <s v="P"/>
    <s v="Y"/>
    <x v="1"/>
    <s v="Non EPCG-Duty Paid"/>
    <s v="Non EPCG"/>
    <s v="26.05.2021"/>
    <s v="26.05.2021"/>
  </r>
  <r>
    <n v="110"/>
    <s v="CR193AI2"/>
    <n v="220000000556"/>
    <n v="19022"/>
    <s v="11.06.2019"/>
    <n v="5007840599"/>
    <s v="03.07.2019"/>
    <s v="03.07.2019"/>
    <x v="0"/>
    <s v="For Under Dia"/>
    <s v="Sold-1 &amp; Dispatched"/>
    <s v="Jan-23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111"/>
    <s v="CR1914AI2"/>
    <n v="220000000557"/>
    <n v="19022"/>
    <s v="11.06.2019"/>
    <n v="5007840599"/>
    <s v="03.07.2019"/>
    <s v="03.07.2019"/>
    <x v="0"/>
    <s v="For Under Dia"/>
    <s v="Sold-1 &amp; Dispatched"/>
    <s v="Jan-23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112"/>
    <n v="160216"/>
    <n v="220000000540"/>
    <n v="1904"/>
    <s v="20.04.2019"/>
    <n v="5007583950"/>
    <s v="06.05.2019"/>
    <s v="06.05.2019"/>
    <x v="0"/>
    <s v="For Under Dia"/>
    <s v="Sold-1 &amp; Dispatched"/>
    <s v="Jan-23"/>
    <n v="3100001558"/>
    <s v="320-370"/>
    <n v="1650"/>
    <n v="4084"/>
    <n v="5"/>
    <s v="4.50~5.50"/>
    <s v="SINOSTEEL XINGTAI MACHINERY &amp; MILL"/>
    <s v="Cr5 Forged Steel"/>
    <n v="2.1379999999999999"/>
    <n v="8180"/>
    <s v="USD"/>
    <n v="68.8"/>
    <n v="562784"/>
    <n v="0"/>
    <n v="0"/>
    <n v="101301.12"/>
    <n v="14069.6"/>
    <n v="678154.72"/>
    <n v="576853.6"/>
    <s v="EA"/>
    <n v="9100082390"/>
    <s v="P"/>
    <s v="N"/>
    <x v="0"/>
    <n v="330047413"/>
    <s v="20.06.2017"/>
    <s v="03.05.2019"/>
    <s v="06.05.2019"/>
  </r>
  <r>
    <n v="113"/>
    <n v="160219"/>
    <n v="220000000540"/>
    <n v="1904"/>
    <s v="20.04.2019"/>
    <n v="5007583950"/>
    <s v="06.05.2019"/>
    <s v="06.05.2019"/>
    <x v="0"/>
    <s v="For Under Dia"/>
    <s v="Sold-1 &amp; Dispatched"/>
    <s v="Jan-23"/>
    <n v="3100001558"/>
    <s v="320-370"/>
    <n v="1650"/>
    <n v="4084"/>
    <n v="5"/>
    <s v="4.50~5.50"/>
    <s v="SINOSTEEL XINGTAI MACHINERY &amp; MILL"/>
    <s v="Cr5 Forged Steel"/>
    <n v="2.1379999999999999"/>
    <n v="8180"/>
    <s v="USD"/>
    <n v="68.8"/>
    <n v="562784"/>
    <n v="0"/>
    <n v="0"/>
    <n v="101301.12"/>
    <n v="14069.6"/>
    <n v="678154.72"/>
    <n v="576853.6"/>
    <s v="EA"/>
    <n v="9100082390"/>
    <s v="P"/>
    <s v="N"/>
    <x v="0"/>
    <n v="330047413"/>
    <s v="20.06.2017"/>
    <s v="03.05.2019"/>
    <s v="06.05.2019"/>
  </r>
  <r>
    <n v="114"/>
    <s v="ST22137"/>
    <n v="220000000553"/>
    <n v="4705199"/>
    <s v="30/8/2019"/>
    <n v="5008158645"/>
    <s v="18.09.2019"/>
    <s v="18.09.2019"/>
    <x v="0"/>
    <s v="For Under Dia"/>
    <s v="Sold-Lot-3 , Dispatched"/>
    <s v="Jan-23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13.09.2019"/>
    <s v="13.09.2019"/>
  </r>
  <r>
    <n v="115"/>
    <s v="ST22146"/>
    <n v="220000000552"/>
    <n v="5070101"/>
    <s v="26/9/2019"/>
    <n v="5008239034"/>
    <s v="09.10.2019"/>
    <s v="09.10.2019"/>
    <x v="0"/>
    <s v="For Under Dia"/>
    <s v="Sold-Lot-3 , Dispatched"/>
    <s v="Jan-23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07.10.2019"/>
    <s v="09.10.2019"/>
  </r>
  <r>
    <n v="116"/>
    <s v="S65396"/>
    <n v="220000000559"/>
    <n v="6259360"/>
    <s v="27/12/2019"/>
    <n v="5008669225"/>
    <s v="11.01.2020"/>
    <s v="11.01.2020"/>
    <x v="0"/>
    <s v="For Under Dia"/>
    <s v="Sold-Lot-7 , Dispatch pending"/>
    <s v="Jan-23"/>
    <n v="3100001558"/>
    <s v="320-370"/>
    <n v="1650"/>
    <n v="4084"/>
    <n v="3"/>
    <n v="3.23"/>
    <s v="SUPERIOR FORGE AND STEEL"/>
    <s v="Cr3 Forged Steel"/>
    <n v="2.1379999999999999"/>
    <n v="16700"/>
    <s v="USD"/>
    <n v="68.8"/>
    <n v="1148960"/>
    <n v="0"/>
    <n v="0"/>
    <n v="206812.79999999999"/>
    <n v="28724"/>
    <n v="1384496.8"/>
    <n v="1177684"/>
    <s v="EA"/>
    <n v="9100082407"/>
    <s v="P"/>
    <s v="Y"/>
    <x v="0"/>
    <n v="330050808"/>
    <s v="19.03.2019"/>
    <s v="10.01.2020"/>
    <s v="08.08.2019"/>
  </r>
  <r>
    <n v="117"/>
    <s v="S65390"/>
    <n v="220000000559"/>
    <n v="6259360"/>
    <s v="27/12/2019"/>
    <n v="5008669225"/>
    <s v="11.01.2020"/>
    <s v="11.01.2020"/>
    <x v="0"/>
    <s v="For Under Dia"/>
    <s v="Sold-Lot-7 , Dispatch pending"/>
    <s v="Jan-23"/>
    <n v="3100001558"/>
    <s v="320-370"/>
    <n v="1650"/>
    <n v="4084"/>
    <n v="3"/>
    <n v="3.23"/>
    <s v="SUPERIOR FORGE AND STEEL"/>
    <s v="Cr3 Forged Steel"/>
    <n v="2.1379999999999999"/>
    <n v="16700"/>
    <s v="USD"/>
    <n v="68.8"/>
    <n v="1148960"/>
    <n v="0"/>
    <n v="0"/>
    <n v="206812.79999999999"/>
    <n v="28724"/>
    <n v="1384496.8"/>
    <n v="1177684"/>
    <s v="EA"/>
    <n v="9100082407"/>
    <s v="P"/>
    <s v="Y"/>
    <x v="0"/>
    <n v="330050808"/>
    <s v="19.03.2019"/>
    <s v="10.01.2020"/>
    <s v="08.08.2019"/>
  </r>
  <r>
    <n v="118"/>
    <s v="CR191AI2"/>
    <n v="220000000557"/>
    <n v="19022"/>
    <s v="11.06.2019"/>
    <n v="5007840599"/>
    <s v="03.07.2019"/>
    <s v="03.07.2019"/>
    <x v="0"/>
    <s v="For Under Dia"/>
    <s v="Sold-1 &amp; Dispatched"/>
    <s v="Feb-23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119"/>
    <s v="ST22134"/>
    <n v="220000000554"/>
    <n v="4705199"/>
    <s v="30/8/2019"/>
    <n v="5008158645"/>
    <s v="18.09.2019"/>
    <s v="18.09.2019"/>
    <x v="0"/>
    <s v="For Under Dia"/>
    <s v="Sold-Lot-3 , Dispatched"/>
    <s v="Feb-23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13.09.2019"/>
    <s v="13.09.2019"/>
  </r>
  <r>
    <n v="120"/>
    <s v="ST22138"/>
    <n v="220000000553"/>
    <n v="4705199"/>
    <s v="30/8/2019"/>
    <n v="5008158645"/>
    <s v="18.09.2019"/>
    <s v="18.09.2019"/>
    <x v="0"/>
    <s v="For Under Dia"/>
    <s v="Sold-Lot-3 , Dispatched"/>
    <s v="Feb-23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13.09.2019"/>
    <s v="13.09.2019"/>
  </r>
  <r>
    <n v="121"/>
    <s v="FR0261"/>
    <n v="220000000543"/>
    <n v="8377871"/>
    <n v="44051"/>
    <n v="5009500025"/>
    <s v="17.08.2020"/>
    <s v="17.08.2020"/>
    <x v="0"/>
    <s v="For Under Dia"/>
    <s v="Sold-Lot-7 , Dispatch pending"/>
    <s v="Feb-23"/>
    <n v="3100001558"/>
    <s v="320-370"/>
    <n v="1650"/>
    <n v="4084"/>
    <n v="5"/>
    <n v="4.7"/>
    <s v="JFE SHOJI TRADE CORPORATION"/>
    <s v="Cr5 FH-15, ESR"/>
    <n v="2.1379999999999999"/>
    <n v="1591250"/>
    <s v="JPY"/>
    <n v="0.6321"/>
    <n v="1005829.125"/>
    <n v="0"/>
    <n v="0"/>
    <n v="181049.24249999999"/>
    <n v="25145.728125000001"/>
    <n v="1212024.0956249998"/>
    <n v="1030974.8531249999"/>
    <s v="EA"/>
    <n v="9100083108"/>
    <s v="P"/>
    <s v="N"/>
    <x v="0"/>
    <n v="330050808"/>
    <s v="19.03.2019"/>
    <s v="14.08.2020"/>
    <s v="25.10.2019"/>
  </r>
  <r>
    <n v="122"/>
    <s v="ST22131"/>
    <n v="220000000552"/>
    <n v="4705201"/>
    <s v="30/8/2019"/>
    <n v="5008158616"/>
    <s v="18.09.2019"/>
    <s v="18.09.2019"/>
    <x v="0"/>
    <s v="For Under Dia"/>
    <s v="Sold-Lot-3 , Dispatched"/>
    <s v="Feb-23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18.09.2019"/>
    <s v="18.09.2019"/>
  </r>
  <r>
    <n v="123"/>
    <s v="ST22152"/>
    <n v="220000000552"/>
    <n v="5242721"/>
    <n v="43748"/>
    <n v="5008299744"/>
    <s v="22.10.2019"/>
    <s v="22.10.2019"/>
    <x v="0"/>
    <s v="For Under Dia"/>
    <s v="Sold-Lot-3 , Dispatched"/>
    <s v="Feb-23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21.10.2019"/>
    <s v="22.10.2019"/>
  </r>
  <r>
    <n v="124"/>
    <s v="182480-1-1"/>
    <n v="220000000542"/>
    <n v="5571977"/>
    <n v="43627"/>
    <n v="5008457647"/>
    <s v="27.11.2019"/>
    <s v="27.11.2019"/>
    <x v="0"/>
    <s v="For Under Dia"/>
    <s v="Sold-Lot-7 , Dispatch pending"/>
    <s v="Feb-23"/>
    <n v="3100001558"/>
    <s v="320-370"/>
    <n v="1650"/>
    <n v="4084"/>
    <n v="5"/>
    <n v="5.03"/>
    <s v="CHANGZHOU ECCO ROLLER CO., LTD"/>
    <s v="Cr5 Forged Steel"/>
    <n v="2.1379999999999999"/>
    <n v="8700"/>
    <s v="USD"/>
    <n v="68.8"/>
    <n v="598560"/>
    <n v="0"/>
    <n v="0"/>
    <n v="107740.8"/>
    <n v="14964"/>
    <n v="721264.8"/>
    <n v="613524"/>
    <s v="EA"/>
    <n v="9100082411"/>
    <s v="P"/>
    <s v="N"/>
    <x v="0"/>
    <n v="330050808"/>
    <s v="19.03.2019"/>
    <s v="27.11.2019"/>
    <s v="27.11.2019"/>
  </r>
  <r>
    <n v="125"/>
    <s v="CR207AI2"/>
    <n v="220000000547"/>
    <n v="9794957"/>
    <n v="44167"/>
    <n v="5010182948"/>
    <s v="22.12.2020"/>
    <s v="22.12.2020"/>
    <x v="0"/>
    <s v="For Under Dia"/>
    <s v="Sold-Lot-7 , Dispatch pending"/>
    <s v="Feb-23"/>
    <n v="3100001558"/>
    <s v="320-370"/>
    <n v="1650"/>
    <n v="4084"/>
    <n v="3"/>
    <n v="3.14"/>
    <s v="BAOSTEELROLLSCIENCE&amp;TECHNOLOGYCO.,LTD"/>
    <s v="3% Cr forge steel"/>
    <n v="2.1379999999999999"/>
    <n v="8000"/>
    <s v="USD"/>
    <n v="73.662899999999993"/>
    <n v="589303.19999999995"/>
    <n v="0"/>
    <n v="0"/>
    <n v="106074.57599999999"/>
    <n v="14732.58"/>
    <n v="710110.35599999991"/>
    <n v="604035.77999999991"/>
    <s v="EA"/>
    <n v="9100103740"/>
    <s v="P"/>
    <s v="Y"/>
    <x v="1"/>
    <n v="330050808"/>
    <s v="19.03.2019"/>
    <s v="16.12.2020"/>
    <s v="22.12.2020"/>
  </r>
  <r>
    <n v="126"/>
    <s v="ST24700"/>
    <n v="220000000550"/>
    <n v="3813897"/>
    <s v="04.05.2021"/>
    <n v="5011108515"/>
    <s v="01.06.2021"/>
    <s v="01.06.2021"/>
    <x v="0"/>
    <s v="For Under Dia"/>
    <s v="Sold-2 &amp; Dispatched"/>
    <s v="Feb-23"/>
    <n v="3100001558"/>
    <s v="320-370"/>
    <n v="1650"/>
    <n v="4084"/>
    <n v="3"/>
    <n v="3"/>
    <s v="STEINHOFF GMBH &amp; CIE . OHG"/>
    <s v="Cr3 Forged Steel"/>
    <n v="2.1379999999999999"/>
    <n v="12850"/>
    <s v="EUR"/>
    <n v="82.048299999999998"/>
    <n v="1054320.655"/>
    <n v="79074.049125000005"/>
    <n v="7907.404912500001"/>
    <n v="205434.37962674996"/>
    <n v="26358.016375000003"/>
    <n v="1373094.5050392498"/>
    <n v="1167660.1254124998"/>
    <s v="EA"/>
    <n v="9100104715"/>
    <s v="P"/>
    <s v="Y"/>
    <x v="1"/>
    <s v="Non EPCG-Duty Paid"/>
    <s v="Non EPCG"/>
    <s v="26.05.2021"/>
    <s v="26.05.2021"/>
  </r>
  <r>
    <n v="127"/>
    <n v="193424"/>
    <n v="220000000548"/>
    <n v="4446757"/>
    <s v="25.06.2021"/>
    <n v="5011494658"/>
    <s v="11.08.2021"/>
    <s v="11.08.2021"/>
    <x v="0"/>
    <s v="For Under Dia"/>
    <s v="Sold-Lot-7 , Dispatch pending"/>
    <s v="Feb-23"/>
    <n v="3100001558"/>
    <s v="320-370"/>
    <n v="1650"/>
    <n v="4084"/>
    <n v="5"/>
    <s v="4.50~5.50"/>
    <s v="SINOSTEEL XINGTAI MACHINERY &amp; MILL"/>
    <s v="Cr5 Forged Steel"/>
    <n v="2.1379999999999999"/>
    <n v="7518"/>
    <s v="USD"/>
    <n v="75.239199999999997"/>
    <n v="565648.30559999996"/>
    <n v="0"/>
    <n v="0"/>
    <n v="101816.695008"/>
    <n v="14141.207640000001"/>
    <n v="681606.20824800001"/>
    <n v="579789.51324"/>
    <s v="EA"/>
    <n v="9100104683"/>
    <s v="P"/>
    <s v="Y"/>
    <x v="1"/>
    <n v="330050808"/>
    <s v="19.03.2019"/>
    <s v="19.07.2021"/>
    <s v="19-07-2021"/>
  </r>
  <r>
    <n v="128"/>
    <n v="193413"/>
    <n v="220000000548"/>
    <n v="4446757"/>
    <s v="25.06.2021"/>
    <n v="5011494658"/>
    <s v="11.08.2021"/>
    <s v="11.08.2021"/>
    <x v="0"/>
    <s v="For Under Dia"/>
    <s v="Sold-Lot-7 , Dispatch pending"/>
    <s v="Feb-23"/>
    <n v="3100001558"/>
    <s v="320-370"/>
    <n v="1650"/>
    <n v="4084"/>
    <n v="5"/>
    <s v="4.50~5.50"/>
    <s v="SINOSTEEL XINGTAI MACHINERY &amp; MILL"/>
    <s v="Cr5 Forged Steel"/>
    <n v="2.1379999999999999"/>
    <n v="7518"/>
    <s v="USD"/>
    <n v="75.239199999999997"/>
    <n v="565648.30559999996"/>
    <n v="0"/>
    <n v="0"/>
    <n v="101816.695008"/>
    <n v="14141.207640000001"/>
    <n v="681606.20824800001"/>
    <n v="579789.51324"/>
    <s v="EA"/>
    <n v="9100104683"/>
    <s v="P"/>
    <s v="Y"/>
    <x v="1"/>
    <n v="330050808"/>
    <s v="19.03.2019"/>
    <s v="19.07.2021"/>
    <s v="17-07-2021"/>
  </r>
  <r>
    <n v="129"/>
    <n v="250874"/>
    <n v="220000000706"/>
    <n v="2319378"/>
    <s v="06.09.2022"/>
    <n v="5014011257"/>
    <s v="02.10.2022"/>
    <s v="02.10.2022"/>
    <x v="1"/>
    <s v="Spalled"/>
    <s v="EPCG under utilisation-Running"/>
    <n v="45039"/>
    <n v="3100001558"/>
    <s v="320-370"/>
    <n v="1650"/>
    <n v="4084"/>
    <n v="3"/>
    <s v="2.50~4.00"/>
    <s v="SINOSTEEL XINGTAI MACHINERY &amp; MILL"/>
    <s v="Cr3 Forged Steel"/>
    <n v="2.141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20.09.2022"/>
    <s v="20.09.2022"/>
  </r>
  <r>
    <n v="130"/>
    <s v="CR1926AI2"/>
    <n v="220000000557"/>
    <n v="19022"/>
    <s v="11.06.2019"/>
    <n v="5007840599"/>
    <s v="03.07.2019"/>
    <s v="03.07.2019"/>
    <x v="0"/>
    <s v="For Under Dia"/>
    <s v="Sold-1 &amp; Dispatched"/>
    <n v="45069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131"/>
    <n v="15036"/>
    <n v="130000005771"/>
    <s v="EEPL-DOM/WU/ 238(12/3/2019)"/>
    <m/>
    <m/>
    <m/>
    <s v="SMS-Supplied"/>
    <x v="0"/>
    <s v="For Under Dia"/>
    <s v="Sold-2 &amp; Dispatched"/>
    <n v="45069"/>
    <n v="3100001558"/>
    <s v="320-370"/>
    <n v="1650"/>
    <n v="4084"/>
    <n v="3"/>
    <s v="2.00~3.50"/>
    <s v="SIDENOR FORGINGS &amp; CASTINGS, GERMANY"/>
    <s v="SC9-3%CR"/>
    <n v="2.1379999999999999"/>
    <n v="970000"/>
    <m/>
    <m/>
    <m/>
    <m/>
    <m/>
    <m/>
    <m/>
    <m/>
    <n v="970000"/>
    <s v="EA"/>
    <n v="9100066170"/>
    <s v="Free supply"/>
    <s v="N"/>
    <x v="3"/>
    <s v="Non EPCG"/>
    <s v="Non EPCG"/>
    <m/>
    <s v="With Mill"/>
  </r>
  <r>
    <n v="132"/>
    <n v="15039"/>
    <n v="130000005771"/>
    <s v="EEPL-DOM/WU/ 238(12/3/2019)"/>
    <m/>
    <m/>
    <m/>
    <s v="SMS-Supplied"/>
    <x v="0"/>
    <s v="For Under Dia"/>
    <s v="Sold-2 &amp; Dispatched"/>
    <n v="45069"/>
    <n v="3100001558"/>
    <s v="320-370"/>
    <n v="1650"/>
    <n v="4084"/>
    <n v="3"/>
    <s v="2.00~3.50"/>
    <s v="SIDENOR FORGINGS &amp; CASTINGS, GERMANY"/>
    <s v="SC9-3%CR"/>
    <n v="2.1379999999999999"/>
    <n v="970000"/>
    <m/>
    <m/>
    <m/>
    <m/>
    <m/>
    <m/>
    <m/>
    <m/>
    <n v="970000"/>
    <s v="EA"/>
    <n v="9100066170"/>
    <s v="Free supply"/>
    <s v="N"/>
    <x v="3"/>
    <s v="Non EPCG"/>
    <s v="Non EPCG"/>
    <m/>
    <s v="With Mill"/>
  </r>
  <r>
    <n v="133"/>
    <n v="160226"/>
    <n v="220000000540"/>
    <n v="1904"/>
    <s v="20.04.2019"/>
    <n v="5007583950"/>
    <s v="06.05.2019"/>
    <s v="06.05.2019"/>
    <x v="0"/>
    <s v="For Under Dia"/>
    <s v="Sold-1 &amp; Dispatched"/>
    <n v="45069"/>
    <n v="3100001558"/>
    <s v="320-370"/>
    <n v="1650"/>
    <n v="4084"/>
    <n v="5"/>
    <s v="4.50~5.50"/>
    <s v="SINOSTEEL XINGTAI MACHINERY &amp; MILL"/>
    <s v="Cr5 Forged Steel"/>
    <n v="2.1379999999999999"/>
    <n v="8180"/>
    <s v="USD"/>
    <n v="68.8"/>
    <n v="562784"/>
    <n v="0"/>
    <n v="0"/>
    <n v="101301.12"/>
    <n v="14069.6"/>
    <n v="678154.72"/>
    <n v="576853.6"/>
    <s v="EA"/>
    <n v="9100082390"/>
    <s v="P"/>
    <s v="N"/>
    <x v="0"/>
    <n v="330047413"/>
    <s v="20.06.2017"/>
    <s v="03.05.2019"/>
    <s v="06.05.2019"/>
  </r>
  <r>
    <n v="134"/>
    <s v="ST22143"/>
    <n v="220000000552"/>
    <n v="4705201"/>
    <s v="30/8/2019"/>
    <n v="5008158616"/>
    <s v="18.09.2019"/>
    <s v="18.09.2019"/>
    <x v="0"/>
    <s v="For Under Dia"/>
    <s v="Sold-Lot-3 , Dispatched"/>
    <n v="45069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18.09.2019"/>
    <s v="18.09.2019"/>
  </r>
  <r>
    <n v="135"/>
    <s v="18CHW028-6"/>
    <n v="220000000545"/>
    <n v="9704689"/>
    <n v="44160"/>
    <n v="5010134427"/>
    <s v="14.12.2020"/>
    <s v="14.12.2020"/>
    <x v="0"/>
    <s v="For Under Dia"/>
    <s v="Sold-Lot-7 , Dispatch pending"/>
    <n v="45069"/>
    <n v="3100001558"/>
    <s v="320-370"/>
    <n v="1650"/>
    <n v="4084"/>
    <n v="5"/>
    <n v="4.91"/>
    <s v="CHINA FIRST HEAVY INDUSTRY"/>
    <s v="5% Cr"/>
    <n v="2.1379999999999999"/>
    <n v="8750"/>
    <s v="USD"/>
    <n v="71.205600000000004"/>
    <n v="623049"/>
    <n v="0"/>
    <n v="0"/>
    <n v="112148.81999999999"/>
    <n v="15576.225"/>
    <n v="750774.04499999993"/>
    <n v="638625.22499999998"/>
    <s v="EA"/>
    <n v="9100102126"/>
    <s v="P"/>
    <s v="Y"/>
    <x v="1"/>
    <n v="330050808"/>
    <s v="19.03.2019"/>
    <s v="08.12.2020"/>
    <s v="08.12.2020"/>
  </r>
  <r>
    <n v="136"/>
    <s v="S65400"/>
    <n v="220000000559"/>
    <n v="6259360"/>
    <s v="27/12/2019"/>
    <n v="5008669225"/>
    <s v="11.01.2020"/>
    <s v="11.01.2020"/>
    <x v="0"/>
    <s v="For Under Dia"/>
    <s v="Sold-Lot-7 , Dispatch pending"/>
    <n v="45069"/>
    <n v="3100001558"/>
    <s v="320-370"/>
    <n v="1650"/>
    <n v="4084"/>
    <n v="3"/>
    <n v="3.23"/>
    <s v="SUPERIOR FORGE AND STEEL"/>
    <s v="Cr3 Forged Steel"/>
    <n v="2.1379999999999999"/>
    <n v="16700"/>
    <s v="USD"/>
    <n v="68.8"/>
    <n v="1148960"/>
    <n v="0"/>
    <n v="0"/>
    <n v="206812.79999999999"/>
    <n v="28724"/>
    <n v="1384496.8"/>
    <n v="1177684"/>
    <s v="EA"/>
    <n v="9100082407"/>
    <s v="P"/>
    <s v="Y"/>
    <x v="0"/>
    <n v="330050808"/>
    <s v="19.03.2019"/>
    <s v="10.01.2020"/>
    <s v="08.08.2019"/>
  </r>
  <r>
    <n v="137"/>
    <s v="S65399"/>
    <n v="220000000541"/>
    <n v="6259360"/>
    <s v="27/12/2019"/>
    <n v="5008669225"/>
    <s v="11.01.2020"/>
    <s v="11.01.2020"/>
    <x v="0"/>
    <s v="For Under Dia"/>
    <s v="Sold-Lot-7 , Dispatch pending"/>
    <n v="45069"/>
    <n v="3100001558"/>
    <s v="320-370"/>
    <n v="1650"/>
    <n v="4084"/>
    <n v="3"/>
    <n v="3.23"/>
    <s v="SUPERIOR FORGE AND STEEL"/>
    <s v="Cr3 Forged Steel"/>
    <n v="2.1379999999999999"/>
    <n v="16700"/>
    <s v="USD"/>
    <n v="68.8"/>
    <n v="1148960"/>
    <n v="0"/>
    <n v="0"/>
    <n v="206812.79999999999"/>
    <n v="28724"/>
    <n v="1384496.8"/>
    <n v="1177684"/>
    <s v="EA"/>
    <n v="9100082407"/>
    <s v="P"/>
    <s v="Y"/>
    <x v="0"/>
    <n v="330050808"/>
    <s v="19.03.2019"/>
    <s v="10.01.2020"/>
    <s v="08.08.2019"/>
  </r>
  <r>
    <n v="138"/>
    <n v="15035"/>
    <n v="130000005771"/>
    <s v="EEPL-DOM/WU/ 238(12/3/2019)"/>
    <m/>
    <m/>
    <m/>
    <s v="SMS-Supplied"/>
    <x v="0"/>
    <s v="For Under Dia"/>
    <s v="Sold-2 &amp; Dispatched"/>
    <n v="45069"/>
    <n v="3100001558"/>
    <s v="320-370"/>
    <n v="1650"/>
    <n v="4084"/>
    <n v="3"/>
    <s v="2.00~3.50"/>
    <s v="SIDENOR FORGINGS &amp; CASTINGS, GERMANY"/>
    <s v="SC9-3%CR"/>
    <n v="2.1379999999999999"/>
    <n v="970000"/>
    <m/>
    <m/>
    <m/>
    <m/>
    <m/>
    <m/>
    <m/>
    <m/>
    <n v="970000"/>
    <s v="EA"/>
    <n v="9100066170"/>
    <s v="Free supply"/>
    <s v="N"/>
    <x v="3"/>
    <s v="Non EPCG"/>
    <s v="Non EPCG"/>
    <m/>
    <s v="With Mill"/>
  </r>
  <r>
    <n v="139"/>
    <n v="15034"/>
    <n v="130000005771"/>
    <s v="EEPL-DOM/WU/ 236(11/3/2019)"/>
    <m/>
    <m/>
    <m/>
    <s v="SMS-Supplied"/>
    <x v="0"/>
    <s v="For Under Dia"/>
    <s v="Sold-2 &amp; Dispatched"/>
    <n v="45069"/>
    <n v="3100001558"/>
    <s v="320-370"/>
    <n v="1650"/>
    <n v="4084"/>
    <n v="3"/>
    <s v="2.00~3.50"/>
    <s v="SIDENOR FORGINGS &amp; CASTINGS, GERMANY"/>
    <s v="SC9-3%CR"/>
    <n v="2.1379999999999999"/>
    <n v="970000"/>
    <m/>
    <m/>
    <m/>
    <m/>
    <m/>
    <m/>
    <m/>
    <m/>
    <n v="970000"/>
    <s v="EA"/>
    <n v="9100066170"/>
    <s v="Free supply"/>
    <s v="N"/>
    <x v="3"/>
    <s v="Non EPCG"/>
    <s v="Non EPCG"/>
    <m/>
    <s v="With Mill"/>
  </r>
  <r>
    <n v="140"/>
    <s v="ST24696"/>
    <n v="220000000549"/>
    <n v="3813897"/>
    <s v="04.05.2021"/>
    <n v="5011108515"/>
    <s v="01.06.2021"/>
    <s v="01.06.2021"/>
    <x v="0"/>
    <s v="For Under Dia"/>
    <s v="Sold-2 &amp; Dispatched"/>
    <n v="45069"/>
    <n v="3100001558"/>
    <s v="320-370"/>
    <n v="1650"/>
    <n v="4084"/>
    <n v="3"/>
    <n v="3"/>
    <s v="STEINHOFF GMBH &amp; CIE . OHG"/>
    <s v="Cr3 Forged Steel"/>
    <n v="2.1379999999999999"/>
    <n v="12850"/>
    <s v="EUR"/>
    <n v="82.048299999999998"/>
    <n v="1054320.655"/>
    <n v="79074.049125000005"/>
    <n v="7907.404912500001"/>
    <n v="205434.37962674996"/>
    <n v="26358.016375000003"/>
    <n v="1373094.5050392498"/>
    <n v="1167660.1254124998"/>
    <s v="EA"/>
    <n v="9100104715"/>
    <s v="P"/>
    <s v="Y"/>
    <x v="1"/>
    <s v="Non EPCG-Duty Paid"/>
    <s v="Non EPCG"/>
    <s v="26.05.2021"/>
    <s v="26.05.2021"/>
  </r>
  <r>
    <n v="141"/>
    <n v="193411"/>
    <n v="220000000548"/>
    <n v="4446757"/>
    <s v="25.06.2021"/>
    <n v="5011494658"/>
    <s v="11.08.2021"/>
    <s v="11.08.2021"/>
    <x v="0"/>
    <s v="For Under Dia"/>
    <s v="Sold-Lot-7 , Dispatch pending"/>
    <n v="45069"/>
    <n v="3100001558"/>
    <s v="320-370"/>
    <n v="1650"/>
    <n v="4084"/>
    <n v="5"/>
    <s v="4.50~5.50"/>
    <s v="SINOSTEEL XINGTAI MACHINERY &amp; MILL"/>
    <s v="Cr5 Forged Steel"/>
    <n v="2.1379999999999999"/>
    <n v="7518"/>
    <s v="USD"/>
    <n v="75.239199999999997"/>
    <n v="565648.30559999996"/>
    <n v="0"/>
    <n v="0"/>
    <n v="101816.695008"/>
    <n v="14141.207640000001"/>
    <n v="681606.20824800001"/>
    <n v="579789.51324"/>
    <s v="EA"/>
    <n v="9100104683"/>
    <s v="P"/>
    <s v="Y"/>
    <x v="1"/>
    <n v="330050808"/>
    <s v="19.03.2019"/>
    <s v="19.07.2021"/>
    <s v="17-07-2021"/>
  </r>
  <r>
    <n v="142"/>
    <n v="193412"/>
    <n v="220000000548"/>
    <n v="4446757"/>
    <s v="25.06.2021"/>
    <n v="5011494658"/>
    <s v="11.08.2021"/>
    <s v="11.08.2021"/>
    <x v="0"/>
    <s v="For Under Dia"/>
    <s v="Sold-Lot-7 , Dispatch pending"/>
    <n v="45069"/>
    <n v="3100001558"/>
    <s v="320-370"/>
    <n v="1650"/>
    <n v="4084"/>
    <n v="5"/>
    <s v="4.50~5.50"/>
    <s v="SINOSTEEL XINGTAI MACHINERY &amp; MILL"/>
    <s v="Cr5 Forged Steel"/>
    <n v="2.1379999999999999"/>
    <n v="7518"/>
    <s v="USD"/>
    <n v="75.239199999999997"/>
    <n v="565648.30559999996"/>
    <n v="0"/>
    <n v="0"/>
    <n v="101816.695008"/>
    <n v="14141.207640000001"/>
    <n v="681606.20824800001"/>
    <n v="579789.51324"/>
    <s v="EA"/>
    <n v="9100104683"/>
    <s v="P"/>
    <s v="Y"/>
    <x v="1"/>
    <n v="330050808"/>
    <s v="19.03.2019"/>
    <s v="19.07.2021"/>
    <s v="17-07-2021"/>
  </r>
  <r>
    <n v="143"/>
    <n v="193423"/>
    <n v="220000000548"/>
    <n v="4446757"/>
    <s v="25.06.2021"/>
    <n v="5011494658"/>
    <s v="11.08.2021"/>
    <s v="11.08.2021"/>
    <x v="0"/>
    <s v="For Under Dia"/>
    <s v="Sold-Lot-7 , Dispatch pending"/>
    <n v="45069"/>
    <n v="3100001558"/>
    <s v="320-370"/>
    <n v="1650"/>
    <n v="4084"/>
    <n v="5"/>
    <s v="4.50~5.50"/>
    <s v="SINOSTEEL XINGTAI MACHINERY &amp; MILL"/>
    <s v="Cr5 Forged Steel"/>
    <n v="2.1379999999999999"/>
    <n v="7518"/>
    <s v="USD"/>
    <n v="75.239199999999997"/>
    <n v="565648.30559999996"/>
    <n v="0"/>
    <n v="0"/>
    <n v="101816.695008"/>
    <n v="14141.207640000001"/>
    <n v="681606.20824800001"/>
    <n v="579789.51324"/>
    <s v="EA"/>
    <n v="9100104683"/>
    <s v="P"/>
    <s v="Y"/>
    <x v="1"/>
    <n v="330050808"/>
    <s v="19.03.2019"/>
    <s v="19.07.2021"/>
    <s v="19-07-2021"/>
  </r>
  <r>
    <n v="144"/>
    <s v="CR2018AI2"/>
    <n v="220000000547"/>
    <n v="9794957"/>
    <n v="44167"/>
    <n v="5010182948"/>
    <s v="22.12.2020"/>
    <s v="22.12.2020"/>
    <x v="0"/>
    <s v="For Under Dia"/>
    <s v="Sold-Lot-7 , Dispatch pending"/>
    <d v="2023-05-23T00:00:00"/>
    <n v="3100001558"/>
    <s v="320-370"/>
    <n v="1650"/>
    <n v="4084"/>
    <n v="3"/>
    <n v="3.14"/>
    <s v="BAOSTEELROLLSCIENCE&amp;TECHNOLOGYCO.,LTD"/>
    <s v="3% Cr forge steel"/>
    <n v="2.1379999999999999"/>
    <n v="8000"/>
    <s v="USD"/>
    <n v="73.662899999999993"/>
    <n v="589303.19999999995"/>
    <n v="0"/>
    <n v="0"/>
    <n v="106074.57599999999"/>
    <n v="14732.58"/>
    <n v="710110.35599999991"/>
    <n v="604035.77999999991"/>
    <s v="EA"/>
    <n v="9100103740"/>
    <s v="P"/>
    <s v="Y"/>
    <x v="1"/>
    <n v="330050808"/>
    <s v="19.03.2019"/>
    <s v="16.12.2020"/>
    <s v="22.12.2020"/>
  </r>
  <r>
    <n v="145"/>
    <s v="S65397"/>
    <n v="220000000541"/>
    <n v="6259360"/>
    <s v="27/12/2019"/>
    <n v="5008669225"/>
    <s v="11.01.2020"/>
    <s v="11.01.2020"/>
    <x v="0"/>
    <s v="For Under Dia"/>
    <s v="Sold-Lot-8 , Dispatched"/>
    <n v="45069"/>
    <n v="3100001558"/>
    <s v="320-370"/>
    <n v="1650"/>
    <n v="4084"/>
    <n v="3"/>
    <n v="3.23"/>
    <s v="SUPERIOR FORGE AND STEEL"/>
    <s v="Cr3 Forged Steel"/>
    <n v="2.1379999999999999"/>
    <n v="16700"/>
    <s v="USD"/>
    <n v="68.8"/>
    <n v="1148960"/>
    <n v="0"/>
    <n v="0"/>
    <n v="206812.79999999999"/>
    <n v="28724"/>
    <n v="1384496.8"/>
    <n v="1177684"/>
    <s v="EA"/>
    <n v="9100082407"/>
    <s v="P"/>
    <s v="Y"/>
    <x v="0"/>
    <n v="330050808"/>
    <s v="19.03.2019"/>
    <s v="10.01.2020"/>
    <s v="08.08.2019"/>
  </r>
  <r>
    <n v="146"/>
    <s v="ST24706"/>
    <n v="220000000549"/>
    <n v="3813897"/>
    <s v="04.05.2021"/>
    <n v="5011108515"/>
    <s v="01.06.2021"/>
    <s v="01.06.2021"/>
    <x v="0"/>
    <s v="For Under Dia"/>
    <s v="Sold-2 &amp; Dispatched"/>
    <n v="45100"/>
    <n v="3100001558"/>
    <s v="320-370"/>
    <n v="1650"/>
    <n v="4084"/>
    <n v="3"/>
    <n v="3"/>
    <s v="STEINHOFF GMBH &amp; CIE . OHG"/>
    <s v="Cr3 Forged Steel"/>
    <n v="2.1379999999999999"/>
    <n v="12850"/>
    <s v="EUR"/>
    <n v="82.048299999999998"/>
    <n v="1054320.655"/>
    <n v="79074.049125000005"/>
    <n v="7907.404912500001"/>
    <n v="205434.37962674996"/>
    <n v="26358.016375000003"/>
    <n v="1373094.5050392498"/>
    <n v="1167660.1254124998"/>
    <s v="EA"/>
    <n v="9100104715"/>
    <s v="P"/>
    <s v="Y"/>
    <x v="1"/>
    <s v="Non EPCG-Duty Paid"/>
    <s v="Non EPCG"/>
    <s v="26.05.2021"/>
    <s v="26.05.2021"/>
  </r>
  <r>
    <n v="147"/>
    <s v="ST24708"/>
    <n v="220000000549"/>
    <n v="3813897"/>
    <s v="04.05.2021"/>
    <n v="5011108515"/>
    <s v="01.06.2021"/>
    <s v="01.06.2021"/>
    <x v="0"/>
    <s v="For Under Dia"/>
    <s v="Sold-2 &amp; Dispatched"/>
    <n v="45100"/>
    <n v="3100001558"/>
    <s v="320-370"/>
    <n v="1650"/>
    <n v="4084"/>
    <n v="3"/>
    <n v="3"/>
    <s v="STEINHOFF GMBH &amp; CIE . OHG"/>
    <s v="Cr3 Forged Steel"/>
    <n v="2.1379999999999999"/>
    <n v="12850"/>
    <s v="EUR"/>
    <n v="82.048299999999998"/>
    <n v="1054320.655"/>
    <n v="79074.049125000005"/>
    <n v="7907.404912500001"/>
    <n v="205434.37962674996"/>
    <n v="26358.016375000003"/>
    <n v="1373094.5050392498"/>
    <n v="1167660.1254124998"/>
    <s v="EA"/>
    <n v="9100104715"/>
    <s v="P"/>
    <s v="Y"/>
    <x v="1"/>
    <s v="Non EPCG-Duty Paid"/>
    <s v="Non EPCG"/>
    <s v="26.05.2021"/>
    <s v="26.05.2021"/>
  </r>
  <r>
    <n v="148"/>
    <s v="CR2015AI2"/>
    <n v="220000000546"/>
    <n v="6699968"/>
    <s v="16.12.2021"/>
    <n v="5012478796"/>
    <s v="01.02.2022"/>
    <s v="01.02.2022"/>
    <x v="0"/>
    <s v="For Under Dia"/>
    <s v="Sold-Lot-8 , Dispatched"/>
    <d v="2023-06-23T00:00:00"/>
    <n v="3100001558"/>
    <s v="320-370"/>
    <n v="1650"/>
    <n v="4084"/>
    <n v="3"/>
    <n v="3.02"/>
    <s v="BAOSTEELROLLSCIENCE&amp;TECHNOLOGYCO.,LTD"/>
    <s v="3% Cr forge steel"/>
    <n v="2.1419999999999999"/>
    <n v="8000"/>
    <s v="USD"/>
    <n v="73.662899999999993"/>
    <n v="589303.19999999995"/>
    <n v="0"/>
    <n v="0"/>
    <n v="106074.57599999999"/>
    <n v="14732.58"/>
    <n v="710110.35599999991"/>
    <n v="604035.77999999991"/>
    <s v="EA"/>
    <n v="9100103740"/>
    <s v="P"/>
    <s v="Y"/>
    <x v="1"/>
    <n v="330050808"/>
    <s v="19.03.2019"/>
    <s v="21.01.2022"/>
    <s v="21.01.2022"/>
  </r>
  <r>
    <n v="149"/>
    <s v="CR206AI2"/>
    <n v="220000000546"/>
    <n v="6699968"/>
    <s v="16.12.2021"/>
    <n v="5012478796"/>
    <s v="01.02.2022"/>
    <s v="01.02.2022"/>
    <x v="0"/>
    <s v="For Under Dia"/>
    <s v="Sold-Lot-8 , Dispatched"/>
    <d v="2023-06-23T00:00:00"/>
    <n v="3100001558"/>
    <s v="320-370"/>
    <n v="1650"/>
    <n v="4084"/>
    <n v="3"/>
    <n v="3.02"/>
    <s v="BAOSTEELROLLSCIENCE&amp;TECHNOLOGYCO.,LTD"/>
    <s v="3% Cr forge steel"/>
    <n v="2.1419999999999999"/>
    <n v="8000"/>
    <s v="USD"/>
    <n v="73.662899999999993"/>
    <n v="589303.19999999995"/>
    <n v="0"/>
    <n v="0"/>
    <n v="106074.57599999999"/>
    <n v="14732.58"/>
    <n v="710110.35599999991"/>
    <n v="604035.77999999991"/>
    <s v="EA"/>
    <n v="9100103740"/>
    <s v="P"/>
    <s v="Y"/>
    <x v="1"/>
    <n v="330050808"/>
    <s v="19.03.2019"/>
    <s v="21.01.2022"/>
    <s v="21.01.2022"/>
  </r>
  <r>
    <n v="150"/>
    <n v="25633"/>
    <n v="220000000704"/>
    <n v="7580867"/>
    <s v="21.02.2022"/>
    <n v="5012685065"/>
    <s v="05.03.2022"/>
    <n v="40791188"/>
    <x v="0"/>
    <s v="For Under Dia"/>
    <s v="Sold-5 &amp; Dispatched"/>
    <n v="45100"/>
    <n v="3100001558"/>
    <s v="320-370"/>
    <n v="1650"/>
    <n v="4084"/>
    <n v="3"/>
    <s v="2~3.5"/>
    <s v="REINOSA FORGINGS &amp; CASTINGS, GERMANY"/>
    <s v="3% Cr forge steel"/>
    <n v="2.1379999999999999"/>
    <n v="11000"/>
    <s v="EUR"/>
    <n v="84.924300000000002"/>
    <n v="934167.3"/>
    <n v="70062.547500000001"/>
    <n v="7006.2547500000001"/>
    <n v="182022.49840499999"/>
    <n v="23354.182500000003"/>
    <n v="1216612.7831550001"/>
    <n v="1034590.2847500001"/>
    <s v="EA"/>
    <n v="9100132635"/>
    <s v="P"/>
    <s v="Y"/>
    <x v="1"/>
    <n v="319343684"/>
    <s v="02.12.2021"/>
    <s v="15.02.2022"/>
    <s v="15.02.2022"/>
  </r>
  <r>
    <n v="151"/>
    <n v="25643"/>
    <n v="220000000709"/>
    <n v="7371039"/>
    <s v="05.02.2022"/>
    <n v="5012684908"/>
    <s v="05.03.2022"/>
    <n v="40791136"/>
    <x v="1"/>
    <s v="For Under Dia"/>
    <s v="Book Value &amp; Gross value req."/>
    <n v="45100"/>
    <n v="3100001558"/>
    <s v="320-370"/>
    <n v="1650"/>
    <n v="4084"/>
    <n v="3"/>
    <s v="2~3.5"/>
    <s v="REINOSA FORGINGS &amp; CASTINGS, GERMANY"/>
    <s v="3% Cr forge steel"/>
    <n v="2.1379999999999999"/>
    <n v="11000"/>
    <s v="EUR"/>
    <n v="84.924300000000002"/>
    <n v="934167.3"/>
    <n v="0"/>
    <n v="0"/>
    <n v="168150.114"/>
    <n v="23354.182500000003"/>
    <n v="1125671.5965000002"/>
    <n v="957521.48250000016"/>
    <s v="EA"/>
    <n v="9100132635"/>
    <s v="P"/>
    <s v="Y"/>
    <x v="1"/>
    <n v="331011024"/>
    <s v="01.02.2022"/>
    <s v="15.02.2022"/>
    <s v="04.03.2022"/>
  </r>
  <r>
    <n v="152"/>
    <s v="CR2017AI2"/>
    <n v="220000000546"/>
    <n v="6699968"/>
    <s v="16.12.2021"/>
    <n v="5012478796"/>
    <s v="01.02.2022"/>
    <s v="01.02.2022"/>
    <x v="0"/>
    <s v="For Under Dia"/>
    <s v="Sold-Lot-8 , Dispatched"/>
    <d v="2023-06-23T00:00:00"/>
    <n v="3100001558"/>
    <s v="320-370"/>
    <n v="1650"/>
    <n v="4084"/>
    <n v="3"/>
    <n v="3.02"/>
    <s v="BAOSTEELROLLSCIENCE&amp;TECHNOLOGYCO.,LTD"/>
    <s v="3% Cr forge steel"/>
    <n v="2.1419999999999999"/>
    <n v="8000"/>
    <s v="USD"/>
    <n v="73.662899999999993"/>
    <n v="589303.19999999995"/>
    <n v="0"/>
    <n v="0"/>
    <n v="106074.57599999999"/>
    <n v="14732.58"/>
    <n v="710110.35599999991"/>
    <n v="604035.77999999991"/>
    <s v="EA"/>
    <n v="9100103740"/>
    <s v="P"/>
    <s v="Y"/>
    <x v="1"/>
    <n v="330050808"/>
    <s v="19.03.2019"/>
    <s v="21.01.2022"/>
    <s v="21.01.2022"/>
  </r>
  <r>
    <n v="153"/>
    <s v="CR2016AI2"/>
    <n v="220000000547"/>
    <n v="9794957"/>
    <n v="44167"/>
    <n v="5010182948"/>
    <s v="22.12.2020"/>
    <s v="22.12.2020"/>
    <x v="0"/>
    <s v="For Under Dia"/>
    <s v="Sold-Lot-8 , Dispatched"/>
    <d v="2023-06-23T00:00:00"/>
    <n v="3100001558"/>
    <s v="320-370"/>
    <n v="1650"/>
    <n v="4084"/>
    <n v="3"/>
    <n v="3.14"/>
    <s v="BAOSTEELROLLSCIENCE&amp;TECHNOLOGYCO.,LTD"/>
    <s v="3% Cr forge steel"/>
    <n v="2.1379999999999999"/>
    <n v="8000"/>
    <s v="USD"/>
    <n v="73.662899999999993"/>
    <n v="589303.19999999995"/>
    <n v="0"/>
    <n v="0"/>
    <n v="106074.57599999999"/>
    <n v="14732.58"/>
    <n v="710110.35599999991"/>
    <n v="604035.77999999991"/>
    <s v="EA"/>
    <n v="9100103740"/>
    <s v="P"/>
    <s v="Y"/>
    <x v="1"/>
    <n v="330050808"/>
    <s v="19.03.2019"/>
    <s v="16.12.2020"/>
    <s v="22.12.2020"/>
  </r>
  <r>
    <n v="154"/>
    <n v="25628"/>
    <n v="220000000704"/>
    <n v="7580867"/>
    <s v="21.02.2022"/>
    <n v="5012685065"/>
    <s v="05.03.2022"/>
    <n v="40791188"/>
    <x v="0"/>
    <s v="For Under Dia"/>
    <s v="Sold-5 &amp; Dispatched"/>
    <n v="45100"/>
    <n v="3100001558"/>
    <s v="320-370"/>
    <n v="1650"/>
    <n v="4084"/>
    <n v="3"/>
    <s v="2~3.5"/>
    <s v="REINOSA FORGINGS &amp; CASTINGS, GERMANY"/>
    <s v="3% Cr forge steel"/>
    <n v="2.1379999999999999"/>
    <n v="11000"/>
    <s v="EUR"/>
    <n v="84.924300000000002"/>
    <n v="934167.3"/>
    <n v="70062.547500000001"/>
    <n v="7006.2547500000001"/>
    <n v="182022.49840499999"/>
    <n v="23354.182500000003"/>
    <n v="1216612.7831550001"/>
    <n v="1034590.2847500001"/>
    <s v="EA"/>
    <n v="9100132635"/>
    <s v="P"/>
    <s v="Y"/>
    <x v="1"/>
    <n v="319343684"/>
    <s v="02.12.2021"/>
    <s v="15.02.2022"/>
    <s v="15.02.2022"/>
  </r>
  <r>
    <n v="155"/>
    <n v="25630"/>
    <n v="220000000704"/>
    <n v="7580867"/>
    <s v="21.02.2022"/>
    <n v="5012685065"/>
    <s v="05.03.2022"/>
    <n v="40791188"/>
    <x v="0"/>
    <s v="For Under Dia"/>
    <s v="Sold-5 &amp; Dispatched"/>
    <n v="45100"/>
    <n v="3100001558"/>
    <s v="320-370"/>
    <n v="1650"/>
    <n v="4084"/>
    <n v="3"/>
    <s v="2~3.5"/>
    <s v="REINOSA FORGINGS &amp; CASTINGS, GERMANY"/>
    <s v="3% Cr forge steel"/>
    <n v="2.1379999999999999"/>
    <n v="11000"/>
    <s v="EUR"/>
    <n v="84.924300000000002"/>
    <n v="934167.3"/>
    <n v="70062.547500000001"/>
    <n v="7006.2547500000001"/>
    <n v="182022.49840499999"/>
    <n v="23354.182500000003"/>
    <n v="1216612.7831550001"/>
    <n v="1034590.2847500001"/>
    <s v="EA"/>
    <n v="9100132635"/>
    <s v="P"/>
    <s v="Y"/>
    <x v="1"/>
    <n v="319343684"/>
    <s v="02.12.2021"/>
    <s v="15.02.2022"/>
    <s v="15.02.2022"/>
  </r>
  <r>
    <n v="156"/>
    <n v="236487"/>
    <n v="220000000702"/>
    <n v="8351310"/>
    <s v="20.04.2022"/>
    <n v="5013371887"/>
    <s v="16.06.2022"/>
    <s v="16.06.2022"/>
    <x v="1"/>
    <s v="Spalled"/>
    <s v="EPCG under utilisation-Running"/>
    <n v="45130"/>
    <n v="3100001558"/>
    <s v="320-370"/>
    <n v="1650"/>
    <n v="4084"/>
    <n v="5"/>
    <s v="4.5~5.5"/>
    <s v="SINOSTEEL XINGTAI MACHINERY &amp; MILL"/>
    <s v="Cr5 Forged Steel"/>
    <n v="2.1379999999999999"/>
    <n v="7977"/>
    <s v="USD"/>
    <n v="74.783600000000007"/>
    <n v="596548.77720000001"/>
    <n v="0"/>
    <n v="0"/>
    <n v="107378.77989599999"/>
    <n v="14913.719430000001"/>
    <n v="718841.27652600012"/>
    <n v="611462.49663000018"/>
    <s v="EA"/>
    <n v="9100129961"/>
    <s v="Q"/>
    <s v="Y"/>
    <x v="2"/>
    <n v="331011024"/>
    <s v="01.02.2022"/>
    <s v="04.05.2022"/>
    <s v="04.05.2022"/>
  </r>
  <r>
    <n v="157"/>
    <s v="ST24704"/>
    <n v="220000000549"/>
    <n v="3813897"/>
    <s v="04.05.2021"/>
    <n v="5011108515"/>
    <s v="01.06.2021"/>
    <s v="01.06.2021"/>
    <x v="0"/>
    <s v="For Under Dia"/>
    <s v="Sold-7 &amp; Dispatched"/>
    <n v="45130"/>
    <n v="3100001558"/>
    <s v="320-370"/>
    <n v="1650"/>
    <n v="4084"/>
    <n v="3"/>
    <n v="3"/>
    <s v="STEINHOFF GMBH &amp; CIE . OHG"/>
    <s v="Cr3 Forged Steel"/>
    <n v="2.1379999999999999"/>
    <n v="12850"/>
    <s v="EUR"/>
    <n v="82.048299999999998"/>
    <n v="1054320.655"/>
    <n v="79074.049125000005"/>
    <n v="7907.404912500001"/>
    <n v="205434.37962674996"/>
    <n v="26358.016375000003"/>
    <n v="1373094.5050392498"/>
    <n v="1167660.1254124998"/>
    <s v="EA"/>
    <n v="9100104715"/>
    <s v="P"/>
    <s v="Y"/>
    <x v="1"/>
    <s v="Non EPCG-Duty Paid"/>
    <s v="Non EPCG"/>
    <s v="26.05.2021"/>
    <s v="26.05.2021"/>
  </r>
  <r>
    <n v="158"/>
    <n v="193415"/>
    <n v="220000000548"/>
    <n v="4446757"/>
    <s v="25.06.2021"/>
    <n v="5011494658"/>
    <s v="11.08.2021"/>
    <s v="11.08.2021"/>
    <x v="0"/>
    <s v="For Under Dia"/>
    <s v="Sold-Lot-8 , Dispatched"/>
    <n v="45130"/>
    <n v="3100001558"/>
    <s v="320-370"/>
    <n v="1650"/>
    <n v="4084"/>
    <n v="5"/>
    <s v="4.50~5.50"/>
    <s v="SINOSTEEL XINGTAI MACHINERY &amp; MILL"/>
    <s v="Cr5 Forged Steel"/>
    <n v="2.1379999999999999"/>
    <n v="7518"/>
    <s v="USD"/>
    <n v="75.239199999999997"/>
    <n v="565648.30559999996"/>
    <n v="0"/>
    <n v="0"/>
    <n v="101816.695008"/>
    <n v="14141.207640000001"/>
    <n v="681606.20824800001"/>
    <n v="579789.51324"/>
    <s v="EA"/>
    <n v="9100104683"/>
    <s v="P"/>
    <s v="Y"/>
    <x v="1"/>
    <n v="330050808"/>
    <s v="19.03.2019"/>
    <s v="19.07.2021"/>
    <s v="17-07-2021"/>
  </r>
  <r>
    <n v="159"/>
    <n v="193417"/>
    <n v="220000000590"/>
    <n v="4446757"/>
    <s v="25.06.2021"/>
    <n v="5011494658"/>
    <s v="11.08.2021"/>
    <n v="40791188"/>
    <x v="0"/>
    <s v="For Under Dia"/>
    <s v="Sold-Lot-8 , Dispatched"/>
    <n v="45130"/>
    <n v="3100001558"/>
    <s v="320-370"/>
    <n v="1650"/>
    <n v="4084"/>
    <n v="5"/>
    <s v="4.50~5.50"/>
    <s v="SINOSTEEL XINGTAI MACHINERY &amp; MILL"/>
    <s v="Cr5 Forged Steel"/>
    <n v="2.1379999999999999"/>
    <n v="7518"/>
    <s v="USD"/>
    <n v="75.239199999999997"/>
    <n v="565648.30559999996"/>
    <n v="0"/>
    <n v="0"/>
    <n v="101816.695008"/>
    <n v="14141.207640000001"/>
    <n v="681606.20824800001"/>
    <n v="579789.51324"/>
    <s v="EA"/>
    <n v="9100104683"/>
    <s v="P"/>
    <s v="Y"/>
    <x v="1"/>
    <n v="330050808"/>
    <s v="19.03.2019"/>
    <s v="19.07.2021"/>
    <s v="19-07-2021"/>
  </r>
  <r>
    <n v="160"/>
    <s v="182480-1-5"/>
    <n v="220000000542"/>
    <n v="5571977"/>
    <n v="43627"/>
    <n v="5008457647"/>
    <s v="27.11.2019"/>
    <s v="27.11.2019"/>
    <x v="0"/>
    <s v="For Under Dia"/>
    <s v="Sold-Lot-8 , Dispatched"/>
    <n v="45130"/>
    <n v="3100001558"/>
    <s v="320-370"/>
    <n v="1650"/>
    <n v="4084"/>
    <n v="5"/>
    <n v="5.03"/>
    <s v="CHANGZHOU ECCO ROLLER CO., LTD"/>
    <s v="Cr5 Forged Steel"/>
    <n v="2.1379999999999999"/>
    <n v="8700"/>
    <s v="USD"/>
    <n v="68.8"/>
    <n v="598560"/>
    <n v="0"/>
    <n v="0"/>
    <n v="107740.8"/>
    <n v="14964"/>
    <n v="721264.8"/>
    <n v="613524"/>
    <s v="EA"/>
    <n v="9100082411"/>
    <s v="P"/>
    <s v="N"/>
    <x v="0"/>
    <n v="330050808"/>
    <s v="19.03.2019"/>
    <s v="27.11.2019"/>
    <s v="27.11.2019"/>
  </r>
  <r>
    <n v="161"/>
    <s v="ST22150"/>
    <n v="220000000552"/>
    <n v="5242721"/>
    <n v="43748"/>
    <n v="5008299744"/>
    <s v="22.10.2019"/>
    <s v="22.10.2019"/>
    <x v="0"/>
    <s v="For Under Dia"/>
    <s v="Sold-Lot-3 , Dispatched"/>
    <n v="45130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21.10.2019"/>
    <s v="22.10.2019"/>
  </r>
  <r>
    <n v="162"/>
    <s v="CR1910AI2"/>
    <n v="220000000558"/>
    <n v="19022"/>
    <s v="11.06.2019"/>
    <n v="5007840599"/>
    <s v="03.07.2019"/>
    <s v="03.07.2019"/>
    <x v="0"/>
    <s v="For Under Dia"/>
    <s v="Sold-1 &amp; Dispatched"/>
    <n v="45130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163"/>
    <s v="ST24701"/>
    <n v="220000000550"/>
    <n v="3813897"/>
    <s v="04.05.2021"/>
    <n v="5011108515"/>
    <s v="01.06.2021"/>
    <s v="01.06.2021"/>
    <x v="0"/>
    <s v="For Under Dia"/>
    <s v="Sold-7 &amp; Dispatched"/>
    <n v="45130"/>
    <n v="3100001558"/>
    <s v="320-370"/>
    <n v="1650"/>
    <n v="4084"/>
    <n v="3"/>
    <n v="3"/>
    <s v="STEINHOFF GMBH &amp; CIE . OHG"/>
    <s v="Cr3 Forged Steel"/>
    <n v="2.1379999999999999"/>
    <n v="12850"/>
    <s v="EUR"/>
    <n v="82.048299999999998"/>
    <n v="1054320.655"/>
    <n v="79074.049125000005"/>
    <n v="7907.404912500001"/>
    <n v="205434.37962674996"/>
    <n v="26358.016375000003"/>
    <n v="1373094.5050392498"/>
    <n v="1167660.1254124998"/>
    <s v="EA"/>
    <n v="9100104715"/>
    <s v="P"/>
    <s v="Y"/>
    <x v="1"/>
    <s v="Non EPCG-Duty Paid"/>
    <s v="Non EPCG"/>
    <s v="26.05.2021"/>
    <s v="26.05.2021"/>
  </r>
  <r>
    <n v="164"/>
    <s v="CR2010AI2"/>
    <n v="220000000547"/>
    <n v="9794957"/>
    <n v="44167"/>
    <n v="5010182948"/>
    <s v="22.12.2020"/>
    <s v="22.12.2020"/>
    <x v="0"/>
    <s v="For Under Dia"/>
    <s v="Sold-Lot-8 , Dispatched"/>
    <d v="2023-07-23T00:00:00"/>
    <n v="3100001558"/>
    <s v="320-370"/>
    <n v="1650"/>
    <n v="4084"/>
    <n v="3"/>
    <n v="3.14"/>
    <s v="BAOSTEELROLLSCIENCE&amp;TECHNOLOGYCO.,LTD"/>
    <s v="3% Cr forge steel"/>
    <n v="2.1379999999999999"/>
    <n v="8000"/>
    <s v="USD"/>
    <n v="73.662899999999993"/>
    <n v="589303.19999999995"/>
    <n v="0"/>
    <n v="0"/>
    <n v="106074.57599999999"/>
    <n v="14732.58"/>
    <n v="710110.35599999991"/>
    <n v="604035.77999999991"/>
    <s v="EA"/>
    <n v="9100103740"/>
    <s v="P"/>
    <s v="Y"/>
    <x v="1"/>
    <n v="330050808"/>
    <s v="19.03.2019"/>
    <s v="16.12.2020"/>
    <s v="22.12.2020"/>
  </r>
  <r>
    <n v="165"/>
    <s v="FR0454"/>
    <n v="220000000543"/>
    <n v="8377871"/>
    <n v="44051"/>
    <n v="5009500025"/>
    <s v="17.08.2020"/>
    <s v="17.08.2020"/>
    <x v="0"/>
    <s v="For Under Dia"/>
    <s v="Sold-Lot-8 , Dispatched"/>
    <n v="45130"/>
    <n v="3100001558"/>
    <s v="320-370"/>
    <n v="1650"/>
    <n v="4084"/>
    <n v="5"/>
    <n v="4.74"/>
    <s v="JFE SHOJI TRADE CORPORATION"/>
    <s v="Cr5 FH-15, ESR"/>
    <n v="2.1379999999999999"/>
    <n v="1591250"/>
    <s v="JPY"/>
    <n v="0.6321"/>
    <n v="1005829.125"/>
    <n v="0"/>
    <n v="0"/>
    <n v="181049.24249999999"/>
    <n v="25145.728125000001"/>
    <n v="1212024.0956249998"/>
    <n v="1030974.8531249999"/>
    <s v="EA"/>
    <n v="9100083108"/>
    <s v="P"/>
    <s v="N"/>
    <x v="0"/>
    <n v="330050808"/>
    <s v="19.03.2019"/>
    <s v="14.08.2020"/>
    <s v="25.10.2019"/>
  </r>
  <r>
    <n v="166"/>
    <s v="CR2014AI2"/>
    <n v="220000000546"/>
    <n v="6699968"/>
    <s v="16.12.2021"/>
    <n v="5012478796"/>
    <s v="01.02.2022"/>
    <s v="01.02.2022"/>
    <x v="0"/>
    <s v="For Under Dia"/>
    <s v="Sold-Lot-8 , Dispatched"/>
    <d v="2023-07-23T00:00:00"/>
    <n v="3100001558"/>
    <s v="320-370"/>
    <n v="1650"/>
    <n v="4084"/>
    <n v="3"/>
    <n v="3.02"/>
    <s v="BAOSTEELROLLSCIENCE&amp;TECHNOLOGYCO.,LTD"/>
    <s v="3% Cr forge steel"/>
    <n v="2.1419999999999999"/>
    <n v="8000"/>
    <s v="USD"/>
    <n v="73.662899999999993"/>
    <n v="589303.19999999995"/>
    <n v="0"/>
    <n v="0"/>
    <n v="106074.57599999999"/>
    <n v="14732.58"/>
    <n v="710110.35599999991"/>
    <n v="604035.77999999991"/>
    <s v="EA"/>
    <n v="9100103740"/>
    <s v="P"/>
    <s v="Y"/>
    <x v="1"/>
    <n v="330050808"/>
    <s v="19.03.2019"/>
    <s v="21.01.2022"/>
    <s v="21.01.2022"/>
  </r>
  <r>
    <n v="167"/>
    <s v="CR204AI2"/>
    <n v="220000000589"/>
    <n v="6699968"/>
    <s v="16.12.2021"/>
    <n v="5012478796"/>
    <s v="01.02.2022"/>
    <n v="40791190"/>
    <x v="0"/>
    <s v="For Under Dia"/>
    <s v="Sold-Lot-8 , Dispatched"/>
    <d v="2023-07-23T00:00:00"/>
    <n v="3100001558"/>
    <s v="320-370"/>
    <n v="1650"/>
    <n v="4084"/>
    <n v="3"/>
    <n v="3.02"/>
    <s v="BAOSTEELROLLSCIENCE&amp;TECHNOLOGYCO.,LTD"/>
    <s v="3% Cr forge steel"/>
    <n v="2.1419999999999999"/>
    <n v="8000"/>
    <s v="USD"/>
    <n v="73.662899999999993"/>
    <n v="589303.19999999995"/>
    <n v="0"/>
    <n v="0"/>
    <n v="106074.57599999999"/>
    <n v="14732.58"/>
    <n v="710110.35599999991"/>
    <n v="604035.77999999991"/>
    <s v="EA"/>
    <n v="9100103740"/>
    <s v="P"/>
    <s v="Y"/>
    <x v="1"/>
    <n v="330050808"/>
    <s v="19.03.2019"/>
    <s v="21.01.2022"/>
    <s v="21.01.2022"/>
  </r>
  <r>
    <n v="168"/>
    <s v="ST24698"/>
    <n v="220000000550"/>
    <n v="3813897"/>
    <s v="04.05.2021"/>
    <n v="5011108515"/>
    <s v="01.06.2021"/>
    <s v="01.06.2021"/>
    <x v="0"/>
    <s v="For Under Dia"/>
    <s v="Sold-7 &amp; Dispatched"/>
    <n v="45130"/>
    <n v="3100001558"/>
    <s v="320-370"/>
    <n v="1650"/>
    <n v="4084"/>
    <n v="3"/>
    <n v="3"/>
    <s v="STEINHOFF GMBH &amp; CIE . OHG"/>
    <s v="Cr3 Forged Steel"/>
    <n v="2.1379999999999999"/>
    <n v="12850"/>
    <s v="EUR"/>
    <n v="82.048299999999998"/>
    <n v="1054320.655"/>
    <n v="79074.049125000005"/>
    <n v="7907.404912500001"/>
    <n v="205434.37962674996"/>
    <n v="26358.016375000003"/>
    <n v="1373094.5050392498"/>
    <n v="1167660.1254124998"/>
    <s v="EA"/>
    <n v="9100104715"/>
    <s v="P"/>
    <s v="Y"/>
    <x v="1"/>
    <s v="Non EPCG-Duty Paid"/>
    <s v="Non EPCG"/>
    <s v="26.05.2021"/>
    <s v="26.05.2021"/>
  </r>
  <r>
    <n v="169"/>
    <s v="CR209AI2"/>
    <n v="220000000546"/>
    <n v="6699968"/>
    <s v="16.12.2021"/>
    <n v="5012478796"/>
    <s v="01.02.2022"/>
    <s v="01.02.2022"/>
    <x v="0"/>
    <s v="For Under Dia"/>
    <s v="Sold-Lot-8 , Dispatched"/>
    <d v="2023-08-23T00:00:00"/>
    <n v="3100001558"/>
    <s v="320-370"/>
    <n v="1650"/>
    <n v="4084"/>
    <n v="3"/>
    <n v="3.02"/>
    <s v="BAOSTEELROLLSCIENCE&amp;TECHNOLOGYCO.,LTD"/>
    <s v="3% Cr forge steel"/>
    <n v="2.1419999999999999"/>
    <n v="8000"/>
    <s v="USD"/>
    <n v="73.662899999999993"/>
    <n v="589303.19999999995"/>
    <n v="0"/>
    <n v="0"/>
    <n v="106074.57599999999"/>
    <n v="14732.58"/>
    <n v="710110.35599999991"/>
    <n v="604035.77999999991"/>
    <s v="EA"/>
    <n v="9100103740"/>
    <s v="P"/>
    <s v="Y"/>
    <x v="1"/>
    <n v="330050808"/>
    <s v="19.03.2019"/>
    <s v="21.01.2022"/>
    <s v="21.01.2022"/>
  </r>
  <r>
    <n v="170"/>
    <s v="CR2012AI2"/>
    <n v="220000000546"/>
    <n v="6699968"/>
    <s v="16.12.2021"/>
    <n v="5012478796"/>
    <s v="01.02.2022"/>
    <s v="01.02.2022"/>
    <x v="0"/>
    <s v="For Under Dia"/>
    <s v="Sold-Lot-8 , Dispatched"/>
    <d v="2023-08-23T00:00:00"/>
    <n v="3100001558"/>
    <s v="320-370"/>
    <n v="1650"/>
    <n v="4084"/>
    <n v="3"/>
    <n v="3.04"/>
    <s v="BAOSTEELROLLSCIENCE&amp;TECHNOLOGYCO.,LTD"/>
    <s v="3% Cr forge steel"/>
    <n v="2.1419999999999999"/>
    <n v="8000"/>
    <s v="USD"/>
    <n v="73.662899999999993"/>
    <n v="589303.19999999995"/>
    <n v="0"/>
    <n v="0"/>
    <n v="106074.57599999999"/>
    <n v="14732.58"/>
    <n v="710110.35599999991"/>
    <n v="604035.77999999991"/>
    <s v="EA"/>
    <n v="9100103740"/>
    <s v="P"/>
    <s v="Y"/>
    <x v="1"/>
    <n v="330050808"/>
    <s v="19.03.2019"/>
    <s v="21.01.2022"/>
    <s v="21.01.2022"/>
  </r>
  <r>
    <n v="171"/>
    <s v="CR225AI2"/>
    <n v="220000000705"/>
    <n v="8937668"/>
    <s v="02.06.2022"/>
    <n v="5013425091"/>
    <s v="24.06.2022"/>
    <s v="24.06.2022"/>
    <x v="1"/>
    <s v="For Under Dia"/>
    <s v="EPCG under utilisation-Running"/>
    <n v="45161"/>
    <n v="3100001558"/>
    <s v="320-370"/>
    <n v="1650"/>
    <n v="4084"/>
    <n v="3"/>
    <n v="3.09"/>
    <s v="BAOSTEELROLLSCIENCE&amp;TECHNOLOGYCO.,LTD"/>
    <s v="MC3 (3% Cr forge steel)"/>
    <n v="2.1419999999999999"/>
    <n v="8480"/>
    <s v="USD"/>
    <n v="74.783600000000007"/>
    <n v="634164.92800000007"/>
    <n v="0"/>
    <n v="0"/>
    <n v="114149.68704"/>
    <n v="15854.123200000002"/>
    <n v="764168.73824000009"/>
    <n v="650019.0512000001"/>
    <s v="EA"/>
    <n v="9100129960"/>
    <s v="Q"/>
    <s v="Y"/>
    <x v="2"/>
    <n v="331011024"/>
    <s v="01.02.2022"/>
    <s v="18.06.2022"/>
    <s v="19.06.2022"/>
  </r>
  <r>
    <n v="172"/>
    <s v="CR197AI2"/>
    <n v="220000000556"/>
    <n v="19022"/>
    <s v="11.06.2019"/>
    <n v="5007840599"/>
    <s v="03.07.2019"/>
    <s v="03.07.2019"/>
    <x v="0"/>
    <s v="For Under Dia"/>
    <s v="Sold-1 &amp; Dispatched"/>
    <n v="45161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173"/>
    <n v="160222"/>
    <n v="220000000540"/>
    <n v="1904"/>
    <s v="20.04.2019"/>
    <n v="5007583950"/>
    <s v="06.05.2019"/>
    <s v="06.05.2019"/>
    <x v="0"/>
    <s v="For Under Dia"/>
    <s v="Sold-5 &amp; Dispatched"/>
    <n v="45192"/>
    <n v="3100001558"/>
    <s v="320-370"/>
    <n v="1650"/>
    <n v="4084"/>
    <n v="5"/>
    <s v="4.50~5.50"/>
    <s v="SINOSTEEL XINGTAI MACHINERY &amp; MILL"/>
    <s v="Cr5 Forged Steel"/>
    <n v="2.1379999999999999"/>
    <n v="8180"/>
    <s v="USD"/>
    <n v="68.8"/>
    <n v="562784"/>
    <n v="0"/>
    <n v="0"/>
    <n v="101301.12"/>
    <n v="14069.6"/>
    <n v="678154.72"/>
    <n v="576853.6"/>
    <s v="EA"/>
    <n v="9100082390"/>
    <s v="P"/>
    <s v="N"/>
    <x v="0"/>
    <n v="330047413"/>
    <s v="20.06.2017"/>
    <s v="03.05.2019"/>
    <s v="06.05.2019"/>
  </r>
  <r>
    <n v="174"/>
    <s v="ST24714"/>
    <n v="220000000549"/>
    <n v="3813897"/>
    <s v="04.05.2021"/>
    <n v="5011108515"/>
    <s v="01.06.2021"/>
    <s v="01.06.2021"/>
    <x v="0"/>
    <s v="For Under Dia"/>
    <s v="Sold-7 &amp; Dispatched"/>
    <n v="45192"/>
    <n v="3100001558"/>
    <s v="320-370"/>
    <n v="1650"/>
    <n v="4084"/>
    <n v="3"/>
    <n v="3"/>
    <s v="STEINHOFF GMBH &amp; CIE . OHG"/>
    <s v="Cr3 Forged Steel"/>
    <n v="2.1379999999999999"/>
    <n v="12850"/>
    <s v="EUR"/>
    <n v="82.048299999999998"/>
    <n v="1054320.655"/>
    <n v="79074.049125000005"/>
    <n v="7907.404912500001"/>
    <n v="205434.37962674996"/>
    <n v="26358.016375000003"/>
    <n v="1373094.5050392498"/>
    <n v="1167660.1254124998"/>
    <s v="EA"/>
    <n v="9100104715"/>
    <s v="P"/>
    <s v="Y"/>
    <x v="1"/>
    <s v="Non EPCG-Duty Paid"/>
    <s v="Non EPCG"/>
    <s v="26.05.2021"/>
    <s v="26.05.2021"/>
  </r>
  <r>
    <n v="175"/>
    <s v="CR202AI2"/>
    <n v="220000000546"/>
    <n v="6699968"/>
    <s v="16.12.2021"/>
    <n v="5012478796"/>
    <s v="01.02.2022"/>
    <s v="01.02.2022"/>
    <x v="0"/>
    <s v="For Under Dia"/>
    <s v="Sold-Lot-8 , Dispatched"/>
    <d v="2023-09-23T00:00:00"/>
    <n v="3100001558"/>
    <s v="320-370"/>
    <n v="1650"/>
    <n v="4084"/>
    <n v="3"/>
    <n v="3.02"/>
    <s v="BAOSTEELROLLSCIENCE&amp;TECHNOLOGYCO.,LTD"/>
    <s v="3% Cr forge steel"/>
    <n v="2.1419999999999999"/>
    <n v="8000"/>
    <s v="USD"/>
    <n v="73.662899999999993"/>
    <n v="589303.19999999995"/>
    <n v="0"/>
    <n v="0"/>
    <n v="106074.57599999999"/>
    <n v="14732.58"/>
    <n v="710110.35599999991"/>
    <n v="604035.77999999991"/>
    <s v="EA"/>
    <n v="9100103740"/>
    <s v="P"/>
    <s v="Y"/>
    <x v="1"/>
    <n v="330050808"/>
    <s v="19.03.2019"/>
    <s v="21.01.2022"/>
    <s v="21.01.2022"/>
  </r>
  <r>
    <n v="176"/>
    <s v="CR201AI2"/>
    <n v="220000000546"/>
    <n v="6699968"/>
    <s v="16.12.2021"/>
    <n v="5012478796"/>
    <s v="01.02.2022"/>
    <s v="01.02.2022"/>
    <x v="0"/>
    <s v="For Under Dia"/>
    <s v="Sold-Lot-8 , Dispatched"/>
    <d v="2023-09-23T00:00:00"/>
    <n v="3100001558"/>
    <s v="320-370"/>
    <n v="1650"/>
    <n v="4084"/>
    <n v="3"/>
    <n v="3.02"/>
    <s v="BAOSTEELROLLSCIENCE&amp;TECHNOLOGYCO.,LTD"/>
    <s v="3% Cr forge steel"/>
    <n v="2.1419999999999999"/>
    <n v="8000"/>
    <s v="USD"/>
    <n v="73.662899999999993"/>
    <n v="589303.19999999995"/>
    <n v="0"/>
    <n v="0"/>
    <n v="106074.57599999999"/>
    <n v="14732.58"/>
    <n v="710110.35599999991"/>
    <n v="604035.77999999991"/>
    <s v="EA"/>
    <n v="9100103740"/>
    <s v="P"/>
    <s v="Y"/>
    <x v="1"/>
    <n v="330050808"/>
    <s v="19.03.2019"/>
    <s v="21.01.2022"/>
    <s v="21.01.2022"/>
  </r>
  <r>
    <n v="177"/>
    <s v="CR203AI2"/>
    <n v="220000000589"/>
    <n v="6699968"/>
    <s v="16.12.2021"/>
    <n v="5012478796"/>
    <s v="01.02.2022"/>
    <n v="40791190"/>
    <x v="0"/>
    <s v="For Under Dia"/>
    <s v="Sold-Lot-9 , Dispatch Pending"/>
    <d v="2023-09-23T00:00:00"/>
    <n v="3100001558"/>
    <s v="320-370"/>
    <n v="1650"/>
    <n v="4084"/>
    <n v="3"/>
    <n v="3.02"/>
    <s v="BAOSTEELROLLSCIENCE&amp;TECHNOLOGYCO.,LTD"/>
    <s v="3% Cr forge steel"/>
    <n v="2.1419999999999999"/>
    <n v="8000"/>
    <s v="USD"/>
    <n v="73.662899999999993"/>
    <n v="589303.19999999995"/>
    <n v="0"/>
    <n v="0"/>
    <n v="106074.57599999999"/>
    <n v="14732.58"/>
    <n v="710110.35599999991"/>
    <n v="604035.77999999991"/>
    <s v="EA"/>
    <n v="9100103740"/>
    <s v="P"/>
    <s v="Y"/>
    <x v="1"/>
    <n v="330050808"/>
    <s v="19.03.2019"/>
    <s v="21.01.2022"/>
    <s v="21.01.2022"/>
  </r>
  <r>
    <n v="178"/>
    <n v="25647"/>
    <n v="220000000708"/>
    <n v="7371039"/>
    <s v="05.02.2022"/>
    <n v="5012684908"/>
    <s v="05.03.2022"/>
    <n v="40791136"/>
    <x v="1"/>
    <s v="For Under Dia"/>
    <s v="EPCG under utilisation-Running"/>
    <n v="45192"/>
    <n v="3100001558"/>
    <s v="320-370"/>
    <n v="1650"/>
    <n v="4084"/>
    <n v="3"/>
    <s v="2~3.5"/>
    <s v="REINOSA FORGINGS &amp; CASTINGS, GERMANY"/>
    <s v="3% Cr forge steel"/>
    <n v="2.1379999999999999"/>
    <n v="11000"/>
    <s v="EUR"/>
    <n v="84.924300000000002"/>
    <n v="934167.3"/>
    <n v="0"/>
    <n v="0"/>
    <n v="168150.114"/>
    <n v="23354.182500000003"/>
    <n v="1125671.5965000002"/>
    <n v="957521.48250000016"/>
    <s v="EA"/>
    <n v="9100132635"/>
    <s v="P"/>
    <s v="Y"/>
    <x v="1"/>
    <n v="331011024"/>
    <s v="01.02.2022"/>
    <s v="15.02.2022"/>
    <s v="04.03.2022"/>
  </r>
  <r>
    <n v="179"/>
    <n v="25641"/>
    <n v="220000000708"/>
    <n v="7371039"/>
    <s v="05.02.2022"/>
    <n v="5012684908"/>
    <s v="05.03.2022"/>
    <n v="40791136"/>
    <x v="1"/>
    <s v="For Under Dia"/>
    <s v="EPCG under utilisation-Running"/>
    <n v="45192"/>
    <n v="3100001558"/>
    <s v="320-370"/>
    <n v="1650"/>
    <n v="4084"/>
    <n v="3"/>
    <s v="2~3.5"/>
    <s v="REINOSA FORGINGS &amp; CASTINGS, GERMANY"/>
    <s v="3% Cr forge steel"/>
    <n v="2.1379999999999999"/>
    <n v="11000"/>
    <s v="EUR"/>
    <n v="84.924300000000002"/>
    <n v="934167.3"/>
    <n v="0"/>
    <n v="0"/>
    <n v="168150.114"/>
    <n v="23354.182500000003"/>
    <n v="1125671.5965000002"/>
    <n v="957521.48250000016"/>
    <s v="EA"/>
    <n v="9100132635"/>
    <s v="P"/>
    <s v="Y"/>
    <x v="1"/>
    <n v="331011024"/>
    <s v="01.02.2022"/>
    <s v="04.03.2022"/>
    <s v="04.03.2022"/>
  </r>
  <r>
    <n v="180"/>
    <n v="15041"/>
    <n v="130000005771"/>
    <s v="EEPL-DOM/WU/ 239(12/3/2019)"/>
    <m/>
    <m/>
    <m/>
    <s v="SMS-Supplied"/>
    <x v="0"/>
    <s v="For Under Dia"/>
    <s v="Sold-5 &amp; Dispatched"/>
    <n v="45222"/>
    <n v="3100001558"/>
    <s v="320-370"/>
    <n v="1650"/>
    <n v="4084"/>
    <n v="3"/>
    <s v="2.00~3.50"/>
    <s v="SIDENOR FORGINGS &amp; CASTINGS, GERMANY"/>
    <s v="SC9-3%CR"/>
    <n v="2.1379999999999999"/>
    <n v="970000"/>
    <m/>
    <m/>
    <m/>
    <m/>
    <m/>
    <m/>
    <m/>
    <m/>
    <n v="970000"/>
    <s v="EA"/>
    <n v="9100066170"/>
    <s v="Free supply"/>
    <s v="N"/>
    <x v="3"/>
    <s v="Non EPCG"/>
    <s v="Non EPCG"/>
    <m/>
    <s v="With Mill"/>
  </r>
  <r>
    <n v="181"/>
    <n v="193418"/>
    <n v="220000000590"/>
    <n v="4446757"/>
    <s v="25.06.2021"/>
    <n v="5011494658"/>
    <s v="11.08.2021"/>
    <n v="40791188"/>
    <x v="0"/>
    <s v="For Under Dia"/>
    <s v="Sold-Lot-9 , Dispatch Pending"/>
    <n v="45222"/>
    <n v="3100001558"/>
    <s v="320-370"/>
    <n v="1650"/>
    <n v="4084"/>
    <n v="5"/>
    <s v="4.50~5.50"/>
    <s v="SINOSTEEL XINGTAI MACHINERY &amp; MILL"/>
    <s v="Cr5 Forged Steel"/>
    <n v="2.1379999999999999"/>
    <n v="7518"/>
    <s v="USD"/>
    <n v="75.239199999999997"/>
    <n v="565648.30559999996"/>
    <n v="0"/>
    <n v="0"/>
    <n v="101816.695008"/>
    <n v="14141.207640000001"/>
    <n v="681606.20824800001"/>
    <n v="579789.51324"/>
    <s v="EA"/>
    <n v="9100104683"/>
    <s v="P"/>
    <s v="Y"/>
    <x v="1"/>
    <n v="330050808"/>
    <s v="19.03.2019"/>
    <s v="19.07.2021"/>
    <s v="19-07-2021"/>
  </r>
  <r>
    <n v="182"/>
    <n v="193419"/>
    <n v="220000000548"/>
    <n v="4446757"/>
    <s v="25.06.2021"/>
    <n v="5011494658"/>
    <s v="11.08.2021"/>
    <s v="11.08.2021"/>
    <x v="0"/>
    <s v="For Under Dia"/>
    <s v="Sold-Lot-9 , Dispatch Pending"/>
    <n v="45222"/>
    <n v="3100001558"/>
    <s v="320-370"/>
    <n v="1650"/>
    <n v="4084"/>
    <n v="5"/>
    <s v="4.50~5.50"/>
    <s v="SINOSTEEL XINGTAI MACHINERY &amp; MILL"/>
    <s v="Cr5 Forged Steel"/>
    <n v="2.1379999999999999"/>
    <n v="7518"/>
    <s v="USD"/>
    <n v="75.239199999999997"/>
    <n v="565648.30559999996"/>
    <n v="0"/>
    <n v="0"/>
    <n v="101816.695008"/>
    <n v="14141.207640000001"/>
    <n v="681606.20824800001"/>
    <n v="579789.51324"/>
    <s v="EA"/>
    <n v="9100104683"/>
    <s v="P"/>
    <s v="Y"/>
    <x v="1"/>
    <n v="330050808"/>
    <s v="19.03.2019"/>
    <s v="19.07.2021"/>
    <s v="19-07-2021"/>
  </r>
  <r>
    <n v="183"/>
    <s v="ST24713"/>
    <n v="220000000550"/>
    <n v="3813897"/>
    <s v="04.05.2021"/>
    <n v="5011108515"/>
    <s v="01.06.2021"/>
    <s v="01.06.2021"/>
    <x v="0"/>
    <s v="For Under Dia"/>
    <s v="Sold-7 &amp; Dispatched"/>
    <n v="45222"/>
    <n v="3100001558"/>
    <s v="320-370"/>
    <n v="1650"/>
    <n v="4084"/>
    <n v="3"/>
    <n v="3"/>
    <s v="STEINHOFF GMBH &amp; CIE . OHG"/>
    <s v="Cr3 Forged Steel"/>
    <n v="2.1379999999999999"/>
    <n v="12850"/>
    <s v="EUR"/>
    <n v="82.048299999999998"/>
    <n v="1054320.655"/>
    <n v="79074.049125000005"/>
    <n v="7907.404912500001"/>
    <n v="205434.37962674996"/>
    <n v="26358.016375000003"/>
    <n v="1373094.5050392498"/>
    <n v="1167660.1254124998"/>
    <s v="EA"/>
    <n v="9100104715"/>
    <s v="P"/>
    <s v="Y"/>
    <x v="1"/>
    <s v="Non EPCG-Duty Paid"/>
    <s v="Non EPCG"/>
    <s v="26.05.2021"/>
    <s v="26.05.2021"/>
  </r>
  <r>
    <n v="184"/>
    <s v="ST24702"/>
    <n v="220000000550"/>
    <n v="3813897"/>
    <s v="04.05.2021"/>
    <n v="5011108515"/>
    <s v="01.06.2021"/>
    <s v="01.06.2021"/>
    <x v="0"/>
    <s v="For Under Dia"/>
    <s v="Sold-7 &amp; Dispatched"/>
    <n v="45222"/>
    <n v="3100001558"/>
    <s v="320-370"/>
    <n v="1650"/>
    <n v="4084"/>
    <n v="3"/>
    <n v="3"/>
    <s v="STEINHOFF GMBH &amp; CIE . OHG"/>
    <s v="Cr3 Forged Steel"/>
    <n v="2.1379999999999999"/>
    <n v="12850"/>
    <s v="EUR"/>
    <n v="82.048299999999998"/>
    <n v="1054320.655"/>
    <n v="79074.049125000005"/>
    <n v="7907.404912500001"/>
    <n v="205434.37962674996"/>
    <n v="26358.016375000003"/>
    <n v="1373094.5050392498"/>
    <n v="1167660.1254124998"/>
    <s v="EA"/>
    <n v="9100104715"/>
    <s v="P"/>
    <s v="Y"/>
    <x v="1"/>
    <s v="Non EPCG-Duty Paid"/>
    <s v="Non EPCG"/>
    <s v="26.05.2021"/>
    <s v="26.05.2021"/>
  </r>
  <r>
    <n v="185"/>
    <s v="NK-VS-TM-1"/>
    <n v="220000000738"/>
    <n v="2205304"/>
    <s v="29.08.2022"/>
    <n v="5013987254"/>
    <s v="29.09.2022"/>
    <n v="42868073"/>
    <x v="1"/>
    <s v="Spalled"/>
    <s v="EPCG under utilisation-Running"/>
    <n v="45222"/>
    <n v="3100001558"/>
    <s v="320-370"/>
    <n v="1650"/>
    <n v="4084"/>
    <n v="3"/>
    <s v="2.90~3.50"/>
    <s v="NKMZ"/>
    <s v="Cr3 Forged Steel"/>
    <n v="2.1379999999999999"/>
    <n v="12800"/>
    <s v="USD"/>
    <n v="74.783600000000007"/>
    <n v="957230.08000000007"/>
    <n v="0"/>
    <n v="0"/>
    <n v="172301.41440000001"/>
    <n v="23930.752000000004"/>
    <n v="1153462.2464000003"/>
    <n v="981160.83200000029"/>
    <s v="EA"/>
    <s v="9100129964 "/>
    <s v="Q"/>
    <s v="Y"/>
    <x v="2"/>
    <n v="331011024"/>
    <s v="01.02.2022"/>
    <n v="44593"/>
    <s v="17.09.2022"/>
  </r>
  <r>
    <n v="186"/>
    <n v="193416"/>
    <n v="220000000590"/>
    <n v="4446757"/>
    <s v="25.06.2021"/>
    <n v="5011494658"/>
    <s v="11.08.2021"/>
    <n v="40791188"/>
    <x v="0"/>
    <s v="For Under Dia"/>
    <s v="Sold-Lot-9 , Dispatch Pending"/>
    <n v="45222"/>
    <n v="3100001558"/>
    <s v="320-370"/>
    <n v="1650"/>
    <n v="4084"/>
    <n v="5"/>
    <s v="4.50~5.50"/>
    <s v="SINOSTEEL XINGTAI MACHINERY &amp; MILL"/>
    <s v="Cr5 Forged Steel"/>
    <n v="2.1379999999999999"/>
    <n v="7518"/>
    <s v="USD"/>
    <n v="75.239199999999997"/>
    <n v="565648.30559999996"/>
    <n v="0"/>
    <n v="0"/>
    <n v="101816.695008"/>
    <n v="14141.207640000001"/>
    <n v="681606.20824800001"/>
    <n v="579789.51324"/>
    <s v="EA"/>
    <n v="9100104683"/>
    <s v="P"/>
    <s v="Y"/>
    <x v="1"/>
    <n v="330050808"/>
    <s v="19.03.2019"/>
    <s v="19.07.2021"/>
    <s v="19-07-2021"/>
  </r>
  <r>
    <n v="187"/>
    <n v="193421"/>
    <n v="220000000590"/>
    <n v="4446757"/>
    <s v="25.06.2021"/>
    <n v="5011494658"/>
    <s v="11.08.2021"/>
    <n v="40791188"/>
    <x v="0"/>
    <s v="For Under Dia"/>
    <s v="Sold-Lot-9 , Dispatch Pending"/>
    <n v="45222"/>
    <n v="3100001558"/>
    <s v="320-370"/>
    <n v="1650"/>
    <n v="4084"/>
    <n v="5"/>
    <s v="4.50~5.50"/>
    <s v="SINOSTEEL XINGTAI MACHINERY &amp; MILL"/>
    <s v="Cr5 Forged Steel"/>
    <n v="2.1379999999999999"/>
    <n v="7518"/>
    <s v="USD"/>
    <n v="75.239199999999997"/>
    <n v="565648.30559999996"/>
    <n v="0"/>
    <n v="0"/>
    <n v="101816.695008"/>
    <n v="14141.207640000001"/>
    <n v="681606.20824800001"/>
    <n v="579789.51324"/>
    <s v="EA"/>
    <n v="9100104683"/>
    <s v="P"/>
    <s v="Y"/>
    <x v="1"/>
    <n v="330050808"/>
    <s v="19.03.2019"/>
    <s v="19.07.2021"/>
    <s v="19-07-2021"/>
  </r>
  <r>
    <n v="188"/>
    <s v="ST24697"/>
    <n v="220000000550"/>
    <n v="3813897"/>
    <s v="04.05.2021"/>
    <n v="5011108515"/>
    <s v="01.06.2021"/>
    <s v="01.06.2021"/>
    <x v="0"/>
    <s v="For Under Dia"/>
    <s v="Sold-7 &amp; Dispatched"/>
    <n v="45222"/>
    <n v="3100001558"/>
    <s v="320-370"/>
    <n v="1650"/>
    <n v="4084"/>
    <n v="3"/>
    <n v="3"/>
    <s v="STEINHOFF GMBH &amp; CIE . OHG"/>
    <s v="Cr3 Forged Steel"/>
    <n v="2.1379999999999999"/>
    <n v="12850"/>
    <s v="EUR"/>
    <n v="82.048299999999998"/>
    <n v="1054320.655"/>
    <n v="79074.049125000005"/>
    <n v="7907.404912500001"/>
    <n v="205434.37962674996"/>
    <n v="26358.016375000003"/>
    <n v="1373094.5050392498"/>
    <n v="1167660.1254124998"/>
    <s v="EA"/>
    <n v="9100104715"/>
    <s v="P"/>
    <s v="Y"/>
    <x v="1"/>
    <s v="Non EPCG-Duty Paid"/>
    <s v="Non EPCG"/>
    <s v="26.05.2021"/>
    <s v="26.05.2021"/>
  </r>
  <r>
    <n v="189"/>
    <n v="193422"/>
    <n v="220000000590"/>
    <n v="4446757"/>
    <s v="25.06.2021"/>
    <n v="5011494658"/>
    <s v="11.08.2021"/>
    <n v="40791188"/>
    <x v="0"/>
    <s v="For Under Dia"/>
    <s v="Sold-Lot-9 , Dispatch Pending"/>
    <n v="45222"/>
    <n v="3100001558"/>
    <s v="320-370"/>
    <n v="1650"/>
    <n v="4084"/>
    <n v="5"/>
    <s v="4.50~5.50"/>
    <s v="SINOSTEEL XINGTAI MACHINERY &amp; MILL"/>
    <s v="Cr5 Forged Steel"/>
    <n v="2.1379999999999999"/>
    <n v="7518"/>
    <s v="USD"/>
    <n v="75.239199999999997"/>
    <n v="565648.30559999996"/>
    <n v="0"/>
    <n v="0"/>
    <n v="101816.695008"/>
    <n v="14141.207640000001"/>
    <n v="681606.20824800001"/>
    <n v="579789.51324"/>
    <s v="EA"/>
    <n v="9100104683"/>
    <s v="P"/>
    <s v="Y"/>
    <x v="1"/>
    <n v="330050808"/>
    <s v="19.03.2019"/>
    <s v="19.07.2021"/>
    <s v="19-07-2021"/>
  </r>
  <r>
    <n v="190"/>
    <s v="CR2220AI2"/>
    <n v="220000000707"/>
    <n v="8937668"/>
    <s v="02.06.2022"/>
    <n v="5013425091"/>
    <s v="24.06.2022"/>
    <s v="24.06.2022"/>
    <x v="1"/>
    <s v="For Under Dia"/>
    <s v="EPCG under utilisation-Running"/>
    <n v="45222"/>
    <n v="3100001558"/>
    <s v="320-370"/>
    <n v="1650"/>
    <n v="4084"/>
    <n v="3"/>
    <n v="3.09"/>
    <s v="BAOSTEELROLLSCIENCE&amp;TECHNOLOGYCO.,LTD"/>
    <s v="MC3 (3% Cr forge steel)"/>
    <n v="2.1419999999999999"/>
    <n v="8480"/>
    <s v="USD"/>
    <n v="74.783600000000007"/>
    <n v="634164.92800000007"/>
    <n v="0"/>
    <n v="0"/>
    <n v="114149.68704"/>
    <n v="15854.123200000002"/>
    <n v="764168.73824000009"/>
    <n v="650019.0512000001"/>
    <s v="EA"/>
    <n v="9100129960"/>
    <s v="Q"/>
    <s v="Y"/>
    <x v="2"/>
    <n v="331011024"/>
    <s v="01.02.2022"/>
    <s v="18.06.2022"/>
    <s v="18.06.2022"/>
  </r>
  <r>
    <n v="191"/>
    <s v="CR221AI2"/>
    <n v="220000000736"/>
    <n v="8937668"/>
    <s v="02.06.2022"/>
    <n v="5013425091"/>
    <s v="24.06.2022"/>
    <n v="42871428"/>
    <x v="1"/>
    <s v="For Under Dia"/>
    <s v="EPCG under utilisation-Running"/>
    <n v="45222"/>
    <n v="3100001558"/>
    <s v="320-370"/>
    <n v="1650"/>
    <n v="4084"/>
    <n v="3"/>
    <n v="3.09"/>
    <s v="BAOSTEELROLLSCIENCE&amp;TECHNOLOGYCO.,LTD"/>
    <s v="MC3 (3% Cr forge steel)"/>
    <n v="2.1419999999999999"/>
    <n v="8480"/>
    <s v="USD"/>
    <n v="74.783600000000007"/>
    <n v="634164.92800000007"/>
    <n v="0"/>
    <n v="0"/>
    <n v="114149.68704"/>
    <n v="15854.123200000002"/>
    <n v="764168.73824000009"/>
    <n v="650019.0512000001"/>
    <s v="EA"/>
    <n v="9100129960"/>
    <s v="Q"/>
    <s v="Y"/>
    <x v="2"/>
    <n v="331011024"/>
    <s v="01.02.2022"/>
    <s v="18.06.2022"/>
    <s v="18.06.2022"/>
  </r>
  <r>
    <n v="192"/>
    <n v="25646"/>
    <n v="220000000708"/>
    <n v="7371039"/>
    <s v="05.02.2022"/>
    <n v="5012684908"/>
    <s v="05.03.2022"/>
    <n v="40791136"/>
    <x v="1"/>
    <s v="For Under Dia"/>
    <s v="EPCG under utilisation-Running"/>
    <n v="45222"/>
    <n v="3100001558"/>
    <s v="320-370"/>
    <n v="1650"/>
    <n v="4084"/>
    <n v="3"/>
    <s v="2~3.5"/>
    <s v="REINOSA FORGINGS &amp; CASTINGS, GERMANY"/>
    <s v="3% Cr forge steel"/>
    <n v="2.1379999999999999"/>
    <n v="11000"/>
    <s v="EUR"/>
    <n v="84.924300000000002"/>
    <n v="934167.3"/>
    <n v="0"/>
    <n v="0"/>
    <n v="168150.114"/>
    <n v="23354.182500000003"/>
    <n v="1125671.5965000002"/>
    <n v="957521.48250000016"/>
    <s v="EA"/>
    <n v="9100132635"/>
    <s v="P"/>
    <s v="Y"/>
    <x v="1"/>
    <n v="331011024"/>
    <s v="01.02.2022"/>
    <s v="04.03.2022"/>
    <s v="04.03.2022"/>
  </r>
  <r>
    <n v="193"/>
    <s v="ST24715"/>
    <n v="220000000549"/>
    <n v="3813897"/>
    <s v="04.05.2021"/>
    <n v="5011108515"/>
    <s v="01.06.2021"/>
    <s v="01.06.2021"/>
    <x v="0"/>
    <s v="For Under Dia"/>
    <s v="Sold-7 &amp; Dispatched"/>
    <n v="45222"/>
    <n v="3100001558"/>
    <s v="320-370"/>
    <n v="1650"/>
    <n v="4084"/>
    <n v="3"/>
    <n v="3"/>
    <s v="STEINHOFF GMBH &amp; CIE . OHG"/>
    <s v="Cr3 Forged Steel"/>
    <n v="2.1379999999999999"/>
    <n v="12850"/>
    <s v="EUR"/>
    <n v="82.048299999999998"/>
    <n v="1054320.655"/>
    <n v="79074.049125000005"/>
    <n v="7907.404912500001"/>
    <n v="205434.37962674996"/>
    <n v="26358.016375000003"/>
    <n v="1373094.5050392498"/>
    <n v="1167660.1254124998"/>
    <s v="EA"/>
    <n v="9100104715"/>
    <s v="P"/>
    <s v="Y"/>
    <x v="1"/>
    <s v="Non EPCG-Duty Paid"/>
    <s v="Non EPCG"/>
    <s v="26.05.2021"/>
    <s v="26.05.2021"/>
  </r>
  <r>
    <n v="194"/>
    <s v="ST22147"/>
    <n v="220000000553"/>
    <n v="5070101"/>
    <s v="26/9/2019"/>
    <n v="5008239034"/>
    <s v="09.10.2019"/>
    <s v="09.10.2019"/>
    <x v="0"/>
    <s v="For Under Dia"/>
    <s v="Sold-Lot-3 , Dispatched"/>
    <n v="45253"/>
    <n v="3100001558"/>
    <s v="320-370"/>
    <n v="1650"/>
    <n v="4084"/>
    <n v="3"/>
    <n v="3"/>
    <s v="STEINHOFF GMBH &amp; CIE . OHG"/>
    <s v="Cr3 Forged Steel"/>
    <n v="2.1379999999999999"/>
    <n v="13800"/>
    <s v="EUR"/>
    <n v="81.048599999999993"/>
    <n v="1118470.68"/>
    <n v="0"/>
    <n v="0"/>
    <n v="201324.72239999997"/>
    <n v="27961.767"/>
    <n v="1347757.1694"/>
    <n v="1146432.4470000002"/>
    <s v="EA"/>
    <n v="9100083103"/>
    <s v="P"/>
    <s v="N"/>
    <x v="0"/>
    <n v="330050808"/>
    <s v="19.03.2019"/>
    <s v="07.10.2019"/>
    <s v="09.10.2019"/>
  </r>
  <r>
    <n v="195"/>
    <s v="CR2211AI2"/>
    <n v="220000000706"/>
    <n v="8937668"/>
    <s v="02.06.2022"/>
    <n v="5013425091"/>
    <s v="24.06.2022"/>
    <s v="24.06.2022"/>
    <x v="1"/>
    <s v="For Under Dia"/>
    <s v="EPCG under utilisation-Running"/>
    <n v="45253"/>
    <n v="3100001558"/>
    <s v="320-370"/>
    <n v="1650"/>
    <n v="4084"/>
    <n v="3"/>
    <n v="3.09"/>
    <s v="BAOSTEELROLLSCIENCE&amp;TECHNOLOGYCO.,LTD"/>
    <s v="MC3 (3% Cr forge steel)"/>
    <n v="2.1419999999999999"/>
    <n v="8480"/>
    <s v="USD"/>
    <n v="74.783600000000007"/>
    <n v="634164.92800000007"/>
    <n v="0"/>
    <n v="0"/>
    <n v="114149.68704"/>
    <n v="15854.123200000002"/>
    <n v="764168.73824000009"/>
    <n v="650019.0512000001"/>
    <s v="EA"/>
    <n v="9100129960"/>
    <s v="Q"/>
    <s v="Y"/>
    <x v="2"/>
    <n v="331011024"/>
    <s v="01.02.2022"/>
    <s v="18.06.2022"/>
    <s v="18.06.2022"/>
  </r>
  <r>
    <n v="196"/>
    <n v="25645"/>
    <n v="220000000710"/>
    <n v="7371039"/>
    <s v="05.02.2022"/>
    <n v="5012684908"/>
    <s v="05.03.2022"/>
    <n v="40791136"/>
    <x v="1"/>
    <s v="For Under Dia"/>
    <s v="EPCG under utilisation-Running"/>
    <n v="45253"/>
    <n v="3100001558"/>
    <s v="320-370"/>
    <n v="1650"/>
    <n v="4084"/>
    <n v="3"/>
    <s v="2~3.5"/>
    <s v="REINOSA FORGINGS &amp; CASTINGS, GERMANY"/>
    <s v="3% Cr forge steel"/>
    <n v="2.1379999999999999"/>
    <n v="11000"/>
    <s v="EUR"/>
    <n v="84.924300000000002"/>
    <n v="934167.3"/>
    <n v="0"/>
    <n v="0"/>
    <n v="168150.114"/>
    <n v="23354.182500000003"/>
    <n v="1125671.5965000002"/>
    <n v="957521.48250000016"/>
    <s v="EA"/>
    <n v="9100132635"/>
    <s v="P"/>
    <s v="Y"/>
    <x v="1"/>
    <n v="331011024"/>
    <s v="01.02.2022"/>
    <s v="04.03.2022"/>
    <s v="04.03.2022"/>
  </r>
  <r>
    <n v="197"/>
    <n v="25629"/>
    <n v="220000000705"/>
    <n v="7580867"/>
    <s v="21.02.2022"/>
    <n v="5012685065"/>
    <s v="05.03.2022"/>
    <n v="40791188"/>
    <x v="0"/>
    <s v="For Under Dia"/>
    <s v="Sold-5 &amp; Dispatched"/>
    <n v="45253"/>
    <n v="3100001558"/>
    <s v="320-370"/>
    <n v="1650"/>
    <n v="4084"/>
    <n v="3"/>
    <s v="2~3.5"/>
    <s v="REINOSA FORGINGS &amp; CASTINGS, GERMANY"/>
    <s v="3% Cr forge steel"/>
    <n v="2.1379999999999999"/>
    <n v="11000"/>
    <s v="EUR"/>
    <n v="84.924300000000002"/>
    <n v="934167.3"/>
    <n v="70062.547500000001"/>
    <n v="7006.2547500000001"/>
    <n v="182022.49840499999"/>
    <n v="23354.182500000003"/>
    <n v="1216612.7831550001"/>
    <n v="1034590.2847500001"/>
    <s v="EA"/>
    <n v="9100132635"/>
    <s v="P"/>
    <s v="Y"/>
    <x v="1"/>
    <n v="319343684"/>
    <s v="02.12.2021"/>
    <s v="15.02.2022"/>
    <s v="15.02.2022"/>
  </r>
  <r>
    <n v="198"/>
    <n v="25631"/>
    <n v="220000000705"/>
    <n v="7580867"/>
    <s v="21.02.2022"/>
    <n v="5012685065"/>
    <s v="05.03.2022"/>
    <n v="40791188"/>
    <x v="0"/>
    <s v="For Under Dia"/>
    <s v="Sold-5 &amp; Dispatched"/>
    <n v="45253"/>
    <n v="3100001558"/>
    <s v="320-370"/>
    <n v="1650"/>
    <n v="4084"/>
    <n v="3"/>
    <s v="2~3.5"/>
    <s v="REINOSA FORGINGS &amp; CASTINGS, GERMANY"/>
    <s v="3% Cr forge steel"/>
    <n v="2.1379999999999999"/>
    <n v="11000"/>
    <s v="EUR"/>
    <n v="84.924300000000002"/>
    <n v="934167.3"/>
    <n v="70062.547500000001"/>
    <n v="7006.2547500000001"/>
    <n v="182022.49840499999"/>
    <n v="23354.182500000003"/>
    <n v="1216612.7831550001"/>
    <n v="1034590.2847500001"/>
    <s v="EA"/>
    <n v="9100132635"/>
    <s v="P"/>
    <s v="Y"/>
    <x v="1"/>
    <n v="319343684"/>
    <s v="02.12.2021"/>
    <s v="15.02.2022"/>
    <s v="15.02.2022"/>
  </r>
  <r>
    <n v="199"/>
    <s v="CR2217AI2"/>
    <n v="220000000706"/>
    <n v="8937668"/>
    <s v="02.06.2022"/>
    <n v="5013425091"/>
    <s v="24.06.2022"/>
    <s v="24.06.2022"/>
    <x v="1"/>
    <s v="For Under Dia"/>
    <s v="EPCG under utilisation-Running"/>
    <n v="45253"/>
    <n v="3100001558"/>
    <s v="320-370"/>
    <n v="1650"/>
    <n v="4084"/>
    <n v="3"/>
    <n v="3.09"/>
    <s v="BAOSTEELROLLSCIENCE&amp;TECHNOLOGYCO.,LTD"/>
    <s v="MC3 (3% Cr forge steel)"/>
    <n v="2.1419999999999999"/>
    <n v="8480"/>
    <s v="USD"/>
    <n v="74.783600000000007"/>
    <n v="634164.92800000007"/>
    <n v="0"/>
    <n v="0"/>
    <n v="114149.68704"/>
    <n v="15854.123200000002"/>
    <n v="764168.73824000009"/>
    <n v="650019.0512000001"/>
    <s v="EA"/>
    <n v="9100129960"/>
    <s v="Q"/>
    <s v="Y"/>
    <x v="2"/>
    <n v="331011024"/>
    <s v="01.02.2022"/>
    <s v="18.06.2022"/>
    <s v="19.06.2022"/>
  </r>
  <r>
    <n v="200"/>
    <s v="S65394"/>
    <n v="220000000559"/>
    <n v="6259360"/>
    <s v="27/12/2019"/>
    <n v="5008669225"/>
    <s v="11.01.2020"/>
    <s v="11.01.2020"/>
    <x v="0"/>
    <s v="For Under Dia"/>
    <s v="Sold-Lot-9 , Dispatch Pending"/>
    <n v="45253"/>
    <n v="3100001558"/>
    <s v="320-370"/>
    <n v="1650"/>
    <n v="4084"/>
    <n v="3"/>
    <n v="3.23"/>
    <s v="SUPERIOR FORGE AND STEEL"/>
    <s v="Cr3 Forged Steel"/>
    <n v="2.1379999999999999"/>
    <n v="16700"/>
    <s v="USD"/>
    <n v="68.8"/>
    <n v="1148960"/>
    <n v="0"/>
    <n v="0"/>
    <n v="206812.79999999999"/>
    <n v="28724"/>
    <n v="1384496.8"/>
    <n v="1177684"/>
    <s v="EA"/>
    <n v="9100082407"/>
    <s v="P"/>
    <s v="Y"/>
    <x v="0"/>
    <n v="330050808"/>
    <s v="19.03.2019"/>
    <s v="10.01.2020"/>
    <s v="08.08.2019"/>
  </r>
  <r>
    <n v="201"/>
    <s v="182480-1-2"/>
    <n v="220000000542"/>
    <n v="5571977"/>
    <n v="43627"/>
    <n v="5008457647"/>
    <s v="27.11.2019"/>
    <s v="27.11.2019"/>
    <x v="0"/>
    <s v="For Under Dia"/>
    <s v="Sold-Lot-9 , Dispatch Pending"/>
    <n v="45253"/>
    <n v="3100001558"/>
    <s v="320-370"/>
    <n v="1650"/>
    <n v="4084"/>
    <n v="5"/>
    <n v="5.03"/>
    <s v="CHANGZHOU ECCO ROLLER CO., LTD"/>
    <s v="Cr5 Forged Steel"/>
    <n v="2.1379999999999999"/>
    <n v="8700"/>
    <s v="USD"/>
    <n v="68.8"/>
    <n v="598560"/>
    <n v="0"/>
    <n v="0"/>
    <n v="107740.8"/>
    <n v="14964"/>
    <n v="721264.8"/>
    <n v="613524"/>
    <s v="EA"/>
    <n v="9100082411"/>
    <s v="P"/>
    <s v="N"/>
    <x v="0"/>
    <n v="330050808"/>
    <s v="19.03.2019"/>
    <s v="27.11.2019"/>
    <s v="27.11.2019"/>
  </r>
  <r>
    <n v="202"/>
    <n v="25637"/>
    <n v="220000000705"/>
    <n v="7580867"/>
    <s v="21.02.2022"/>
    <n v="5012685065"/>
    <s v="05.03.2022"/>
    <n v="40791188"/>
    <x v="0"/>
    <s v="For Under Dia"/>
    <s v="Sold-5 &amp; Dispatched"/>
    <n v="45253"/>
    <n v="3100001558"/>
    <s v="320-370"/>
    <n v="1650"/>
    <n v="4084"/>
    <n v="3"/>
    <s v="2~3.5"/>
    <s v="REINOSA FORGINGS &amp; CASTINGS, GERMANY"/>
    <s v="3% Cr forge steel"/>
    <n v="2.1379999999999999"/>
    <n v="11000"/>
    <s v="EUR"/>
    <n v="84.924300000000002"/>
    <n v="934167.3"/>
    <n v="70062.547500000001"/>
    <n v="7006.2547500000001"/>
    <n v="182022.49840499999"/>
    <n v="23354.182500000003"/>
    <n v="1216612.7831550001"/>
    <n v="1034590.2847500001"/>
    <s v="EA"/>
    <n v="9100132635"/>
    <s v="P"/>
    <s v="Y"/>
    <x v="1"/>
    <n v="319343684"/>
    <s v="02.12.2021"/>
    <s v="15.02.2022"/>
    <s v="15.02.2022"/>
  </r>
  <r>
    <n v="203"/>
    <s v="ST24703"/>
    <n v="220000000550"/>
    <n v="3813897"/>
    <s v="04.05.2021"/>
    <n v="5011108515"/>
    <s v="01.06.2021"/>
    <s v="01.06.2021"/>
    <x v="0"/>
    <s v="For Under Dia"/>
    <s v="Sold-7 &amp; Dispatched"/>
    <n v="45253"/>
    <n v="3100001558"/>
    <s v="320-370"/>
    <n v="1650"/>
    <n v="4084"/>
    <n v="3"/>
    <n v="3"/>
    <s v="STEINHOFF GMBH &amp; CIE . OHG"/>
    <s v="Cr3 Forged Steel"/>
    <n v="2.1379999999999999"/>
    <n v="12850"/>
    <s v="EUR"/>
    <n v="82.048299999999998"/>
    <n v="1054320.655"/>
    <n v="79074.049125000005"/>
    <n v="7907.404912500001"/>
    <n v="205434.37962674996"/>
    <n v="26358.016375000003"/>
    <n v="1373094.5050392498"/>
    <n v="1167660.1254124998"/>
    <s v="EA"/>
    <n v="9100104715"/>
    <s v="P"/>
    <s v="Y"/>
    <x v="1"/>
    <s v="Non EPCG-Duty Paid"/>
    <s v="Non EPCG"/>
    <s v="26.05.2021"/>
    <s v="26.05.2021"/>
  </r>
  <r>
    <n v="204"/>
    <s v="CR2215AI2"/>
    <n v="220000000706"/>
    <n v="8937668"/>
    <s v="02.06.2022"/>
    <n v="5013425091"/>
    <s v="24.06.2022"/>
    <s v="24.06.2022"/>
    <x v="1"/>
    <s v="For Under Dia"/>
    <s v="EPCG under utilisation-Running"/>
    <n v="45253"/>
    <n v="3100001558"/>
    <s v="320-370"/>
    <n v="1650"/>
    <n v="4084"/>
    <n v="3"/>
    <n v="3.09"/>
    <s v="BAOSTEELROLLSCIENCE&amp;TECHNOLOGYCO.,LTD"/>
    <s v="MC3 (3% Cr forge steel)"/>
    <n v="2.1419999999999999"/>
    <n v="8480"/>
    <s v="USD"/>
    <n v="74.783600000000007"/>
    <n v="634164.92800000007"/>
    <n v="0"/>
    <n v="0"/>
    <n v="114149.68704"/>
    <n v="15854.123200000002"/>
    <n v="764168.73824000009"/>
    <n v="650019.0512000001"/>
    <s v="EA"/>
    <n v="9100129960"/>
    <s v="Q"/>
    <s v="Y"/>
    <x v="2"/>
    <n v="331011024"/>
    <s v="01.02.2022"/>
    <s v="18.06.2022"/>
    <s v="20.06.2022"/>
  </r>
  <r>
    <n v="205"/>
    <s v="CR2218AI2"/>
    <n v="220000000704"/>
    <n v="8937668"/>
    <s v="02.06.2022"/>
    <n v="5013425091"/>
    <s v="24.06.2022"/>
    <s v="24.06.2022"/>
    <x v="1"/>
    <s v="For Under Dia"/>
    <s v="EPCG under utilisation-Running"/>
    <n v="45253"/>
    <n v="3100001558"/>
    <s v="320-370"/>
    <n v="1650"/>
    <n v="4084"/>
    <n v="3"/>
    <n v="3.09"/>
    <s v="BAOSTEELROLLSCIENCE&amp;TECHNOLOGYCO.,LTD"/>
    <s v="MC3 (3% Cr forge steel)"/>
    <n v="2.1419999999999999"/>
    <n v="8480"/>
    <s v="USD"/>
    <n v="74.783600000000007"/>
    <n v="634164.92800000007"/>
    <n v="0"/>
    <n v="0"/>
    <n v="114149.68704"/>
    <n v="15854.123200000002"/>
    <n v="764168.73824000009"/>
    <n v="650019.0512000001"/>
    <s v="EA"/>
    <n v="9100129960"/>
    <s v="Q"/>
    <s v="Y"/>
    <x v="2"/>
    <n v="331011024"/>
    <s v="01.02.2022"/>
    <s v="18.06.2022"/>
    <s v="20.06.2022"/>
  </r>
  <r>
    <n v="206"/>
    <s v="CR2019AI2"/>
    <n v="220000000589"/>
    <n v="6699968"/>
    <s v="16.12.2021"/>
    <n v="5012478796"/>
    <s v="01.02.2022"/>
    <n v="40791189"/>
    <x v="0"/>
    <s v="For Under Dia"/>
    <s v="Sold-Lot-9 , Dispatch Pending"/>
    <d v="2023-11-23T00:00:00"/>
    <n v="3100001558"/>
    <s v="320-370"/>
    <n v="1650"/>
    <n v="4084"/>
    <n v="3"/>
    <n v="3.02"/>
    <s v="BAOSTEELROLLSCIENCE&amp;TECHNOLOGYCO.,LTD"/>
    <s v="3% Cr forge steel"/>
    <n v="2.1419999999999999"/>
    <n v="8000"/>
    <s v="USD"/>
    <n v="73.662899999999993"/>
    <n v="589303.19999999995"/>
    <n v="0"/>
    <n v="0"/>
    <n v="106074.57599999999"/>
    <n v="14732.58"/>
    <n v="710110.35599999991"/>
    <n v="604035.77999999991"/>
    <s v="EA"/>
    <n v="9100103740"/>
    <s v="P"/>
    <s v="Y"/>
    <x v="1"/>
    <n v="330050808"/>
    <s v="19.03.2019"/>
    <s v="21.01.2022"/>
    <s v="21.01.2022"/>
  </r>
  <r>
    <n v="207"/>
    <s v="ST24699"/>
    <n v="220000000549"/>
    <n v="3813897"/>
    <s v="04.05.2021"/>
    <n v="5011108515"/>
    <s v="01.06.2021"/>
    <s v="01.06.2021"/>
    <x v="0"/>
    <s v="For Under Dia"/>
    <s v="Sold-7 &amp; Dispatched"/>
    <n v="45253"/>
    <n v="3100001558"/>
    <s v="320-370"/>
    <n v="1650"/>
    <n v="4084"/>
    <n v="3"/>
    <n v="3"/>
    <s v="STEINHOFF GMBH &amp; CIE . OHG"/>
    <s v="Cr3 Forged Steel"/>
    <n v="2.1379999999999999"/>
    <n v="12850"/>
    <s v="EUR"/>
    <n v="82.048299999999998"/>
    <n v="1054320.655"/>
    <n v="79074.049125000005"/>
    <n v="7907.404912500001"/>
    <n v="205434.37962674996"/>
    <n v="26358.016375000003"/>
    <n v="1373094.5050392498"/>
    <n v="1167660.1254124998"/>
    <s v="EA"/>
    <n v="9100104715"/>
    <s v="P"/>
    <s v="Y"/>
    <x v="1"/>
    <s v="Non EPCG-Duty Paid"/>
    <s v="Non EPCG"/>
    <s v="26.05.2021"/>
    <s v="26.05.2021"/>
  </r>
  <r>
    <n v="208"/>
    <n v="193410"/>
    <n v="220000000548"/>
    <n v="4446757"/>
    <s v="25.06.2021"/>
    <n v="5011494658"/>
    <s v="11.08.2021"/>
    <s v="11.08.2021"/>
    <x v="0"/>
    <s v="For Under Dia"/>
    <s v="Sold-Lot-9 , Dispatch Pending"/>
    <n v="45283"/>
    <n v="3100001558"/>
    <s v="320-370"/>
    <n v="1650"/>
    <n v="4084"/>
    <n v="5"/>
    <s v="4.50~5.50"/>
    <s v="SINOSTEEL XINGTAI MACHINERY &amp; MILL"/>
    <s v="Cr5 Forged Steel"/>
    <n v="2.1379999999999999"/>
    <n v="7518"/>
    <s v="USD"/>
    <n v="75.239199999999997"/>
    <n v="565648.30559999996"/>
    <n v="0"/>
    <n v="0"/>
    <n v="101816.695008"/>
    <n v="14141.207640000001"/>
    <n v="681606.20824800001"/>
    <n v="579789.51324"/>
    <s v="EA"/>
    <n v="9100104683"/>
    <s v="P"/>
    <s v="Y"/>
    <x v="1"/>
    <n v="330050808"/>
    <s v="19.03.2019"/>
    <s v="19.07.2021"/>
    <s v="17-07-2021"/>
  </r>
  <r>
    <n v="209"/>
    <n v="193420"/>
    <n v="220000000548"/>
    <n v="4446757"/>
    <s v="25.06.2021"/>
    <n v="5011494658"/>
    <s v="11.08.2021"/>
    <s v="11.08.2021"/>
    <x v="0"/>
    <s v="For Under Dia"/>
    <s v="Sold-Lot-9 , Dispatch Pending"/>
    <n v="45283"/>
    <n v="3100001558"/>
    <s v="320-370"/>
    <n v="1650"/>
    <n v="4084"/>
    <n v="5"/>
    <s v="4.50~5.50"/>
    <s v="SINOSTEEL XINGTAI MACHINERY &amp; MILL"/>
    <s v="Cr5 Forged Steel"/>
    <n v="2.1379999999999999"/>
    <n v="7518"/>
    <s v="USD"/>
    <n v="75.239199999999997"/>
    <n v="565648.30559999996"/>
    <n v="0"/>
    <n v="0"/>
    <n v="101816.695008"/>
    <n v="14141.207640000001"/>
    <n v="681606.20824800001"/>
    <n v="579789.51324"/>
    <s v="EA"/>
    <n v="9100104683"/>
    <s v="P"/>
    <s v="Y"/>
    <x v="1"/>
    <n v="330050808"/>
    <s v="19.03.2019"/>
    <s v="19.07.2021"/>
    <s v="19-07-2021"/>
  </r>
  <r>
    <n v="210"/>
    <s v="R86923"/>
    <n v="220000000551"/>
    <n v="5127224"/>
    <s v="20.03.2021"/>
    <n v="5011758850"/>
    <s v="28.09.2021"/>
    <s v="28.09.2021"/>
    <x v="0"/>
    <s v="Spalled"/>
    <s v="Sold-9, Not dispatched"/>
    <n v="45222"/>
    <n v="3100001558"/>
    <s v="320-370"/>
    <n v="1650"/>
    <n v="4084"/>
    <n v="3"/>
    <n v="3"/>
    <s v="Union Electric Akers Forged And Cast Roll"/>
    <s v="Cr3 Forged Steel"/>
    <n v="2.1379999999999999"/>
    <n v="11548"/>
    <s v="EUR"/>
    <n v="82.641099999999994"/>
    <n v="954339.42279999994"/>
    <n v="71575.456709999999"/>
    <n v="7157.5456709999999"/>
    <n v="185953.03653257998"/>
    <n v="23858.485570000001"/>
    <n v="1242883.94728358"/>
    <n v="1056930.910751"/>
    <s v="EA"/>
    <n v="9100104762"/>
    <s v="Q"/>
    <s v="Y"/>
    <x v="2"/>
    <s v="Non EPCG-Duty Paid"/>
    <s v="Non EPCG"/>
    <m/>
    <n v="44509"/>
  </r>
  <r>
    <n v="211"/>
    <s v="CR2011AI2"/>
    <n v="220000000589"/>
    <n v="6699968"/>
    <s v="16.12.2021"/>
    <n v="5012478796"/>
    <s v="01.02.2022"/>
    <n v="40791189"/>
    <x v="0"/>
    <s v="For Under Dia"/>
    <s v="Sold-Lot-9 , Dispatch Pending"/>
    <d v="2023-12-23T00:00:00"/>
    <n v="3100001558"/>
    <s v="320-370"/>
    <n v="1650"/>
    <n v="4084"/>
    <n v="3"/>
    <n v="3.02"/>
    <s v="BAOSTEELROLLSCIENCE&amp;TECHNOLOGYCO.,LTD"/>
    <s v="3% Cr forge steel"/>
    <n v="2.1419999999999999"/>
    <n v="8000"/>
    <s v="USD"/>
    <n v="73.662899999999993"/>
    <n v="589303.19999999995"/>
    <n v="0"/>
    <n v="0"/>
    <n v="106074.57599999999"/>
    <n v="14732.58"/>
    <n v="710110.35599999991"/>
    <n v="604035.77999999991"/>
    <s v="EA"/>
    <n v="9100103740"/>
    <s v="P"/>
    <s v="Y"/>
    <x v="1"/>
    <n v="330050808"/>
    <s v="19.03.2019"/>
    <s v="21.01.2022"/>
    <s v="21.01.2022"/>
  </r>
  <r>
    <n v="212"/>
    <s v="CR229AI2"/>
    <n v="220000000703"/>
    <n v="8937668"/>
    <s v="02.06.2022"/>
    <n v="5013425091"/>
    <s v="24.06.2022"/>
    <s v="24.06.2022"/>
    <x v="1"/>
    <s v="For Under Dia"/>
    <s v="EPCG under utilisation-Running"/>
    <n v="45283"/>
    <n v="3100001558"/>
    <s v="320-370"/>
    <n v="1650"/>
    <n v="4084"/>
    <n v="3"/>
    <n v="3.09"/>
    <s v="BAOSTEELROLLSCIENCE&amp;TECHNOLOGYCO.,LTD"/>
    <s v="MC3 (3% Cr forge steel)"/>
    <n v="2.1419999999999999"/>
    <n v="8480"/>
    <s v="USD"/>
    <n v="74.783600000000007"/>
    <n v="634164.92800000007"/>
    <n v="0"/>
    <n v="0"/>
    <n v="114149.68704"/>
    <n v="15854.123200000002"/>
    <n v="764168.73824000009"/>
    <n v="650019.0512000001"/>
    <s v="EA"/>
    <n v="9100129960"/>
    <s v="Q"/>
    <s v="Y"/>
    <x v="2"/>
    <n v="331011024"/>
    <s v="01.02.2022"/>
    <s v="18.06.2022"/>
    <s v="19.06.2022"/>
  </r>
  <r>
    <n v="213"/>
    <s v="S65408"/>
    <n v="220000000604"/>
    <n v="6259360"/>
    <s v="27/12/2019"/>
    <n v="5008669225"/>
    <s v="11.01.2020"/>
    <n v="40791188"/>
    <x v="0"/>
    <s v="For Under Dia"/>
    <s v="Sold-Lot-9 , Dispatch Pending"/>
    <n v="45283"/>
    <n v="3100001558"/>
    <s v="320-370"/>
    <n v="1650"/>
    <n v="4084"/>
    <n v="3"/>
    <n v="3.23"/>
    <s v="SUPERIOR FORGE AND STEEL"/>
    <s v="Cr3 Forged Steel"/>
    <n v="2.1379999999999999"/>
    <n v="16700"/>
    <s v="USD"/>
    <n v="68.8"/>
    <n v="1148960"/>
    <n v="0"/>
    <n v="0"/>
    <n v="206812.79999999999"/>
    <n v="28724"/>
    <n v="1384496.8"/>
    <n v="1177684"/>
    <s v="EA"/>
    <n v="9100082407"/>
    <s v="P"/>
    <s v="Y"/>
    <x v="0"/>
    <n v="330050808"/>
    <s v="19.03.2019"/>
    <s v="10.01.2020"/>
    <s v="08.08.2019"/>
  </r>
  <r>
    <n v="214"/>
    <n v="25636"/>
    <n v="220000000707"/>
    <n v="7580867"/>
    <s v="21.02.2022"/>
    <n v="5012685065"/>
    <s v="05.03.2022"/>
    <n v="40791188"/>
    <x v="0"/>
    <s v="For Under Dia"/>
    <s v="Sold-5 &amp; Dispatched"/>
    <n v="45283"/>
    <n v="3100001558"/>
    <s v="320-370"/>
    <n v="1650"/>
    <n v="4084"/>
    <n v="3"/>
    <s v="2~3.5"/>
    <s v="REINOSA FORGINGS &amp; CASTINGS, GERMANY"/>
    <s v="3% Cr forge steel"/>
    <n v="2.1379999999999999"/>
    <n v="11000"/>
    <s v="EUR"/>
    <n v="84.924300000000002"/>
    <n v="934167.3"/>
    <n v="70062.547500000001"/>
    <n v="7006.2547500000001"/>
    <n v="182022.49840499999"/>
    <n v="23354.182500000003"/>
    <n v="1216612.7831550001"/>
    <n v="1034590.2847500001"/>
    <s v="EA"/>
    <n v="9100132635"/>
    <s v="P"/>
    <s v="Y"/>
    <x v="1"/>
    <n v="319343684"/>
    <s v="02.12.2021"/>
    <s v="15.02.2022"/>
    <s v="15.02.2022"/>
  </r>
  <r>
    <n v="215"/>
    <n v="25644"/>
    <n v="220000000708"/>
    <n v="7371039"/>
    <s v="05.02.2022"/>
    <n v="5012684908"/>
    <s v="05.03.2022"/>
    <n v="40791136"/>
    <x v="1"/>
    <s v="For Under Dia"/>
    <s v="EPCG under utilisation-Running"/>
    <n v="45283"/>
    <n v="3100001558"/>
    <s v="320-370"/>
    <n v="1650"/>
    <n v="4084"/>
    <n v="3"/>
    <s v="2~3.5"/>
    <s v="REINOSA FORGINGS &amp; CASTINGS, GERMANY"/>
    <s v="3% Cr forge steel"/>
    <n v="2.1379999999999999"/>
    <n v="11000"/>
    <s v="EUR"/>
    <n v="84.924300000000002"/>
    <n v="934167.3"/>
    <n v="0"/>
    <n v="0"/>
    <n v="168150.114"/>
    <n v="23354.182500000003"/>
    <n v="1125671.5965000002"/>
    <n v="957521.48250000016"/>
    <s v="EA"/>
    <n v="9100132635"/>
    <s v="P"/>
    <s v="Y"/>
    <x v="1"/>
    <n v="331011024"/>
    <s v="01.02.2022"/>
    <s v="15.02.2022"/>
    <s v="04.03.2022"/>
  </r>
  <r>
    <n v="216"/>
    <n v="25632"/>
    <n v="220000000707"/>
    <n v="7580867"/>
    <s v="21.02.2022"/>
    <n v="5012685065"/>
    <s v="05.03.2022"/>
    <n v="40791188"/>
    <x v="0"/>
    <s v="For Under Dia"/>
    <s v="Sold-5 &amp; Dispatched"/>
    <d v="2023-12-23T00:00:00"/>
    <n v="3100001558"/>
    <s v="320-370"/>
    <n v="1650"/>
    <n v="4084"/>
    <n v="3"/>
    <s v="2~3.5"/>
    <s v="REINOSA FORGINGS &amp; CASTINGS, GERMANY"/>
    <s v="3% Cr forge steel"/>
    <n v="2.1379999999999999"/>
    <n v="11000"/>
    <s v="EUR"/>
    <n v="84.924300000000002"/>
    <n v="934167.3"/>
    <n v="70062.547500000001"/>
    <n v="7006.2547500000001"/>
    <n v="182022.49840499999"/>
    <n v="23354.182500000003"/>
    <n v="1216612.7831550001"/>
    <n v="1034590.2847500001"/>
    <s v="EA"/>
    <n v="9100132635"/>
    <s v="P"/>
    <s v="Y"/>
    <x v="1"/>
    <n v="319343684"/>
    <s v="02.12.2021"/>
    <s v="15.02.2022"/>
    <s v="15.02.2022"/>
  </r>
  <r>
    <n v="217"/>
    <s v="CR195AI2"/>
    <n v="220000000556"/>
    <n v="19022"/>
    <s v="11.06.2019"/>
    <n v="5007840599"/>
    <s v="03.07.2019"/>
    <s v="03.07.2019"/>
    <x v="0"/>
    <s v="For Under Dia"/>
    <s v="Sold-5 &amp; Dispatched"/>
    <d v="2023-12-23T00:00:00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218"/>
    <s v="CR227AI2"/>
    <n v="220000000703"/>
    <n v="8937668"/>
    <s v="02.06.2022"/>
    <n v="5013425091"/>
    <s v="24.06.2022"/>
    <s v="24.06.2022"/>
    <x v="1"/>
    <s v="For Under Dia"/>
    <s v="EPCG under utilisation-Running"/>
    <d v="2023-12-23T00:00:00"/>
    <n v="3100001558"/>
    <s v="320-370"/>
    <n v="1650"/>
    <n v="4084"/>
    <n v="3"/>
    <n v="3.09"/>
    <s v="BAOSTEELROLLSCIENCE&amp;TECHNOLOGYCO.,LTD"/>
    <s v="MC3 (3% Cr forge steel)"/>
    <n v="2.1419999999999999"/>
    <n v="8480"/>
    <s v="USD"/>
    <n v="74.783600000000007"/>
    <n v="634164.92800000007"/>
    <n v="0"/>
    <n v="0"/>
    <n v="114149.68704"/>
    <n v="15854.123200000002"/>
    <n v="764168.73824000009"/>
    <n v="650019.0512000001"/>
    <s v="EA"/>
    <n v="9100129960"/>
    <s v="Q"/>
    <s v="Y"/>
    <x v="2"/>
    <n v="331011024"/>
    <s v="01.02.2022"/>
    <s v="18.06.2022"/>
    <s v="18.06.2022"/>
  </r>
  <r>
    <n v="219"/>
    <s v="CR2213AI2"/>
    <n v="220000000703"/>
    <n v="8937668"/>
    <s v="02.06.2022"/>
    <n v="5013425091"/>
    <s v="24.06.2022"/>
    <s v="24.06.2022"/>
    <x v="1"/>
    <s v="For Under Dia"/>
    <s v="EPCG under utilisation-Running"/>
    <d v="2023-12-23T00:00:00"/>
    <n v="3100001558"/>
    <s v="320-370"/>
    <n v="1650"/>
    <n v="4084"/>
    <n v="3"/>
    <n v="3.09"/>
    <s v="BAOSTEELROLLSCIENCE&amp;TECHNOLOGYCO.,LTD"/>
    <s v="MC3 (3% Cr forge steel)"/>
    <n v="2.1419999999999999"/>
    <n v="8480"/>
    <s v="USD"/>
    <n v="74.783600000000007"/>
    <n v="634164.92800000007"/>
    <n v="0"/>
    <n v="0"/>
    <n v="114149.68704"/>
    <n v="15854.123200000002"/>
    <n v="764168.73824000009"/>
    <n v="650019.0512000001"/>
    <s v="EA"/>
    <n v="9100129960"/>
    <s v="Q"/>
    <s v="Y"/>
    <x v="2"/>
    <n v="331011024"/>
    <s v="01.02.2022"/>
    <s v="18.06.2022"/>
    <s v="18.06.2022"/>
  </r>
  <r>
    <n v="220"/>
    <n v="236486"/>
    <n v="220000000980"/>
    <n v="8351310"/>
    <s v="20.04.2022"/>
    <n v="5013371887"/>
    <s v="16.06.2022"/>
    <s v="16.06.2022"/>
    <x v="1"/>
    <s v="For Under Dia"/>
    <s v="EPCG under utilisation-Running"/>
    <d v="2024-01-23T00:00:00"/>
    <n v="3100001558"/>
    <s v="320-370"/>
    <n v="1650"/>
    <n v="4084"/>
    <n v="5"/>
    <s v="4.5~5.5"/>
    <s v="SINOSTEEL XINGTAI MACHINERY &amp; MILL"/>
    <s v="Cr5 Forged Steel"/>
    <n v="2.1379999999999999"/>
    <n v="7977"/>
    <s v="USD"/>
    <n v="74.783600000000007"/>
    <n v="596548.77720000001"/>
    <n v="0"/>
    <n v="0"/>
    <n v="107378.77989599999"/>
    <n v="14913.719430000001"/>
    <n v="718841.27652600012"/>
    <n v="611462.49663000018"/>
    <s v="EA"/>
    <n v="9100129961"/>
    <s v="Q"/>
    <s v="Y"/>
    <x v="2"/>
    <n v="331011024"/>
    <s v="01.02.2022"/>
    <s v="04.05.2022"/>
    <s v="04.05.2022"/>
  </r>
  <r>
    <n v="221"/>
    <n v="236489"/>
    <n v="220000000980"/>
    <n v="8351310"/>
    <s v="20.04.2022"/>
    <n v="5013371887"/>
    <s v="16.06.2022"/>
    <s v="16.06.2022"/>
    <x v="1"/>
    <s v="For Under Dia"/>
    <s v="EPCG under utilisation-Running"/>
    <d v="2024-01-23T00:00:00"/>
    <n v="3100001558"/>
    <s v="320-370"/>
    <n v="1650"/>
    <n v="4084"/>
    <n v="5"/>
    <s v="4.5~5.5"/>
    <s v="SINOSTEEL XINGTAI MACHINERY &amp; MILL"/>
    <s v="Cr5 Forged Steel"/>
    <n v="2.1379999999999999"/>
    <n v="7977"/>
    <s v="USD"/>
    <n v="74.783600000000007"/>
    <n v="596548.77720000001"/>
    <n v="0"/>
    <n v="0"/>
    <n v="107378.77989599999"/>
    <n v="14913.719430000001"/>
    <n v="718841.27652600012"/>
    <n v="611462.49663000018"/>
    <s v="EA"/>
    <n v="9100129961"/>
    <s v="Q"/>
    <s v="Y"/>
    <x v="2"/>
    <n v="331011024"/>
    <s v="01.02.2022"/>
    <s v="04.05.2022"/>
    <s v="04.05.2022"/>
  </r>
  <r>
    <n v="222"/>
    <n v="250873"/>
    <n v="220000000979"/>
    <n v="2319378"/>
    <s v="06.09.2022"/>
    <n v="5014011257"/>
    <s v="02.10.2022"/>
    <n v="51766031"/>
    <x v="1"/>
    <s v="For Under Dia"/>
    <s v="EPCG under utilisation-Running"/>
    <d v="2024-01-23T00:00:00"/>
    <n v="3100001558"/>
    <s v="320-370"/>
    <n v="1650"/>
    <n v="4084"/>
    <n v="3"/>
    <s v="2.50~4.00"/>
    <s v="SINOSTEEL XINGTAI MACHINERY &amp; MILL"/>
    <s v="Cr3 Forged Steel"/>
    <n v="2.141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20.09.2022"/>
    <s v="20.09.2022"/>
  </r>
  <r>
    <n v="223"/>
    <s v="CR2210AI2"/>
    <s v="NA"/>
    <n v="8937668"/>
    <s v="02.06.2022"/>
    <n v="5013425091"/>
    <s v="24.06.2022"/>
    <n v="51766029"/>
    <x v="1"/>
    <s v="For Under Dia"/>
    <s v="EPCG under utilisation-Running"/>
    <d v="2024-01-23T00:00:00"/>
    <n v="3100001558"/>
    <s v="320-370"/>
    <n v="1650"/>
    <n v="4084"/>
    <n v="3"/>
    <n v="3.09"/>
    <s v="BAOSTEELROLLSCIENCE&amp;TECHNOLOGYCO.,LTD"/>
    <s v="MC3 (3% Cr forge steel)"/>
    <n v="2.1419999999999999"/>
    <n v="8480"/>
    <s v="USD"/>
    <n v="74.783600000000007"/>
    <n v="634164.92800000007"/>
    <n v="0"/>
    <n v="0"/>
    <n v="114149.68704"/>
    <n v="15854.123200000002"/>
    <n v="764168.73824000009"/>
    <n v="650019.0512000001"/>
    <s v="EA"/>
    <n v="9100129960"/>
    <s v="Q"/>
    <s v="Y"/>
    <x v="2"/>
    <n v="331011024"/>
    <s v="01.02.2022"/>
    <s v="18.06.2022"/>
    <s v="18.06.2022"/>
  </r>
  <r>
    <n v="224"/>
    <s v="CR2219AI2"/>
    <n v="220000000736"/>
    <n v="8937668"/>
    <s v="02.06.2022"/>
    <n v="5013425091"/>
    <s v="24.06.2022"/>
    <n v="42871428"/>
    <x v="1"/>
    <s v="For Under Dia"/>
    <s v="EPCG under utilisation-Running"/>
    <d v="2024-01-23T00:00:00"/>
    <n v="3100001558"/>
    <s v="320-370"/>
    <n v="1650"/>
    <n v="4084"/>
    <n v="3"/>
    <n v="3.09"/>
    <s v="BAOSTEELROLLSCIENCE&amp;TECHNOLOGYCO.,LTD"/>
    <s v="MC3 (3% Cr forge steel)"/>
    <n v="2.1419999999999999"/>
    <n v="8480"/>
    <s v="USD"/>
    <n v="74.783600000000007"/>
    <n v="634164.92800000007"/>
    <n v="0"/>
    <n v="0"/>
    <n v="114149.68704"/>
    <n v="15854.123200000002"/>
    <n v="764168.73824000009"/>
    <n v="650019.0512000001"/>
    <s v="EA"/>
    <n v="9100129960"/>
    <s v="Q"/>
    <s v="Y"/>
    <x v="2"/>
    <n v="331011024"/>
    <s v="01.02.2022"/>
    <s v="18.06.2022"/>
    <s v="19.06.2022"/>
  </r>
  <r>
    <n v="225"/>
    <s v="CR205AI2"/>
    <n v="220000000589"/>
    <n v="6699968"/>
    <s v="16.12.2021"/>
    <n v="5012478796"/>
    <s v="01.02.2022"/>
    <n v="40791188"/>
    <x v="0"/>
    <s v="For Under Dia"/>
    <s v="Sold-Lot-9 , Dispatch Pending"/>
    <d v="2024-01-23T00:00:00"/>
    <n v="3100001558"/>
    <s v="320-370"/>
    <n v="1650"/>
    <n v="4084"/>
    <n v="3"/>
    <n v="3.02"/>
    <s v="BAOSTEELROLLSCIENCE&amp;TECHNOLOGYCO.,LTD"/>
    <s v="3% Cr forge steel"/>
    <n v="2.1419999999999999"/>
    <n v="8000"/>
    <s v="USD"/>
    <n v="73.662899999999993"/>
    <n v="589303.19999999995"/>
    <n v="0"/>
    <n v="0"/>
    <n v="106074.57599999999"/>
    <n v="14732.58"/>
    <n v="710110.35599999991"/>
    <n v="604035.77999999991"/>
    <s v="EA"/>
    <n v="9100103740"/>
    <s v="P"/>
    <s v="Y"/>
    <x v="1"/>
    <n v="330050808"/>
    <s v="19.03.2019"/>
    <s v="21.01.2022"/>
    <s v="21.01.2022"/>
  </r>
  <r>
    <n v="226"/>
    <s v="R90504"/>
    <n v="220000000727"/>
    <n v="9401551"/>
    <s v="04.07.2022"/>
    <n v="5013684632"/>
    <s v="07.08.2022"/>
    <n v="41897610"/>
    <x v="1"/>
    <s v="Spalled"/>
    <s v="EPCG under utilisation-Running"/>
    <d v="2024-01-23T00:00:00"/>
    <n v="3100001558"/>
    <s v="320-370"/>
    <n v="1650"/>
    <n v="4084"/>
    <n v="3"/>
    <n v="3.05"/>
    <s v="Union Electric Akers Forged And Cast Roll"/>
    <s v="Cr3 Forged Steel"/>
    <n v="2.1379999999999999"/>
    <n v="12441"/>
    <s v="EUR"/>
    <n v="83.12"/>
    <n v="1034095.92"/>
    <n v="0"/>
    <n v="0"/>
    <n v="186137.26560000001"/>
    <n v="25852.398000000001"/>
    <n v="1246085.5836"/>
    <n v="1059948.318"/>
    <s v="EA"/>
    <n v="9100133891"/>
    <s v="Q"/>
    <s v="Y"/>
    <x v="2"/>
    <n v="331011024"/>
    <s v="01.02.2022"/>
    <s v="28.07.2022"/>
    <s v="28.07.2022"/>
  </r>
  <r>
    <n v="227"/>
    <n v="250900"/>
    <n v="220000000728"/>
    <n v="2817655"/>
    <s v="11.10.2022"/>
    <n v="5014200307"/>
    <s v="02.11.2022"/>
    <n v="41757957"/>
    <x v="1"/>
    <s v="For Under Dia"/>
    <s v="EPCG under utilisation-Running"/>
    <d v="2024-01-23T00:00:00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02.11.2022"/>
    <d v="2022-11-02T00:00:00"/>
  </r>
  <r>
    <n v="228"/>
    <n v="25640"/>
    <n v="220000000709"/>
    <n v="7371039"/>
    <s v="05.02.2022"/>
    <n v="5012684908"/>
    <s v="05.03.2022"/>
    <n v="40791136"/>
    <x v="1"/>
    <s v="For Under Dia"/>
    <s v="EPCG under utilisation-Running"/>
    <d v="2024-01-23T00:00:00"/>
    <n v="3100001558"/>
    <s v="320-370"/>
    <n v="1650"/>
    <n v="4084"/>
    <n v="3"/>
    <s v="2~3.5"/>
    <s v="REINOSA FORGINGS &amp; CASTINGS, GERMANY"/>
    <s v="3% Cr forge steel"/>
    <n v="2.1379999999999999"/>
    <n v="11000"/>
    <s v="EUR"/>
    <n v="84.924300000000002"/>
    <n v="934167.3"/>
    <n v="0"/>
    <n v="0"/>
    <n v="168150.114"/>
    <n v="23354.182500000003"/>
    <n v="1125671.5965000002"/>
    <n v="957521.48250000016"/>
    <s v="EA"/>
    <n v="9100132635"/>
    <s v="P"/>
    <s v="Y"/>
    <x v="1"/>
    <n v="331011024"/>
    <s v="01.02.2022"/>
    <s v="15.02.2022"/>
    <s v="04.03.2022"/>
  </r>
  <r>
    <n v="229"/>
    <n v="25639"/>
    <n v="220000000709"/>
    <n v="7371039"/>
    <s v="05.02.2022"/>
    <n v="5012684908"/>
    <s v="05.03.2022"/>
    <n v="40791136"/>
    <x v="1"/>
    <s v="For Under Dia"/>
    <s v="EPCG under utilisation-Running"/>
    <d v="2024-01-23T00:00:00"/>
    <n v="3100001558"/>
    <s v="320-370"/>
    <n v="1650"/>
    <n v="4084"/>
    <n v="3"/>
    <s v="2~3.5"/>
    <s v="REINOSA FORGINGS &amp; CASTINGS, GERMANY"/>
    <s v="3% Cr forge steel"/>
    <n v="2.1379999999999999"/>
    <n v="11000"/>
    <s v="EUR"/>
    <n v="84.924300000000002"/>
    <n v="934167.3"/>
    <n v="0"/>
    <n v="0"/>
    <n v="168150.114"/>
    <n v="23354.182500000003"/>
    <n v="1125671.5965000002"/>
    <n v="957521.48250000016"/>
    <s v="EA"/>
    <n v="9100132635"/>
    <s v="P"/>
    <s v="Y"/>
    <x v="1"/>
    <n v="331011024"/>
    <s v="01.02.2022"/>
    <s v="04.03.2022"/>
    <s v="04.03.2022"/>
  </r>
  <r>
    <n v="230"/>
    <n v="250926"/>
    <n v="220000000767"/>
    <n v="3197532"/>
    <s v="07.11.2022"/>
    <n v="5014416076"/>
    <s v="05.12.2022"/>
    <n v="42869595"/>
    <x v="1"/>
    <s v="For Under Dia"/>
    <s v="EPCG under utilisation-Running"/>
    <d v="2024-02-23T00:00:00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22.11.2022"/>
    <s v="22.11.2022"/>
  </r>
  <r>
    <n v="231"/>
    <s v="CR226AI2"/>
    <s v="NA"/>
    <n v="8937668"/>
    <s v="02.06.2022"/>
    <n v="5013425091"/>
    <s v="24.06.2022"/>
    <n v="51766029"/>
    <x v="1"/>
    <s v="For Under Dia"/>
    <s v="EPCG under utilisation-Running"/>
    <d v="2024-02-23T00:00:00"/>
    <n v="3100001558"/>
    <s v="320-370"/>
    <n v="1650"/>
    <n v="4084"/>
    <n v="3"/>
    <n v="3.09"/>
    <s v="BAOSTEELROLLSCIENCE&amp;TECHNOLOGYCO.,LTD"/>
    <s v="MC3 (3% Cr forge steel)"/>
    <n v="2.1419999999999999"/>
    <n v="8480"/>
    <s v="USD"/>
    <n v="74.783600000000007"/>
    <n v="634164.92800000007"/>
    <n v="0"/>
    <n v="0"/>
    <n v="114149.68704"/>
    <n v="15854.123200000002"/>
    <n v="764168.73824000009"/>
    <n v="650019.0512000001"/>
    <s v="EA"/>
    <n v="9100129960"/>
    <s v="Q"/>
    <s v="Y"/>
    <x v="2"/>
    <n v="331011024"/>
    <s v="01.02.2022"/>
    <s v="18.06.2022"/>
    <s v="19.06.2022"/>
  </r>
  <r>
    <n v="232"/>
    <s v="CR228AI2"/>
    <s v="NA"/>
    <n v="8937668"/>
    <s v="02.06.2022"/>
    <n v="5013425091"/>
    <s v="24.06.2022"/>
    <n v="51766029"/>
    <x v="1"/>
    <s v="For Under Dia"/>
    <s v="EPCG under utilisation-Running"/>
    <d v="2024-02-23T00:00:00"/>
    <n v="3100001558"/>
    <s v="320-370"/>
    <n v="1650"/>
    <n v="4084"/>
    <n v="3"/>
    <n v="3.09"/>
    <s v="BAOSTEELROLLSCIENCE&amp;TECHNOLOGYCO.,LTD"/>
    <s v="MC3 (3% Cr forge steel)"/>
    <n v="2.1419999999999999"/>
    <n v="8480"/>
    <s v="USD"/>
    <n v="74.783600000000007"/>
    <n v="634164.92800000007"/>
    <n v="0"/>
    <n v="0"/>
    <n v="114149.68704"/>
    <n v="15854.123200000002"/>
    <n v="764168.73824000009"/>
    <n v="650019.0512000001"/>
    <s v="EA"/>
    <n v="9100129960"/>
    <s v="Q"/>
    <s v="Y"/>
    <x v="2"/>
    <n v="331011024"/>
    <s v="01.02.2022"/>
    <s v="18.06.2022"/>
    <s v="19.06.2022"/>
  </r>
  <r>
    <n v="233"/>
    <n v="250913"/>
    <n v="220000000729"/>
    <n v="2817655"/>
    <s v="11.10.2022"/>
    <n v="5014200307"/>
    <s v="02.11.2022"/>
    <n v="41757957"/>
    <x v="1"/>
    <s v="For Under Dia"/>
    <s v="EPCG under utilisation-Running"/>
    <d v="2024-02-23T00:00:00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02.11.2022"/>
    <s v="02.11.2022"/>
  </r>
  <r>
    <n v="234"/>
    <n v="250915"/>
    <n v="220000000729"/>
    <n v="2817655"/>
    <s v="11.10.2022"/>
    <n v="5014200307"/>
    <s v="02.11.2022"/>
    <n v="41757957"/>
    <x v="1"/>
    <s v="For Under Dia"/>
    <s v="EPCG under utilisation-Running"/>
    <d v="2024-02-23T00:00:00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02.11.2022"/>
    <s v="02.11.2022"/>
  </r>
  <r>
    <n v="235"/>
    <s v="CR194AI2"/>
    <n v="220000000556"/>
    <n v="19022"/>
    <s v="11.06.2019"/>
    <n v="5007840599"/>
    <s v="03.07.2019"/>
    <s v="03.07.2019"/>
    <x v="0"/>
    <s v="For Under Dia"/>
    <s v="Sold-5 &amp; Dispatched"/>
    <d v="2024-02-23T00:00:00"/>
    <n v="3100001558"/>
    <s v="320-370"/>
    <n v="1650"/>
    <n v="4084"/>
    <n v="3"/>
    <n v="3.14"/>
    <s v="BAOSTEELROLLSCIENCE&amp;TECHNOLOGYCO.,LTD"/>
    <s v="MC3D (3% Cr Forged Steel)"/>
    <n v="2.1379999999999999"/>
    <n v="8800"/>
    <s v="USD"/>
    <n v="68.683300000000003"/>
    <n v="604413.04"/>
    <n v="0"/>
    <n v="0"/>
    <n v="108794.3472"/>
    <n v="15110.326000000001"/>
    <n v="728317.7132"/>
    <n v="619523.36600000004"/>
    <s v="EA"/>
    <n v="9100082292"/>
    <s v="P"/>
    <s v="N"/>
    <x v="0"/>
    <n v="330047413"/>
    <s v="20.06.2017"/>
    <s v="28.06.2019"/>
    <s v="03.07.2019"/>
  </r>
  <r>
    <n v="236"/>
    <n v="25642"/>
    <n v="220000000709"/>
    <n v="7371039"/>
    <s v="05.02.2022"/>
    <n v="5012684908"/>
    <s v="05.03.2022"/>
    <n v="40791136"/>
    <x v="1"/>
    <s v="For Under Dia"/>
    <s v="EPCG under utilisation-Running"/>
    <d v="2024-02-23T00:00:00"/>
    <n v="3100001558"/>
    <s v="320-370"/>
    <n v="1650"/>
    <n v="4084"/>
    <n v="3"/>
    <s v="2~3.5"/>
    <s v="REINOSA FORGINGS &amp; CASTINGS, GERMANY"/>
    <s v="3% Cr forge steel"/>
    <n v="2.1379999999999999"/>
    <n v="11000"/>
    <s v="EUR"/>
    <n v="84.924300000000002"/>
    <n v="934167.3"/>
    <n v="0"/>
    <n v="0"/>
    <n v="168150.114"/>
    <n v="23354.182500000003"/>
    <n v="1125671.5965000002"/>
    <n v="957521.48250000016"/>
    <s v="EA"/>
    <n v="9100132635"/>
    <s v="P"/>
    <s v="Y"/>
    <x v="1"/>
    <n v="331011024"/>
    <s v="01.02.2022"/>
    <s v="04.03.2022"/>
    <s v="04.03.2022"/>
  </r>
  <r>
    <n v="237"/>
    <s v="CR223AI2"/>
    <s v="NA"/>
    <n v="8937668"/>
    <s v="02.06.2022"/>
    <n v="5013425091"/>
    <s v="24.06.2022"/>
    <n v="51766029"/>
    <x v="1"/>
    <s v="For Under Dia"/>
    <s v="EPCG under utilisation-Running"/>
    <d v="2024-03-24T00:00:00"/>
    <n v="3100001558"/>
    <s v="320-370"/>
    <n v="1650"/>
    <n v="4084"/>
    <n v="3"/>
    <n v="3.09"/>
    <s v="BAOSTEELROLLSCIENCE&amp;TECHNOLOGYCO.,LTD"/>
    <s v="MC3 (3% Cr forge steel)"/>
    <n v="2.1419999999999999"/>
    <n v="8480"/>
    <s v="USD"/>
    <n v="74.783600000000007"/>
    <n v="634164.92800000007"/>
    <n v="0"/>
    <n v="0"/>
    <n v="114149.68704"/>
    <n v="15854.123200000002"/>
    <n v="764168.73824000009"/>
    <n v="650019.0512000001"/>
    <s v="EA"/>
    <n v="9100129960"/>
    <s v="Q"/>
    <s v="Y"/>
    <x v="2"/>
    <n v="331011024"/>
    <s v="01.02.2022"/>
    <s v="18.06.2022"/>
    <s v="20.06.2022"/>
  </r>
  <r>
    <n v="238"/>
    <n v="25635"/>
    <n v="220000000710"/>
    <n v="7580867"/>
    <s v="21.02.2022"/>
    <n v="5012685065"/>
    <s v="05.03.2022"/>
    <n v="40791136"/>
    <x v="0"/>
    <s v="For Under Dia"/>
    <s v="Sold-Lot-6 &amp; Dispatched"/>
    <d v="2024-03-24T00:00:00"/>
    <n v="3100001558"/>
    <s v="320-370"/>
    <n v="1650"/>
    <n v="4084"/>
    <n v="3"/>
    <s v="2~3.5"/>
    <s v="REINOSA FORGINGS &amp; CASTINGS, GERMANY"/>
    <s v="3% Cr forge steel"/>
    <n v="2.1379999999999999"/>
    <n v="11000"/>
    <s v="EUR"/>
    <n v="84.924300000000002"/>
    <n v="934167.3"/>
    <n v="70062.547500000001"/>
    <n v="7006.2547500000001"/>
    <n v="182022.49840499999"/>
    <n v="23354.182500000003"/>
    <n v="1216612.7831550001"/>
    <n v="1034590.2847500001"/>
    <s v="EA"/>
    <n v="9100132635"/>
    <s v="P"/>
    <s v="Y"/>
    <x v="1"/>
    <n v="319343684"/>
    <s v="02.12.2021"/>
    <s v="15.02.2022"/>
    <s v="15.02.2022"/>
  </r>
  <r>
    <n v="239"/>
    <n v="250878"/>
    <n v="220000000711"/>
    <n v="2319378"/>
    <s v="06.09.2022"/>
    <n v="5014011257"/>
    <s v="02.10.2022"/>
    <n v="41380684"/>
    <x v="1"/>
    <s v="For Under Dia"/>
    <s v="EPCG under utilisation-Running"/>
    <d v="2024-03-24T00:00:00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20.09.2022"/>
    <s v="20.09.2022"/>
  </r>
  <r>
    <n v="240"/>
    <n v="250881"/>
    <n v="220000000711"/>
    <n v="2319378"/>
    <s v="06.09.2022"/>
    <n v="5014011257"/>
    <s v="02.10.2022"/>
    <n v="41380684"/>
    <x v="1"/>
    <s v="For Under Dia"/>
    <s v="EPCG under utilisation-Running"/>
    <d v="2024-03-24T00:00:00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20.09.2022"/>
    <s v="20.09.2022"/>
  </r>
  <r>
    <n v="241"/>
    <n v="236498"/>
    <n v="220000000870"/>
    <n v="8351310"/>
    <s v="20.04.2022"/>
    <n v="5013371887"/>
    <s v="16.06.2022"/>
    <s v="16.06.2022"/>
    <x v="1"/>
    <s v="For Under Dia"/>
    <s v="EPCG under utilisation-Running"/>
    <d v="2024-03-24T00:00:00"/>
    <n v="3100001558"/>
    <s v="320-370"/>
    <n v="1650"/>
    <n v="4084"/>
    <n v="5"/>
    <s v="4.5~5.5"/>
    <s v="SINOSTEEL XINGTAI MACHINERY &amp; MILL"/>
    <s v="Cr5 Forged Steel"/>
    <n v="2.1379999999999999"/>
    <n v="7977"/>
    <s v="USD"/>
    <n v="74.783600000000007"/>
    <n v="596548.77720000001"/>
    <n v="0"/>
    <n v="0"/>
    <n v="107378.77989599999"/>
    <n v="14913.719430000001"/>
    <n v="718841.27652600012"/>
    <n v="611462.49663000018"/>
    <s v="EA"/>
    <n v="9100129961"/>
    <s v="Q"/>
    <s v="Y"/>
    <x v="2"/>
    <n v="331011024"/>
    <s v="01.02.2022"/>
    <s v="04.05.2022"/>
    <s v="04.05.2022"/>
  </r>
  <r>
    <n v="242"/>
    <n v="250891"/>
    <n v="220000000728"/>
    <n v="2520128"/>
    <s v="20.09.2022"/>
    <n v="5014083085"/>
    <s v="14.10.2022"/>
    <n v="41757957"/>
    <x v="1"/>
    <s v="For Under Dia"/>
    <s v="EPCG under utilisation-Running"/>
    <d v="2024-03-24T00:00:00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14.10.2022"/>
    <s v="14.10.2022"/>
  </r>
  <r>
    <n v="243"/>
    <s v="CR224AI2"/>
    <s v="NA"/>
    <n v="8937668"/>
    <s v="02.06.2022"/>
    <n v="5013425091"/>
    <s v="24.06.2022"/>
    <n v="51766029"/>
    <x v="1"/>
    <s v="For Under Dia"/>
    <s v="EPCG under utilisation-Running"/>
    <d v="2024-03-24T00:00:00"/>
    <n v="3100001558"/>
    <s v="320-370"/>
    <n v="1650"/>
    <n v="4084"/>
    <n v="3"/>
    <n v="3.09"/>
    <s v="BAOSTEELROLLSCIENCE&amp;TECHNOLOGYCO.,LTD"/>
    <s v="MC3 (3% Cr forge steel)"/>
    <n v="2.1419999999999999"/>
    <n v="8480"/>
    <s v="USD"/>
    <n v="74.783600000000007"/>
    <n v="634164.92800000007"/>
    <n v="0"/>
    <n v="0"/>
    <n v="114149.68704"/>
    <n v="15854.123200000002"/>
    <n v="764168.73824000009"/>
    <n v="650019.0512000001"/>
    <s v="EA"/>
    <n v="9100129960"/>
    <s v="Q"/>
    <s v="Y"/>
    <x v="2"/>
    <n v="331011024"/>
    <s v="01.02.2022"/>
    <s v="18.06.2022"/>
    <s v="20.06.2022"/>
  </r>
  <r>
    <n v="244"/>
    <s v="CR2247AI2"/>
    <n v="220000000889"/>
    <n v="3197988"/>
    <s v="07.11.2022"/>
    <n v="5014416058"/>
    <s v="05.12.2022"/>
    <n v="48807659"/>
    <x v="1"/>
    <s v="For Under Dia"/>
    <s v="EPCG under utilisation-Running"/>
    <d v="2024-04-24T00:00:00"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245"/>
    <n v="236485"/>
    <n v="220000000710"/>
    <n v="8351310"/>
    <s v="20.04.2022"/>
    <n v="5013371887"/>
    <s v="16.06.2022"/>
    <s v="16.06.2022"/>
    <x v="1"/>
    <s v="For Under Dia"/>
    <s v="EPCG under utilisation-Running"/>
    <d v="2024-04-24T00:00:00"/>
    <n v="3100001558"/>
    <s v="320-370"/>
    <n v="1650"/>
    <n v="4084"/>
    <n v="5"/>
    <s v="4.5~5.5"/>
    <s v="SINOSTEEL XINGTAI MACHINERY &amp; MILL"/>
    <s v="Cr5 Forged Steel"/>
    <n v="2.1379999999999999"/>
    <n v="7977"/>
    <s v="USD"/>
    <n v="74.783600000000007"/>
    <n v="596548.77720000001"/>
    <n v="0"/>
    <n v="0"/>
    <n v="107378.77989599999"/>
    <n v="14913.719430000001"/>
    <n v="718841.27652600012"/>
    <n v="611462.49663000018"/>
    <s v="EA"/>
    <n v="9100129961"/>
    <s v="Q"/>
    <s v="Y"/>
    <x v="2"/>
    <n v="331011024"/>
    <s v="01.02.2022"/>
    <s v="04.05.2022"/>
    <s v="04.05.2022"/>
  </r>
  <r>
    <n v="246"/>
    <n v="250916"/>
    <n v="220000000729"/>
    <n v="2817655"/>
    <s v="11.10.2022"/>
    <n v="5014200307"/>
    <s v="02.11.2022"/>
    <n v="41757957"/>
    <x v="1"/>
    <s v="For Under Dia"/>
    <s v="EPCG under utilisation-Running"/>
    <d v="2024-04-24T00:00:00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02.11.2022"/>
    <s v="02.11.2022"/>
  </r>
  <r>
    <n v="247"/>
    <n v="250921"/>
    <n v="220000000766"/>
    <n v="3197532"/>
    <s v="07.11.2022"/>
    <n v="5014416076"/>
    <s v="05.12.2022"/>
    <n v="42869595"/>
    <x v="1"/>
    <s v="For Under Dia"/>
    <s v="EPCG under utilisation-Running"/>
    <d v="2024-04-24T00:00:00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22.11.2022"/>
    <s v="22.11.2022"/>
  </r>
  <r>
    <n v="248"/>
    <n v="193405"/>
    <n v="220000000590"/>
    <n v="4446757"/>
    <s v="25.06.2021"/>
    <n v="5011494658"/>
    <s v="11.08.2021"/>
    <n v="40791188"/>
    <x v="0"/>
    <s v="For Under Dia"/>
    <s v="Sold-Lot-9 , Dispatch Pending"/>
    <d v="2024-04-24T00:00:00"/>
    <n v="3100001558"/>
    <s v="320-370"/>
    <n v="1650"/>
    <n v="4084"/>
    <n v="5"/>
    <s v="4.50~5.50"/>
    <s v="SINOSTEEL XINGTAI MACHINERY &amp; MILL"/>
    <s v="Cr5 Forged Steel"/>
    <n v="2.1379999999999999"/>
    <n v="7518"/>
    <s v="USD"/>
    <n v="75.239199999999997"/>
    <n v="565648.30559999996"/>
    <n v="0"/>
    <n v="0"/>
    <n v="101816.695008"/>
    <n v="14141.207640000001"/>
    <n v="681606.20824800001"/>
    <n v="579789.51324"/>
    <s v="EA"/>
    <n v="9100104683"/>
    <s v="P"/>
    <s v="Y"/>
    <x v="1"/>
    <n v="330050808"/>
    <s v="19.03.2019"/>
    <s v="19.07.2021"/>
    <s v="19.07.2021"/>
  </r>
  <r>
    <n v="249"/>
    <s v="R87726"/>
    <n v="220000000984"/>
    <n v="6005642"/>
    <s v="26.10.2021"/>
    <n v="5012032595"/>
    <s v="19.11.2021"/>
    <n v="51765612"/>
    <x v="1"/>
    <s v="For Chip out"/>
    <s v="EPCG under utilisation-Running"/>
    <d v="2024-04-24T00:00:00"/>
    <n v="3100001558"/>
    <s v="320-370"/>
    <n v="1650"/>
    <n v="4084"/>
    <n v="3"/>
    <n v="3"/>
    <s v="Union Electric Akers Forged And Cast Roll"/>
    <s v="Cr3 Forged Steel"/>
    <n v="2.1379999999999999"/>
    <n v="11548"/>
    <s v="EUR"/>
    <n v="82.641099999999994"/>
    <n v="954339.42279999994"/>
    <n v="71575.456709999999"/>
    <n v="7157.5456709999999"/>
    <n v="185953.03653257998"/>
    <n v="23858.485570000001"/>
    <n v="1242883.94728358"/>
    <n v="1056930.910751"/>
    <s v="EA"/>
    <n v="9100104762"/>
    <s v="Q"/>
    <s v="Y"/>
    <x v="2"/>
    <s v="Non EPCG-Duty Paid"/>
    <s v="Non EPCG"/>
    <m/>
    <s v="13/11/2021"/>
  </r>
  <r>
    <n v="250"/>
    <s v="R87724"/>
    <n v="220000000984"/>
    <n v="6005642"/>
    <s v="26.10.2021"/>
    <n v="5012032595"/>
    <s v="19.11.2021"/>
    <n v="51765612"/>
    <x v="1"/>
    <s v="For spalled"/>
    <s v="EPCG under utilisation-Running"/>
    <d v="2024-04-24T00:00:00"/>
    <n v="3100001558"/>
    <s v="320-370"/>
    <n v="1650"/>
    <n v="4084"/>
    <n v="3"/>
    <n v="3"/>
    <s v="Union Electric Akers Forged And Cast Roll"/>
    <s v="Cr3 Forged Steel"/>
    <n v="2.1379999999999999"/>
    <n v="11548"/>
    <s v="EUR"/>
    <n v="82.641099999999994"/>
    <n v="954339.42279999994"/>
    <n v="71575.456709999999"/>
    <n v="7157.5456709999999"/>
    <n v="185953.03653257998"/>
    <n v="23858.485570000001"/>
    <n v="1242883.94728358"/>
    <n v="1056930.910751"/>
    <s v="EA"/>
    <n v="9100104762"/>
    <s v="Q"/>
    <s v="Y"/>
    <x v="2"/>
    <s v="Non EPCG-Duty Paid"/>
    <s v="Non EPCG"/>
    <m/>
    <s v="13/11/2021"/>
  </r>
  <r>
    <n v="251"/>
    <n v="250879"/>
    <s v="220000000766 , 220000000983"/>
    <n v="2319378"/>
    <s v="06.09.2022"/>
    <n v="5014011257"/>
    <s v="02.10.2022"/>
    <n v="52146668"/>
    <x v="1"/>
    <s v="For spalled"/>
    <s v="Discarded"/>
    <d v="2024-05-24T00:00:00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20.09.2022"/>
    <s v="20.09.2022"/>
  </r>
  <r>
    <n v="252"/>
    <n v="250884"/>
    <n v="220000000871"/>
    <n v="2520128"/>
    <s v="20.09.2022"/>
    <n v="5014083085"/>
    <s v="14.10.2022"/>
    <n v="47905415"/>
    <x v="1"/>
    <s v="For spalled"/>
    <s v="Discarded"/>
    <d v="2024-05-24T00:00:00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14.10.2022"/>
    <s v="14.10.2022"/>
  </r>
  <r>
    <n v="253"/>
    <s v="VPLW0370 CF-0016"/>
    <n v="220000001013"/>
    <n v="8323996"/>
    <s v="16.10.2023"/>
    <n v="5017271089"/>
    <s v="04.11.2023"/>
    <n v="53399785"/>
    <x v="1"/>
    <s v="For spalled"/>
    <s v="Discarded"/>
    <d v="2024-05-24T00:00:00"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11024"/>
    <s v="01.02.2022"/>
    <s v="31-10-2023"/>
    <s v="1/11/2023"/>
  </r>
  <r>
    <n v="254"/>
    <s v="CR2250AI2"/>
    <n v="220000000889"/>
    <n v="3197988"/>
    <s v="07.11.2022"/>
    <n v="5014416058"/>
    <s v="05.12.2022"/>
    <n v="48807659"/>
    <x v="1"/>
    <s v="For spalled"/>
    <s v="Discarded"/>
    <d v="2024-05-24T00:00:00"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n v="44895"/>
  </r>
  <r>
    <n v="255"/>
    <s v="R86918"/>
    <n v="220000000551"/>
    <n v="5127224"/>
    <s v="20.03.2021"/>
    <n v="5011758850"/>
    <s v="28.09.2021"/>
    <s v="28.09.2021"/>
    <x v="0"/>
    <s v="For Under Dia"/>
    <s v="Sold-Lot-6 &amp; Dispatched"/>
    <d v="2024-05-24T00:00:00"/>
    <n v="3100001558"/>
    <s v="320-370"/>
    <n v="1650"/>
    <n v="4084"/>
    <n v="3"/>
    <n v="3"/>
    <s v="Union Electric Akers Forged And Cast Roll"/>
    <s v="Cr3 Forged Steel"/>
    <n v="2.1379999999999999"/>
    <n v="11548"/>
    <s v="EUR"/>
    <n v="82.641099999999994"/>
    <n v="954339.42279999994"/>
    <n v="71575.456709999999"/>
    <n v="7157.5456709999999"/>
    <n v="185953.03653257998"/>
    <n v="23858.485570000001"/>
    <n v="1242883.94728358"/>
    <n v="1056930.910751"/>
    <s v="EA"/>
    <n v="9100104762"/>
    <s v="Q"/>
    <s v="Y"/>
    <x v="2"/>
    <s v="Non EPCG-Duty Paid"/>
    <s v="Non EPCG"/>
    <m/>
    <n v="44509"/>
  </r>
  <r>
    <n v="256"/>
    <s v="CR2216AI2"/>
    <n v="220000000736"/>
    <n v="8937668"/>
    <s v="02.06.2022"/>
    <n v="5013425091"/>
    <s v="24.06.2022"/>
    <n v="42871428"/>
    <x v="1"/>
    <s v="For Under Dia"/>
    <s v="Discarded"/>
    <d v="2024-05-24T00:00:00"/>
    <n v="3100001558"/>
    <s v="320-370"/>
    <n v="1650"/>
    <n v="4084"/>
    <n v="3"/>
    <n v="3.09"/>
    <s v="BAOSTEELROLLSCIENCE&amp;TECHNOLOGYCO.,LTD"/>
    <s v="MC3 (3% Cr forge steel)"/>
    <n v="2.1419999999999999"/>
    <n v="8480"/>
    <s v="USD"/>
    <n v="74.783600000000007"/>
    <n v="634164.92800000007"/>
    <n v="0"/>
    <n v="0"/>
    <n v="114149.68704"/>
    <n v="15854.123200000002"/>
    <n v="764168.73824000009"/>
    <n v="650019.0512000001"/>
    <s v="EA"/>
    <n v="9100129960"/>
    <s v="Q"/>
    <s v="Y"/>
    <x v="2"/>
    <n v="331011024"/>
    <s v="01.02.2022"/>
    <s v="18.06.2022"/>
    <s v="19.06.2022"/>
  </r>
  <r>
    <n v="257"/>
    <n v="236480"/>
    <n v="220000000701"/>
    <n v="8351310"/>
    <s v="20.04.2022"/>
    <n v="5013371887"/>
    <s v="16.06.2022"/>
    <s v="16.06.2022"/>
    <x v="1"/>
    <s v="For Under Dia"/>
    <s v="Discarded"/>
    <d v="2024-05-24T00:00:00"/>
    <n v="3100001558"/>
    <s v="320-370"/>
    <n v="1650"/>
    <n v="4084"/>
    <n v="5"/>
    <s v="4.5~5.5"/>
    <s v="SINOSTEEL XINGTAI MACHINERY &amp; MILL"/>
    <s v="Cr5 Forged Steel"/>
    <n v="2.1379999999999999"/>
    <n v="7977"/>
    <s v="USD"/>
    <n v="74.783600000000007"/>
    <n v="596548.77720000001"/>
    <n v="0"/>
    <n v="0"/>
    <n v="107378.77989599999"/>
    <n v="14913.719430000001"/>
    <n v="718841.27652600012"/>
    <n v="611462.49663000018"/>
    <s v="EA"/>
    <n v="9100129961"/>
    <s v="Q"/>
    <s v="Y"/>
    <x v="2"/>
    <n v="331011024"/>
    <s v="01.02.2022"/>
    <s v="04.05.2022"/>
    <s v="04.05.2022"/>
  </r>
  <r>
    <n v="258"/>
    <n v="236482"/>
    <n v="220000000701"/>
    <n v="8351310"/>
    <s v="20.04.2022"/>
    <n v="5013371887"/>
    <s v="16.06.2022"/>
    <s v="16.06.2022"/>
    <x v="1"/>
    <s v="For Under Dia"/>
    <s v="Discarded"/>
    <d v="2024-05-24T00:00:00"/>
    <n v="3100001558"/>
    <s v="320-370"/>
    <n v="1650"/>
    <n v="4084"/>
    <n v="5"/>
    <s v="4.5~5.5"/>
    <s v="SINOSTEEL XINGTAI MACHINERY &amp; MILL"/>
    <s v="Cr5 Forged Steel"/>
    <n v="2.1379999999999999"/>
    <n v="7977"/>
    <s v="USD"/>
    <n v="74.783600000000007"/>
    <n v="596548.77720000001"/>
    <n v="0"/>
    <n v="0"/>
    <n v="107378.77989599999"/>
    <n v="14913.719430000001"/>
    <n v="718841.27652600012"/>
    <n v="611462.49663000018"/>
    <s v="EA"/>
    <n v="9100129961"/>
    <s v="Q"/>
    <s v="Y"/>
    <x v="2"/>
    <n v="331011024"/>
    <s v="01.02.2022"/>
    <s v="04.05.2022"/>
    <s v="04.05.2022"/>
  </r>
  <r>
    <n v="259"/>
    <n v="250875"/>
    <n v="220000000711"/>
    <n v="2319378"/>
    <s v="06.09.2022"/>
    <n v="5014011257"/>
    <s v="02.10.2022"/>
    <n v="41380684"/>
    <x v="1"/>
    <s v="For Under Dia"/>
    <s v="Discarded"/>
    <d v="2024-05-24T00:00:00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20.09.2022"/>
    <s v="20.09.2022"/>
  </r>
  <r>
    <n v="260"/>
    <s v="NK-VS-TM-2"/>
    <n v="220000000738"/>
    <n v="2205304"/>
    <s v="29.08.2022"/>
    <n v="5013987254"/>
    <s v="29.09.2022"/>
    <n v="42868073"/>
    <x v="1"/>
    <s v="For Under Dia"/>
    <s v="Discarded"/>
    <d v="2024-05-24T00:00:00"/>
    <n v="3100001558"/>
    <s v="320-370"/>
    <n v="1650"/>
    <n v="4084"/>
    <n v="3"/>
    <s v="2.90~3.50"/>
    <s v="NKMZ"/>
    <s v="Cr3 Forged Steel"/>
    <n v="2.1379999999999999"/>
    <n v="12800"/>
    <s v="USD"/>
    <n v="74.783600000000007"/>
    <n v="957230.08000000007"/>
    <n v="0"/>
    <n v="0"/>
    <n v="172301.41440000001"/>
    <n v="23930.752000000004"/>
    <n v="1153462.2464000003"/>
    <n v="981160.83200000029"/>
    <s v="EA"/>
    <s v="9100129964 "/>
    <s v="Q"/>
    <s v="Y"/>
    <x v="2"/>
    <n v="331011024"/>
    <s v="01.02.2022"/>
    <s v="17.09.2022"/>
    <s v="17.09.2022"/>
  </r>
  <r>
    <n v="261"/>
    <n v="250927"/>
    <n v="220000000768"/>
    <n v="3197532"/>
    <s v="07.11.2022"/>
    <n v="5014416076"/>
    <s v="05.12.2022"/>
    <n v="42869595"/>
    <x v="1"/>
    <s v="For Under Dia"/>
    <s v="Discarded"/>
    <d v="2024-05-24T00:00:00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22.11.2022"/>
    <s v="22.11.2022"/>
  </r>
  <r>
    <n v="262"/>
    <s v="NK-VS-TM-6"/>
    <n v="220000000736"/>
    <n v="2205304"/>
    <s v="29.08.2022"/>
    <n v="5013987254"/>
    <s v="29.09.2022"/>
    <n v="42871428"/>
    <x v="1"/>
    <s v="For Under Dia"/>
    <s v="Discarded"/>
    <s v="June-24"/>
    <n v="3100001558"/>
    <s v="320-370"/>
    <n v="1650"/>
    <n v="4084"/>
    <n v="3"/>
    <s v="2.90~3.50"/>
    <s v="NKMZ"/>
    <s v="Cr3 Forged Steel"/>
    <n v="2.1419999999999999"/>
    <n v="12800"/>
    <s v="USD"/>
    <n v="74.783600000000007"/>
    <n v="957230.08000000007"/>
    <n v="0"/>
    <n v="0"/>
    <n v="172301.41440000001"/>
    <n v="23930.752000000004"/>
    <n v="1153462.2464000003"/>
    <n v="981160.83200000029"/>
    <s v="EA"/>
    <s v="9100129964 "/>
    <s v="Q"/>
    <s v="Y"/>
    <x v="2"/>
    <n v="331011024"/>
    <s v="01.02.2022"/>
    <s v="17.09.2022"/>
    <s v="17.09.2022"/>
  </r>
  <r>
    <n v="263"/>
    <n v="250876"/>
    <n v="220000000711"/>
    <n v="2319378"/>
    <s v="06.09.2022"/>
    <n v="5014011257"/>
    <s v="02.10.2022"/>
    <n v="41380684"/>
    <x v="1"/>
    <s v="For Under Dia"/>
    <s v="Discarded"/>
    <s v="June-24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20.09.2022"/>
    <s v="20.09.2022"/>
  </r>
  <r>
    <n v="264"/>
    <s v="R86922"/>
    <n v="220000000551"/>
    <n v="5127224"/>
    <s v="20.03.2021"/>
    <n v="5011758850"/>
    <s v="28.09.2021"/>
    <s v="28.09.2021"/>
    <x v="0"/>
    <s v="For Under Dia"/>
    <s v="Sold-Lot-6 &amp; Dispatched"/>
    <s v="June-24"/>
    <n v="3100001558"/>
    <s v="320-370"/>
    <n v="1650"/>
    <n v="4084"/>
    <n v="3"/>
    <n v="3"/>
    <s v="Union Electric Akers Forged And Cast Roll"/>
    <s v="Cr3 Forged Steel"/>
    <n v="2.1379999999999999"/>
    <n v="11548"/>
    <s v="EUR"/>
    <n v="82.641099999999994"/>
    <n v="954339.42279999994"/>
    <n v="71575.456709999999"/>
    <n v="7157.5456709999999"/>
    <n v="185953.03653257998"/>
    <n v="23858.485570000001"/>
    <n v="1242883.94728358"/>
    <n v="1056930.910751"/>
    <s v="EA"/>
    <n v="9100104762"/>
    <s v="P"/>
    <s v="Y"/>
    <x v="1"/>
    <s v="Non EPCG-Duty Paid"/>
    <s v="Non EPCG"/>
    <m/>
    <n v="44509"/>
  </r>
  <r>
    <n v="265"/>
    <n v="236497"/>
    <n v="220000000710"/>
    <n v="8351310"/>
    <s v="20.04.2022"/>
    <n v="5013371887"/>
    <s v="16.06.2022"/>
    <s v="16.06.2022"/>
    <x v="1"/>
    <s v="For Under Dia"/>
    <s v="Discarded"/>
    <s v="June-24"/>
    <n v="3100001558"/>
    <s v="320-370"/>
    <n v="1650"/>
    <n v="4084"/>
    <n v="5"/>
    <s v="4.5~5.5"/>
    <s v="SINOSTEEL XINGTAI MACHINERY &amp; MILL"/>
    <s v="Cr5 Forged Steel"/>
    <n v="2.1379999999999999"/>
    <n v="7977"/>
    <s v="USD"/>
    <n v="74.783600000000007"/>
    <n v="596548.77720000001"/>
    <n v="0"/>
    <n v="0"/>
    <n v="107378.77989599999"/>
    <n v="14913.719430000001"/>
    <n v="718841.27652600012"/>
    <n v="611462.49663000018"/>
    <s v="EA"/>
    <n v="9100129961"/>
    <s v="Q"/>
    <s v="Y"/>
    <x v="2"/>
    <n v="331011024"/>
    <s v="01.02.2022"/>
    <s v="04.05.2022"/>
    <s v="04.05.2022"/>
  </r>
  <r>
    <n v="266"/>
    <s v="NK-VS-TM-4"/>
    <n v="220000000736"/>
    <n v="2205304"/>
    <s v="29.08.2022"/>
    <n v="5013987254"/>
    <s v="29.09.2022"/>
    <n v="42871428"/>
    <x v="1"/>
    <s v="For Under Dia"/>
    <s v="Discarded"/>
    <s v="June-24"/>
    <n v="3100001558"/>
    <s v="320-370"/>
    <n v="1650"/>
    <n v="4084"/>
    <n v="3"/>
    <s v="2.90~3.50"/>
    <s v="NKMZ"/>
    <s v="Cr3 Forged Steel"/>
    <n v="2.1419999999999999"/>
    <n v="12800"/>
    <s v="USD"/>
    <n v="74.783600000000007"/>
    <n v="957230.08000000007"/>
    <n v="0"/>
    <n v="0"/>
    <n v="172301.41440000001"/>
    <n v="23930.752000000004"/>
    <n v="1153462.2464000003"/>
    <n v="981160.83200000029"/>
    <s v="EA"/>
    <s v="9100129964 "/>
    <s v="Q"/>
    <s v="Y"/>
    <x v="2"/>
    <n v="331011024"/>
    <s v="01.02.2022"/>
    <s v="17.09.2022"/>
    <s v="17.09.2022"/>
  </r>
  <r>
    <n v="267"/>
    <s v="CR222AI2"/>
    <n v="220000000736"/>
    <n v="8937668"/>
    <s v="02.06.2022"/>
    <n v="5013425091"/>
    <s v="24.06.2022"/>
    <n v="42871428"/>
    <x v="1"/>
    <s v="For Under Dia"/>
    <s v="Discarded"/>
    <s v="June-24"/>
    <n v="3100001558"/>
    <s v="320-370"/>
    <n v="1650"/>
    <n v="4084"/>
    <n v="3"/>
    <n v="3.09"/>
    <s v="BAOSTEELROLLSCIENCE&amp;TECHNOLOGYCO.,LTD"/>
    <s v="MC3 (3% Cr forge steel)"/>
    <n v="2.1419999999999999"/>
    <n v="8480"/>
    <s v="USD"/>
    <n v="74.783600000000007"/>
    <n v="634164.92800000007"/>
    <n v="0"/>
    <n v="0"/>
    <n v="114149.68704"/>
    <n v="15854.123200000002"/>
    <n v="764168.73824000009"/>
    <n v="650019.0512000001"/>
    <s v="EA"/>
    <n v="9100129960"/>
    <s v="Q"/>
    <s v="Y"/>
    <x v="2"/>
    <n v="331011024"/>
    <s v="01.02.2022"/>
    <s v="18.06.2022"/>
    <s v="18.06.2022"/>
  </r>
  <r>
    <n v="268"/>
    <n v="250907"/>
    <n v="220000000729"/>
    <n v="2817655"/>
    <s v="11.10.2022"/>
    <n v="5014200307"/>
    <s v="02.11.2022"/>
    <n v="41757957"/>
    <x v="1"/>
    <s v="For Under Dia"/>
    <s v="Discarded"/>
    <s v="June-24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02.11.2022"/>
    <n v="44867"/>
  </r>
  <r>
    <n v="269"/>
    <n v="250928"/>
    <n v="220000000769"/>
    <n v="3197532"/>
    <s v="07.11.2022"/>
    <n v="5014416076"/>
    <s v="05.12.2022"/>
    <n v="42869595"/>
    <x v="1"/>
    <s v="For Under Dia"/>
    <s v="Discarded"/>
    <s v="June-24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22.11.2022"/>
    <s v="22.11.2022"/>
  </r>
  <r>
    <n v="270"/>
    <n v="236483"/>
    <n v="220000000702"/>
    <n v="8351310"/>
    <s v="20.04.2022"/>
    <n v="5013371887"/>
    <s v="16.06.2022"/>
    <s v="16.06.2022"/>
    <x v="1"/>
    <s v="For Under Dia"/>
    <s v="Discarded"/>
    <d v="2024-07-24T00:00:00"/>
    <n v="3100001558"/>
    <s v="320-370"/>
    <n v="1650"/>
    <n v="4084"/>
    <n v="5"/>
    <s v="4.5~5.5"/>
    <s v="SINOSTEEL XINGTAI MACHINERY &amp; MILL"/>
    <s v="Cr5 Forged Steel"/>
    <n v="2.1379999999999999"/>
    <n v="7977"/>
    <s v="USD"/>
    <n v="74.783600000000007"/>
    <n v="596548.77720000001"/>
    <n v="0"/>
    <n v="0"/>
    <n v="107378.77989599999"/>
    <n v="14913.719430000001"/>
    <n v="718841.27652600012"/>
    <n v="611462.49663000018"/>
    <s v="EA"/>
    <n v="9100129961"/>
    <s v="Q"/>
    <s v="Y"/>
    <x v="2"/>
    <n v="331011024"/>
    <s v="01.02.2022"/>
    <s v="04.05.2022"/>
    <s v="04.05.2022"/>
  </r>
  <r>
    <n v="271"/>
    <n v="250920"/>
    <n v="220000000765"/>
    <n v="3197532"/>
    <s v="07.11.2022"/>
    <n v="5014416076"/>
    <s v="05.12.2022"/>
    <n v="42869595"/>
    <x v="1"/>
    <s v="For Under Dia"/>
    <s v="Discarded"/>
    <d v="2024-07-24T00:00:00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22.11.2022"/>
    <s v="22.11.2022"/>
  </r>
  <r>
    <n v="272"/>
    <s v="CR2326AI / VPLW0370-BA0025 "/>
    <n v="220000001037"/>
    <n v="6741880"/>
    <s v="06.07.2023"/>
    <n v="5016361837"/>
    <s v="24.07.2023"/>
    <n v="54655470"/>
    <x v="1"/>
    <s v="For spalled"/>
    <s v="Discarded"/>
    <d v="2024-07-24T00:00:00"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0/7/2023"/>
    <s v="20/7/2023"/>
  </r>
  <r>
    <n v="273"/>
    <s v="VPLW0370 CF-0005"/>
    <n v="220000001012"/>
    <n v="8323996"/>
    <s v="16.10.2023"/>
    <n v="5017271089"/>
    <s v="04.11.2023"/>
    <n v="53399785"/>
    <x v="1"/>
    <s v="For crack"/>
    <s v="Discarded"/>
    <d v="2024-07-24T00:00:00"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11024"/>
    <s v="01.02.2022"/>
    <s v="31-10-2023"/>
    <d v="2023-11-01T00:00:00"/>
  </r>
  <r>
    <n v="274"/>
    <s v="R87725"/>
    <n v="220000000590"/>
    <n v="6005642"/>
    <s v="26.10.2021"/>
    <n v="5012032595"/>
    <s v="19.11.2021"/>
    <n v="51765612"/>
    <x v="1"/>
    <s v="For spalled"/>
    <s v="Discarded"/>
    <d v="2024-07-24T00:00:00"/>
    <n v="3100001558"/>
    <s v="320-370"/>
    <n v="1650"/>
    <n v="4084"/>
    <n v="3"/>
    <n v="3"/>
    <s v="Union Electric Akers Forged And Cast Roll"/>
    <s v="Cr3 Forged Steel"/>
    <n v="2.1379999999999999"/>
    <n v="11548"/>
    <s v="EUR"/>
    <n v="82.641099999999994"/>
    <n v="954339.42279999994"/>
    <n v="71575.456709999999"/>
    <n v="7157.5456709999999"/>
    <n v="185953.03653257998"/>
    <n v="23858.485570000001"/>
    <n v="1242883.94728358"/>
    <n v="1056930.910751"/>
    <s v="EA"/>
    <n v="9100104762"/>
    <s v="P"/>
    <s v="Y"/>
    <x v="1"/>
    <s v="Non EPCG-Duty Paid"/>
    <s v="Non EPCG"/>
    <m/>
    <s v="13/11/2021"/>
  </r>
  <r>
    <n v="275"/>
    <n v="250885"/>
    <n v="220000000728"/>
    <n v="2520128"/>
    <s v="20.09.2022"/>
    <n v="5014083085"/>
    <s v="14.10.2022"/>
    <n v="41757957"/>
    <x v="1"/>
    <s v="For Under Dia"/>
    <s v="Discarded"/>
    <d v="2024-07-24T00:00:00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14.10.2022"/>
    <s v="14.10.2022"/>
  </r>
  <r>
    <n v="276"/>
    <n v="250892"/>
    <n v="220000000728"/>
    <n v="2520128"/>
    <s v="20.09.2022"/>
    <n v="5014083085"/>
    <s v="14.10.2022"/>
    <n v="41757957"/>
    <x v="1"/>
    <s v="For Under Dia"/>
    <s v="Discarded"/>
    <d v="2024-07-24T00:00:00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14.10.2022"/>
    <s v="14.10.2022"/>
  </r>
  <r>
    <n v="277"/>
    <n v="236499"/>
    <n v="220000000870"/>
    <n v="8351310"/>
    <s v="20.04.2022"/>
    <n v="5013371887"/>
    <s v="16.06.2022"/>
    <s v="16.06.2022"/>
    <x v="1"/>
    <s v="For Under Dia"/>
    <s v="Discarded"/>
    <d v="2024-08-24T00:00:00"/>
    <n v="3100001558"/>
    <s v="320-370"/>
    <n v="1650"/>
    <n v="4084"/>
    <n v="5"/>
    <s v="4.5~5.5"/>
    <s v="SINOSTEEL XINGTAI MACHINERY &amp; MILL"/>
    <s v="Cr5 Forged Steel"/>
    <n v="2.1379999999999999"/>
    <n v="7977"/>
    <s v="USD"/>
    <n v="74.783600000000007"/>
    <n v="596548.77720000001"/>
    <n v="0"/>
    <n v="0"/>
    <n v="107378.77989599999"/>
    <n v="14913.719430000001"/>
    <n v="718841.27652600012"/>
    <n v="611462.49663000018"/>
    <s v="EA"/>
    <n v="9100129961"/>
    <s v="Q"/>
    <s v="Y"/>
    <x v="2"/>
    <n v="331011024"/>
    <s v="01.02.2022"/>
    <s v="04.05.2022"/>
    <s v="04.05.2022"/>
  </r>
  <r>
    <n v="278"/>
    <s v="R86917"/>
    <n v="220000000551"/>
    <n v="5127224"/>
    <s v="20.03.2021"/>
    <n v="5011758850"/>
    <s v="28.09.2021"/>
    <s v="28.09.2021"/>
    <x v="1"/>
    <s v="For Under Dia"/>
    <s v="Discarded"/>
    <d v="2024-08-24T00:00:00"/>
    <n v="3100001558"/>
    <s v="320-370"/>
    <n v="1650"/>
    <n v="4084"/>
    <n v="3"/>
    <n v="3"/>
    <s v="Union Electric Akers Forged And Cast Roll"/>
    <s v="Cr3 Forged Steel"/>
    <n v="2.1379999999999999"/>
    <n v="11548"/>
    <s v="EUR"/>
    <n v="82.641099999999994"/>
    <n v="954339.42279999994"/>
    <n v="71575.456709999999"/>
    <n v="7157.5456709999999"/>
    <n v="185953.03653257998"/>
    <n v="23858.485570000001"/>
    <n v="1242883.94728358"/>
    <n v="1056930.910751"/>
    <s v="EA"/>
    <n v="9100104762"/>
    <s v="P"/>
    <s v="Y"/>
    <x v="1"/>
    <s v="Non EPCG-Duty Paid"/>
    <s v="Non EPCG"/>
    <m/>
    <d v="2021-11-09T00:00:00"/>
  </r>
  <r>
    <n v="279"/>
    <n v="236492"/>
    <n v="220000000870"/>
    <n v="8351310"/>
    <s v="20.04.2022"/>
    <n v="5013371887"/>
    <s v="16.06.2022"/>
    <s v="16.06.2022"/>
    <x v="1"/>
    <s v="For Under Dia"/>
    <s v="Discarded"/>
    <d v="2024-09-01T00:00:00"/>
    <n v="3100001558"/>
    <s v="320-370"/>
    <n v="1650"/>
    <n v="4084"/>
    <n v="5"/>
    <s v="4.5~5.5"/>
    <s v="SINOSTEEL XINGTAI MACHINERY &amp; MILL"/>
    <s v="Cr5 Forged Steel"/>
    <n v="2.1379999999999999"/>
    <n v="7977"/>
    <s v="USD"/>
    <n v="74.783600000000007"/>
    <n v="596548.77720000001"/>
    <n v="0"/>
    <n v="0"/>
    <n v="107378.77989599999"/>
    <n v="14913.719430000001"/>
    <n v="718841.27652600012"/>
    <n v="611462.49663000018"/>
    <s v="EA"/>
    <n v="9100129961"/>
    <s v="Q"/>
    <s v="Y"/>
    <x v="2"/>
    <n v="331011024"/>
    <s v="01.02.2022"/>
    <s v="04.05.2022"/>
    <s v="04.05.2022"/>
  </r>
  <r>
    <n v="280"/>
    <s v="NK-VS-TM-3"/>
    <n v="220000000738"/>
    <n v="2205304"/>
    <s v="29.08.2022"/>
    <n v="5013987254"/>
    <s v="29.09.2022"/>
    <n v="42868073"/>
    <x v="1"/>
    <s v="For Under Dia"/>
    <s v="Discarded"/>
    <d v="2024-09-01T00:00:00"/>
    <n v="3100001558"/>
    <s v="320-370"/>
    <n v="1650"/>
    <n v="4084"/>
    <n v="3"/>
    <s v="2.90~3.50"/>
    <s v="NKMZ"/>
    <s v="Cr3 Forged Steel"/>
    <n v="2.1379999999999999"/>
    <n v="12800"/>
    <s v="USD"/>
    <n v="74.783600000000007"/>
    <n v="957230.08000000007"/>
    <n v="0"/>
    <n v="0"/>
    <n v="172301.41440000001"/>
    <n v="23930.752000000004"/>
    <n v="1153462.2464000003"/>
    <n v="981160.83200000029"/>
    <s v="EA"/>
    <s v="9100129964 "/>
    <s v="Q"/>
    <s v="Y"/>
    <x v="2"/>
    <n v="331011024"/>
    <s v="01.02.2022"/>
    <s v="17.09.2022"/>
    <s v="17.09.2022"/>
  </r>
  <r>
    <n v="281"/>
    <n v="250901"/>
    <n v="220000000729"/>
    <n v="2817655"/>
    <s v="11.10.2022"/>
    <n v="5014200307"/>
    <s v="02.11.2022"/>
    <n v="41757957"/>
    <x v="1"/>
    <s v="For Under Dia"/>
    <s v="Discarded"/>
    <d v="2024-09-01T00:00:00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02.11.2022"/>
    <d v="2022-11-02T00:00:00"/>
  </r>
  <r>
    <n v="282"/>
    <n v="250888"/>
    <n v="220000000871"/>
    <n v="2520128"/>
    <s v="20.09.2022"/>
    <n v="5014083085"/>
    <s v="14.10.2022"/>
    <n v="47905415"/>
    <x v="1"/>
    <s v="For Under Dia"/>
    <s v="Discarded"/>
    <d v="2024-09-01T00:00:00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14.10.2022"/>
    <s v="14.10.2022"/>
  </r>
  <r>
    <n v="283"/>
    <s v="CR2379AI / VPLW0370-BA0073"/>
    <n v="220000000890"/>
    <n v="7105373"/>
    <s v="29.07.2023"/>
    <n v="5016571324"/>
    <s v="18.08.2023"/>
    <n v="48807776"/>
    <x v="1"/>
    <s v="For Under Dia"/>
    <s v="Discarded"/>
    <d v="2024-09-01T00:00:00"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n v="45268"/>
    <d v="2023-08-12T00:00:00"/>
  </r>
  <r>
    <n v="284"/>
    <s v="CR2383AI / VPLW0370-BA0074"/>
    <n v="220000000890"/>
    <n v="7105373"/>
    <s v="29.07.2023"/>
    <n v="5016571324"/>
    <s v="18.08.2023"/>
    <n v="48807776"/>
    <x v="1"/>
    <s v="For Under Dia"/>
    <s v="Discarded"/>
    <d v="2024-09-01T00:00:00"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n v="45268"/>
    <d v="2023-08-12T00:00:00"/>
  </r>
  <r>
    <n v="285"/>
    <s v="CR2212AI2"/>
    <s v="NA"/>
    <n v="8937668"/>
    <s v="02.06.2022"/>
    <n v="5013425091"/>
    <s v="24.06.2022"/>
    <n v="51766029"/>
    <x v="1"/>
    <s v="For Under Dia"/>
    <s v="Discarded"/>
    <d v="2024-09-01T00:00:00"/>
    <n v="3100001558"/>
    <s v="320-370"/>
    <n v="1650"/>
    <n v="4084"/>
    <n v="3"/>
    <n v="3.09"/>
    <s v="BAOSTEELROLLSCIENCE&amp;TECHNOLOGYCO.,LTD"/>
    <s v="MC3 (3% Cr forge steel)"/>
    <n v="2.1419999999999999"/>
    <n v="8480"/>
    <s v="USD"/>
    <n v="74.783600000000007"/>
    <n v="634164.92800000007"/>
    <n v="0"/>
    <n v="0"/>
    <n v="114149.68704"/>
    <n v="15854.123200000002"/>
    <n v="764168.73824000009"/>
    <n v="650019.0512000001"/>
    <s v="EA"/>
    <n v="9100129960"/>
    <s v="Q"/>
    <s v="Y"/>
    <x v="2"/>
    <n v="331011024"/>
    <s v="01.02.2022"/>
    <s v="18.06.2022"/>
    <s v="19.06.2022"/>
  </r>
  <r>
    <n v="286"/>
    <s v="CR2364AI / VPLW0370-BA0058"/>
    <n v="220000000890"/>
    <n v="7105373"/>
    <s v="29.07.2023"/>
    <n v="5016571324"/>
    <s v="18.08.2023"/>
    <n v="48807776"/>
    <x v="1"/>
    <s v="For Under Dia"/>
    <s v="Discarded"/>
    <d v="2024-09-01T00:00:00"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n v="45268"/>
    <d v="2023-08-12T00:00:00"/>
  </r>
  <r>
    <n v="287"/>
    <n v="250899"/>
    <n v="220000001085"/>
    <n v="2817655"/>
    <s v="11.10.2022"/>
    <n v="5014200307"/>
    <s v="02.11.2022"/>
    <n v="57401523"/>
    <x v="1"/>
    <s v="For spalled"/>
    <s v="Discarded"/>
    <d v="2024-09-01T00:00:00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02.11.2022"/>
    <s v="02.11.2022"/>
  </r>
  <r>
    <n v="288"/>
    <n v="250898"/>
    <n v="220000000871"/>
    <n v="2817655"/>
    <s v="11.10.2022"/>
    <n v="5014200307"/>
    <s v="02.11.2022"/>
    <n v="47905415"/>
    <x v="1"/>
    <s v="For Under Dia"/>
    <s v="Discarded"/>
    <d v="2024-10-01T00:00:00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02.11.2022"/>
    <d v="2022-11-02T00:00:00"/>
  </r>
  <r>
    <n v="289"/>
    <s v="NK-VS-TM-5"/>
    <n v="220000000738"/>
    <n v="2205304"/>
    <s v="29.08.2022"/>
    <n v="5013987254"/>
    <s v="29.09.2022"/>
    <n v="42868073"/>
    <x v="1"/>
    <s v="For Under Dia"/>
    <s v="Discarded"/>
    <d v="2024-10-01T00:00:00"/>
    <n v="3100001558"/>
    <s v="320-370"/>
    <n v="1650"/>
    <n v="4084"/>
    <n v="3"/>
    <s v="2.90~3.50"/>
    <s v="NKMZ"/>
    <s v="Cr3 Forged Steel"/>
    <n v="2.1379999999999999"/>
    <n v="12800"/>
    <s v="USD"/>
    <n v="74.783600000000007"/>
    <n v="957230.08000000007"/>
    <n v="0"/>
    <n v="0"/>
    <n v="172301.41440000001"/>
    <n v="23930.752000000004"/>
    <n v="1153462.2464000003"/>
    <n v="981160.83200000029"/>
    <s v="EA"/>
    <s v="9100129964 "/>
    <s v="Q"/>
    <s v="Y"/>
    <x v="2"/>
    <n v="331011024"/>
    <s v="01.02.2022"/>
    <s v="17.09.2022"/>
    <s v="17.09.2022"/>
  </r>
  <r>
    <n v="290"/>
    <s v="CR2363AI / VPLW0370-BA0057"/>
    <n v="220000000890"/>
    <n v="7105373"/>
    <s v="29.07.2023"/>
    <n v="5016571324"/>
    <s v="18.08.2023"/>
    <n v="48807776"/>
    <x v="1"/>
    <s v="For Under Dia"/>
    <s v="Discarded"/>
    <d v="2024-10-01T00:00:00"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n v="45268"/>
    <d v="2023-08-12T00:00:00"/>
  </r>
  <r>
    <n v="291"/>
    <n v="250893"/>
    <n v="220000000871"/>
    <n v="2520128"/>
    <s v="20.09.2022"/>
    <n v="5014083085"/>
    <s v="14.10.2022"/>
    <n v="47905415"/>
    <x v="1"/>
    <s v="For Under Dia"/>
    <s v="Discarded"/>
    <d v="2024-10-01T00:00:00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14.10.2022"/>
    <s v="14.10.2022"/>
  </r>
  <r>
    <n v="292"/>
    <n v="236496"/>
    <s v="NA"/>
    <n v="8351310"/>
    <s v="20.04.2022"/>
    <n v="5013371887"/>
    <s v="16.06.2022"/>
    <s v="16.06.2022"/>
    <x v="1"/>
    <s v="For Under Dia"/>
    <s v="Discarded"/>
    <d v="2024-10-01T00:00:00"/>
    <n v="3100001558"/>
    <s v="320-370"/>
    <n v="1650"/>
    <n v="4084"/>
    <n v="5"/>
    <s v="4.5~5.5"/>
    <s v="SINOSTEEL XINGTAI MACHINERY &amp; MILL"/>
    <s v="Cr5 Forged Steel"/>
    <n v="2.1379999999999999"/>
    <n v="7977"/>
    <s v="USD"/>
    <n v="74.783600000000007"/>
    <n v="596548.77720000001"/>
    <n v="0"/>
    <n v="0"/>
    <n v="107378.77989599999"/>
    <n v="14913.719430000001"/>
    <n v="718841.27652600012"/>
    <n v="611462.49663000018"/>
    <s v="EA"/>
    <n v="9100129961"/>
    <s v="Q"/>
    <s v="Y"/>
    <x v="2"/>
    <n v="331011024"/>
    <s v="01.02.2022"/>
    <s v="04.05.2022"/>
    <s v="04.05.2022"/>
  </r>
  <r>
    <n v="293"/>
    <s v="FR2219"/>
    <n v="220000000928"/>
    <n v="8565062"/>
    <s v="06.05.2022"/>
    <n v="5013403031"/>
    <s v="21.06.2022"/>
    <n v="50435068"/>
    <x v="1"/>
    <s v="For Under Dia"/>
    <s v="Discarded"/>
    <d v="2024-10-01T00:00:00"/>
    <n v="3100001558"/>
    <s v="320-370"/>
    <n v="1650"/>
    <n v="4084"/>
    <n v="5"/>
    <s v="4.5~5.2"/>
    <s v="JFE SHOJI TRADE CORPORATION"/>
    <s v="Cr5 FH-15, ESR"/>
    <n v="2.1379999999999999"/>
    <n v="1510000"/>
    <s v="JPY"/>
    <n v="0.65629999999999999"/>
    <n v="991013"/>
    <n v="0"/>
    <n v="0"/>
    <n v="178382.34"/>
    <n v="24775.325000000001"/>
    <n v="1194170.665"/>
    <n v="1015788.3250000001"/>
    <s v="EA"/>
    <n v="9100129963"/>
    <s v="Q"/>
    <s v="Y"/>
    <x v="2"/>
    <n v="331011024"/>
    <s v="01.02.2022"/>
    <s v="17.06.2022"/>
    <s v="17.06.2022"/>
  </r>
  <r>
    <n v="294"/>
    <s v="FR2436"/>
    <n v="220000000930"/>
    <n v="9299976"/>
    <s v="27.06.2022"/>
    <n v="5013551087"/>
    <s v="15.07.2022"/>
    <n v="51256603"/>
    <x v="1"/>
    <s v="For Under Dia"/>
    <s v="Discarded"/>
    <d v="2024-10-01T00:00:00"/>
    <n v="3100001558"/>
    <s v="320-370"/>
    <n v="1650"/>
    <n v="4084"/>
    <n v="5"/>
    <s v="4.5~5.2"/>
    <s v="JFE SHOJI TRADE CORPORATION"/>
    <s v="Cr5 FH-15, ESR"/>
    <n v="2.1379999999999999"/>
    <n v="1510000"/>
    <s v="JPY"/>
    <n v="0.65629999999999999"/>
    <n v="991013"/>
    <n v="0"/>
    <n v="0"/>
    <n v="178382.34"/>
    <n v="24775.325000000001"/>
    <n v="1194170.665"/>
    <n v="1015788.3250000001"/>
    <s v="EA"/>
    <n v="9100129963"/>
    <s v="Q"/>
    <s v="Y"/>
    <x v="2"/>
    <n v="331011024"/>
    <s v="01.02.2022"/>
    <s v="06.07.2022"/>
    <s v="06.07.2022"/>
  </r>
  <r>
    <n v="295"/>
    <s v="FR2438"/>
    <n v="220000000930"/>
    <n v="9299976"/>
    <s v="27.06.2022"/>
    <n v="5013551087"/>
    <s v="15.07.2022"/>
    <n v="51256603"/>
    <x v="1"/>
    <s v="For Under Dia"/>
    <s v="Discarded"/>
    <d v="2024-10-01T00:00:00"/>
    <n v="3100001558"/>
    <s v="320-370"/>
    <n v="1650"/>
    <n v="4084"/>
    <n v="5"/>
    <s v="4.5~5.2"/>
    <s v="JFE SHOJI TRADE CORPORATION"/>
    <s v="Cr5 FH-15, ESR"/>
    <n v="2.1379999999999999"/>
    <n v="1510000"/>
    <s v="JPY"/>
    <n v="0.65629999999999999"/>
    <n v="991013"/>
    <n v="0"/>
    <n v="0"/>
    <n v="178382.34"/>
    <n v="24775.325000000001"/>
    <n v="1194170.665"/>
    <n v="1015788.3250000001"/>
    <s v="EA"/>
    <n v="9100129963"/>
    <s v="Q"/>
    <s v="Y"/>
    <x v="2"/>
    <n v="331011024"/>
    <s v="01.02.2022"/>
    <s v="06.07.2022"/>
    <s v="06.07.2022"/>
  </r>
  <r>
    <n v="296"/>
    <n v="236481"/>
    <n v="220000000929"/>
    <n v="8351310"/>
    <s v="20.04.2022"/>
    <n v="5013371887"/>
    <s v="16.06.2022"/>
    <s v="16.06.2022"/>
    <x v="1"/>
    <s v="For Under Dia"/>
    <s v="Discarded"/>
    <s v="Nov-24"/>
    <n v="3100001558"/>
    <s v="320-370"/>
    <n v="1650"/>
    <n v="4084"/>
    <n v="5"/>
    <s v="4.5~5.5"/>
    <s v="SINOSTEEL XINGTAI MACHINERY &amp; MILL"/>
    <s v="Cr5 Forged Steel"/>
    <n v="2.1379999999999999"/>
    <n v="7977"/>
    <s v="USD"/>
    <n v="74.783600000000007"/>
    <n v="596548.77720000001"/>
    <n v="0"/>
    <n v="0"/>
    <n v="107378.77989599999"/>
    <n v="14913.719430000001"/>
    <n v="718841.27652600012"/>
    <n v="611462.49663000018"/>
    <s v="EA"/>
    <n v="9100129961"/>
    <s v="Q"/>
    <s v="Y"/>
    <x v="2"/>
    <n v="331011024"/>
    <s v="01.02.2022"/>
    <s v="04.05.2022"/>
    <s v="04.05.2022"/>
  </r>
  <r>
    <n v="297"/>
    <n v="236488"/>
    <n v="220000000929"/>
    <n v="8351310"/>
    <s v="20.04.2022"/>
    <n v="5013371887"/>
    <s v="16.06.2022"/>
    <s v="16.06.2022"/>
    <x v="1"/>
    <s v="For Under Dia"/>
    <s v="Discarded"/>
    <s v="Nov-24"/>
    <n v="3100001558"/>
    <s v="320-370"/>
    <n v="1650"/>
    <n v="4084"/>
    <n v="5"/>
    <s v="4.5~5.5"/>
    <s v="SINOSTEEL XINGTAI MACHINERY &amp; MILL"/>
    <s v="Cr5 Forged Steel"/>
    <n v="2.1379999999999999"/>
    <n v="7977"/>
    <s v="USD"/>
    <n v="74.783600000000007"/>
    <n v="596548.77720000001"/>
    <n v="0"/>
    <n v="0"/>
    <n v="107378.77989599999"/>
    <n v="14913.719430000001"/>
    <n v="718841.27652600012"/>
    <n v="611462.49663000018"/>
    <s v="EA"/>
    <n v="9100129961"/>
    <s v="Q"/>
    <s v="Y"/>
    <x v="2"/>
    <n v="331011024"/>
    <s v="01.02.2022"/>
    <s v="04.05.2022"/>
    <s v="04.05.2022"/>
  </r>
  <r>
    <n v="298"/>
    <n v="250890"/>
    <n v="220000000764"/>
    <n v="2520128"/>
    <s v="20.09.2022"/>
    <n v="5014083085"/>
    <s v="14.10.2022"/>
    <n v="42869595"/>
    <x v="1"/>
    <s v="For Under Dia"/>
    <s v="Discarded"/>
    <s v="Nov-24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14.10.2022"/>
    <s v="14.10.2022"/>
  </r>
  <r>
    <n v="299"/>
    <s v="CR2248AI2"/>
    <n v="220000000889"/>
    <n v="3197988"/>
    <s v="07.11.2022"/>
    <n v="5014416058"/>
    <s v="05.12.2022"/>
    <n v="48807659"/>
    <x v="1"/>
    <s v="For Under Dia"/>
    <s v="Discarded"/>
    <s v="Nov-24"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d v="2022-11-30T00:00:00"/>
  </r>
  <r>
    <n v="300"/>
    <s v="CR2239AI2"/>
    <n v="220000000888"/>
    <n v="3197988"/>
    <s v="07.11.2022"/>
    <n v="5014416058"/>
    <s v="05.12.2022"/>
    <n v="48807659"/>
    <x v="1"/>
    <s v="For Under Dia"/>
    <s v="Discarded"/>
    <s v="Nov-24"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d v="2022-11-30T00:00:00"/>
  </r>
  <r>
    <n v="301"/>
    <n v="236494"/>
    <n v="220000000929"/>
    <n v="8351310"/>
    <s v="20.04.2022"/>
    <n v="5013371887"/>
    <s v="16.06.2022"/>
    <s v="16.06.2022"/>
    <x v="1"/>
    <s v="For Under Dia"/>
    <s v="Discarded"/>
    <s v="Nov-24"/>
    <n v="3100001558"/>
    <s v="320-370"/>
    <n v="1650"/>
    <n v="4084"/>
    <n v="5"/>
    <s v="4.5~5.5"/>
    <s v="SINOSTEEL XINGTAI MACHINERY &amp; MILL"/>
    <s v="Cr5 Forged Steel"/>
    <n v="2.1379999999999999"/>
    <n v="7977"/>
    <s v="USD"/>
    <n v="74.783600000000007"/>
    <n v="596548.77720000001"/>
    <n v="0"/>
    <n v="0"/>
    <n v="107378.77989599999"/>
    <n v="14913.719430000001"/>
    <n v="718841.27652600012"/>
    <n v="611462.49663000018"/>
    <s v="EA"/>
    <n v="9100129961"/>
    <s v="Q"/>
    <s v="Y"/>
    <x v="2"/>
    <n v="331011024"/>
    <s v="01.02.2022"/>
    <s v="04.05.2022"/>
    <s v="04.05.2022"/>
  </r>
  <r>
    <n v="302"/>
    <n v="236495"/>
    <n v="220000000929"/>
    <n v="8351310"/>
    <s v="20.04.2022"/>
    <n v="5013371887"/>
    <s v="16.06.2022"/>
    <s v="16.06.2022"/>
    <x v="1"/>
    <s v="For Under Dia"/>
    <s v="Discarded"/>
    <s v="Nov-24"/>
    <n v="3100001558"/>
    <s v="320-370"/>
    <n v="1650"/>
    <n v="4084"/>
    <n v="5"/>
    <s v="4.5~5.5"/>
    <s v="SINOSTEEL XINGTAI MACHINERY &amp; MILL"/>
    <s v="Cr5 Forged Steel"/>
    <n v="2.1379999999999999"/>
    <n v="7977"/>
    <s v="USD"/>
    <n v="74.783600000000007"/>
    <n v="596548.77720000001"/>
    <n v="0"/>
    <n v="0"/>
    <n v="107378.77989599999"/>
    <n v="14913.719430000001"/>
    <n v="718841.27652600012"/>
    <n v="611462.49663000018"/>
    <s v="EA"/>
    <n v="9100129961"/>
    <s v="Q"/>
    <s v="Y"/>
    <x v="2"/>
    <n v="331011024"/>
    <s v="01.02.2022"/>
    <s v="04.05.2022"/>
    <s v="04.05.2022"/>
  </r>
  <r>
    <n v="303"/>
    <n v="250903"/>
    <n v="220000000871"/>
    <n v="2817655"/>
    <s v="11.10.2022"/>
    <n v="5014200307"/>
    <s v="02.11.2022"/>
    <n v="47905415"/>
    <x v="1"/>
    <s v="For Under Dia"/>
    <s v="Discarded"/>
    <s v="Nov-24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02.11.2022"/>
    <d v="2022-11-02T00:00:00"/>
  </r>
  <r>
    <n v="304"/>
    <n v="236490"/>
    <n v="220000000929"/>
    <n v="8351310"/>
    <s v="20.04.2022"/>
    <n v="5013371887"/>
    <s v="16.06.2022"/>
    <s v="16.06.2022"/>
    <x v="1"/>
    <s v="For Under Dia"/>
    <s v="Discarded"/>
    <s v="Dec-24"/>
    <n v="3100001558"/>
    <s v="320-370"/>
    <n v="1650"/>
    <n v="4084"/>
    <n v="5"/>
    <s v="4.5~5.5"/>
    <s v="SINOSTEEL XINGTAI MACHINERY &amp; MILL"/>
    <s v="Cr5 Forged Steel"/>
    <n v="2.1379999999999999"/>
    <n v="7977"/>
    <s v="USD"/>
    <n v="74.783600000000007"/>
    <n v="596548.77720000001"/>
    <n v="0"/>
    <n v="0"/>
    <n v="107378.77989599999"/>
    <n v="14913.719430000001"/>
    <n v="718841.27652600012"/>
    <n v="611462.49663000018"/>
    <s v="EA"/>
    <n v="9100129961"/>
    <s v="Q"/>
    <s v="Y"/>
    <x v="2"/>
    <n v="331011024"/>
    <s v="01.02.2022"/>
    <s v="04.05.2022"/>
    <s v="04.05.2022"/>
  </r>
  <r>
    <n v="305"/>
    <n v="236491"/>
    <n v="220000000929"/>
    <n v="8351310"/>
    <s v="20.04.2022"/>
    <n v="5013371887"/>
    <s v="16.06.2022"/>
    <s v="16.06.2022"/>
    <x v="1"/>
    <s v="For Under Dia"/>
    <s v="Discarded"/>
    <s v="Dec-24"/>
    <n v="3100001558"/>
    <s v="320-370"/>
    <n v="1650"/>
    <n v="4084"/>
    <n v="5"/>
    <s v="4.5~5.5"/>
    <s v="SINOSTEEL XINGTAI MACHINERY &amp; MILL"/>
    <s v="Cr5 Forged Steel"/>
    <n v="2.1379999999999999"/>
    <n v="7977"/>
    <s v="USD"/>
    <n v="74.783600000000007"/>
    <n v="596548.77720000001"/>
    <n v="0"/>
    <n v="0"/>
    <n v="107378.77989599999"/>
    <n v="14913.719430000001"/>
    <n v="718841.27652600012"/>
    <n v="611462.49663000018"/>
    <s v="EA"/>
    <n v="9100129961"/>
    <s v="Q"/>
    <s v="Y"/>
    <x v="2"/>
    <n v="331011024"/>
    <s v="01.02.2022"/>
    <s v="04.05.2022"/>
    <s v="04.05.2022"/>
  </r>
  <r>
    <n v="306"/>
    <n v="250880"/>
    <n v="220000000931"/>
    <n v="2319378"/>
    <s v="06.09.2022"/>
    <n v="5014011257"/>
    <s v="02.10.2022"/>
    <n v="51256606"/>
    <x v="1"/>
    <s v="For Under Dia"/>
    <s v="Discarded"/>
    <s v="Dec-24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20.09.2022"/>
    <s v="20.09.2022"/>
  </r>
  <r>
    <n v="307"/>
    <n v="250895"/>
    <n v="220000000984"/>
    <n v="2817655"/>
    <s v="11.10.2022"/>
    <n v="5014200307"/>
    <s v="02.11.2022"/>
    <n v="52146668"/>
    <x v="1"/>
    <s v="For Under Dia"/>
    <s v="Discarded"/>
    <s v="Dec-24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02.11.2022"/>
    <s v="02.11.2022"/>
  </r>
  <r>
    <n v="308"/>
    <n v="250896"/>
    <n v="220000000984"/>
    <n v="2817655"/>
    <s v="11.10.2022"/>
    <n v="5014200307"/>
    <s v="02.11.2022"/>
    <n v="52146668"/>
    <x v="1"/>
    <s v="For Under Dia"/>
    <s v="Discarded"/>
    <s v="Dec-24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02.11.2022"/>
    <s v="02.11.2022"/>
  </r>
  <r>
    <n v="309"/>
    <s v="VPLW0370 CF-0018"/>
    <n v="220000001014"/>
    <n v="8323996"/>
    <s v="16.10.2023"/>
    <n v="5017271089"/>
    <s v="04.11.2023"/>
    <n v="53399785"/>
    <x v="1"/>
    <s v="For Under Dia"/>
    <s v="Discarded"/>
    <s v="Dec-24"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11024"/>
    <s v="01.02.2022"/>
    <s v="31-10-2023"/>
    <d v="2023-01-11T00:00:00"/>
  </r>
  <r>
    <n v="310"/>
    <n v="236484"/>
    <n v="220000000870"/>
    <n v="8351310"/>
    <s v="20.04.2022"/>
    <n v="5013371887"/>
    <s v="16.06.2022"/>
    <s v="16.06.2022"/>
    <x v="1"/>
    <s v="For Under Dia"/>
    <s v="Discarded"/>
    <s v="Dec-24"/>
    <n v="3100001558"/>
    <s v="320-370"/>
    <n v="1650"/>
    <n v="4084"/>
    <n v="5"/>
    <s v="4.5~5.5"/>
    <s v="SINOSTEEL XINGTAI MACHINERY &amp; MILL"/>
    <s v="Cr5 Forged Steel"/>
    <n v="2.1379999999999999"/>
    <n v="7977"/>
    <s v="USD"/>
    <n v="74.783600000000007"/>
    <n v="596548.77720000001"/>
    <n v="0"/>
    <n v="0"/>
    <n v="107378.77989599999"/>
    <n v="14913.719430000001"/>
    <n v="718841.27652600012"/>
    <n v="611462.49663000018"/>
    <s v="EA"/>
    <n v="9100129961"/>
    <s v="Q"/>
    <s v="Y"/>
    <x v="2"/>
    <n v="331011024"/>
    <s v="01.02.2022"/>
    <s v="04.05.2022"/>
    <s v="04.05.2022"/>
  </r>
  <r>
    <n v="311"/>
    <n v="250905"/>
    <n v="220000000871"/>
    <n v="2817655"/>
    <s v="11.10.2022"/>
    <n v="5014200307"/>
    <s v="02.11.2022"/>
    <n v="47905415"/>
    <x v="1"/>
    <s v="For Under Dia"/>
    <s v="Discarded"/>
    <s v="Dec-24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02.11.2022"/>
    <d v="2022-11-02T00:00:00"/>
  </r>
  <r>
    <n v="312"/>
    <s v="FR2439"/>
    <n v="220000000930"/>
    <n v="9299976"/>
    <s v="27.06.2022"/>
    <n v="5013551087"/>
    <s v="15.07.2022"/>
    <n v="51256603"/>
    <x v="1"/>
    <s v="For Under Dia"/>
    <s v="Discarded"/>
    <s v="Jan-25"/>
    <n v="3100001558"/>
    <s v="320-370"/>
    <n v="1650"/>
    <n v="4084"/>
    <n v="5"/>
    <s v="4.5~5.2"/>
    <s v="JFE SHOJI TRADE CORPORATION"/>
    <s v="Cr5 FH-15, ESR"/>
    <n v="2.1379999999999999"/>
    <n v="1510000"/>
    <s v="JPY"/>
    <n v="0.65629999999999999"/>
    <n v="991013"/>
    <n v="0"/>
    <n v="0"/>
    <n v="178382.34"/>
    <n v="24775.325000000001"/>
    <n v="1194170.665"/>
    <n v="1015788.3250000001"/>
    <s v="EA"/>
    <n v="9100129963"/>
    <s v="Q"/>
    <s v="Y"/>
    <x v="2"/>
    <n v="331011024"/>
    <s v="01.02.2022"/>
    <s v="06.07.2022"/>
    <s v="06.07.2022"/>
  </r>
  <r>
    <n v="313"/>
    <n v="25634"/>
    <s v="NA"/>
    <n v="7580867"/>
    <s v="21.02.2022"/>
    <n v="5012685065"/>
    <s v="05.03.2022"/>
    <n v="51256604"/>
    <x v="1"/>
    <s v="For Under Dia"/>
    <s v="Discarded"/>
    <s v="Jan-25"/>
    <n v="3100001558"/>
    <s v="320-370"/>
    <n v="1650"/>
    <n v="4084"/>
    <n v="3"/>
    <s v="2~3.5"/>
    <s v="REINOSA FORGINGS &amp; CASTINGS, GERMANY"/>
    <s v="3% Cr forge steel"/>
    <n v="2.1379999999999999"/>
    <n v="11000"/>
    <s v="EUR"/>
    <n v="84.924300000000002"/>
    <n v="934167.3"/>
    <n v="70062.547500000001"/>
    <n v="7006.2547500000001"/>
    <n v="182022.49840499999"/>
    <n v="23354.182500000003"/>
    <n v="1216612.7831550001"/>
    <n v="1034590.2847500001"/>
    <s v="EA"/>
    <n v="9100132635"/>
    <s v="P"/>
    <s v="Y"/>
    <x v="1"/>
    <n v="319343684"/>
    <s v="02.12.2021"/>
    <s v="15.02.2022"/>
    <s v="15.02.2022"/>
  </r>
  <r>
    <n v="314"/>
    <n v="250887"/>
    <n v="220000000983"/>
    <n v="2520128"/>
    <s v="20.09.2022"/>
    <n v="5014083085"/>
    <s v="14.10.2022"/>
    <n v="52146668"/>
    <x v="1"/>
    <s v="For Under Dia"/>
    <s v="Discarded"/>
    <s v="Jan-25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14.10.2022"/>
    <s v="14.10.2022"/>
  </r>
  <r>
    <n v="315"/>
    <n v="250894"/>
    <n v="220000000984"/>
    <n v="2520128"/>
    <s v="20.09.2022"/>
    <n v="5014083085"/>
    <s v="14.10.2022"/>
    <n v="52146668"/>
    <x v="1"/>
    <s v="For Under Dia"/>
    <s v="Discarded"/>
    <s v="Jan-25"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14.10.2022"/>
    <s v="14.10.2022"/>
  </r>
  <r>
    <n v="316"/>
    <s v="VPLW0370 CF-0019"/>
    <n v="220000001014"/>
    <n v="8323996"/>
    <s v="16.10.2023"/>
    <n v="5017271089"/>
    <s v="04.11.2023"/>
    <n v="53399785"/>
    <x v="1"/>
    <s v="For Under Dia"/>
    <s v="Discarded"/>
    <s v="Jan-25"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11024"/>
    <s v="01.02.2022"/>
    <s v="31-10-2023"/>
    <d v="2023-01-11T00:00:00"/>
  </r>
  <r>
    <n v="317"/>
    <s v="VPLW0370 CF-0011"/>
    <n v="220000001121"/>
    <n v="3386266"/>
    <s v="08.05.2024"/>
    <n v="5019263359"/>
    <s v="23.05.2024"/>
    <n v="58530486"/>
    <x v="1"/>
    <s v="For spalled"/>
    <s v="Discarded"/>
    <s v="Jan-25"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23-05-2024"/>
    <s v="23-05-2024"/>
  </r>
  <r>
    <n v="318"/>
    <s v="VPLW0370 CF-0017"/>
    <n v="220000001122"/>
    <n v="3386266"/>
    <s v="08.05.2024"/>
    <n v="5019263359"/>
    <s v="23.05.2024"/>
    <n v="58530486"/>
    <x v="1"/>
    <s v="For spalled"/>
    <s v="Discarded"/>
    <s v="Jan-25"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23-05-2024"/>
    <s v="23-05-2024"/>
  </r>
  <r>
    <n v="319"/>
    <s v="CR2240AI2"/>
    <n v="220000000888"/>
    <n v="3197988"/>
    <s v="07.11.2022"/>
    <n v="5014416058"/>
    <s v="05.12.2022"/>
    <n v="48807659"/>
    <x v="1"/>
    <s v="For Under Dia"/>
    <s v="Discarded"/>
    <s v="Jan-25"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d v="2022-11-30T00:00:00"/>
  </r>
  <r>
    <n v="320"/>
    <s v="FR2520"/>
    <n v="220000000930"/>
    <n v="9814380"/>
    <s v="01.08.2022"/>
    <n v="5014011255"/>
    <s v="02.10.2022"/>
    <n v="51256603"/>
    <x v="1"/>
    <s v="For Under Dia"/>
    <s v="Discarded"/>
    <s v="Feb-25"/>
    <n v="3100001558"/>
    <s v="320-370"/>
    <n v="1650"/>
    <n v="4084"/>
    <n v="5"/>
    <s v="4.5~5.2"/>
    <s v="JFE SHOJI TRADE CORPORATION"/>
    <s v="Cr5 FH-15, ESR"/>
    <n v="2.1379999999999999"/>
    <n v="1510000"/>
    <s v="JPY"/>
    <n v="0.65629999999999999"/>
    <n v="991013"/>
    <n v="0"/>
    <n v="0"/>
    <n v="178382.34"/>
    <n v="24775.325000000001"/>
    <n v="1194170.665"/>
    <n v="1015788.3250000001"/>
    <s v="EA"/>
    <n v="9100129963"/>
    <s v="Q"/>
    <s v="Y"/>
    <x v="2"/>
    <n v="331011024"/>
    <s v="01.02.2022"/>
    <s v="24.08.2022"/>
    <s v="24.08.2022"/>
  </r>
  <r>
    <n v="321"/>
    <n v="236493"/>
    <s v="NA"/>
    <n v="8351310"/>
    <s v="20.04.2022"/>
    <n v="5013371887"/>
    <s v="16.06.2022"/>
    <s v="16.06.2022"/>
    <x v="1"/>
    <s v="For Under Dia"/>
    <s v="Discarded"/>
    <s v="Feb-25"/>
    <n v="3100001558"/>
    <s v="320-370"/>
    <n v="1650"/>
    <n v="4084"/>
    <n v="5"/>
    <s v="4.5~5.5"/>
    <s v="SINOSTEEL XINGTAI MACHINERY &amp; MILL"/>
    <s v="Cr5 Forged Steel"/>
    <n v="2.1379999999999999"/>
    <n v="7977"/>
    <s v="USD"/>
    <n v="74.783600000000007"/>
    <n v="596548.77720000001"/>
    <n v="0"/>
    <n v="0"/>
    <n v="107378.77989599999"/>
    <n v="14913.719430000001"/>
    <n v="718841.27652600012"/>
    <n v="611462.49663000018"/>
    <s v="EA"/>
    <n v="9100129961"/>
    <s v="Q"/>
    <s v="Y"/>
    <x v="2"/>
    <n v="331011024"/>
    <s v="01.02.2022"/>
    <s v="04.05.2022"/>
    <s v="04.05.2022"/>
  </r>
  <r>
    <n v="322"/>
    <s v="CR2225AI2"/>
    <n v="220000001060"/>
    <n v="3197988"/>
    <s v="07.11.2022"/>
    <n v="5014416058"/>
    <s v="05.12.2022"/>
    <n v="55435257"/>
    <x v="1"/>
    <s v="For Under Dia"/>
    <s v="Discarded"/>
    <s v="Feb-25"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1"/>
    <s v="R86915"/>
    <n v="220000000551"/>
    <n v="5127224"/>
    <s v="20.03.2021"/>
    <n v="5011758850"/>
    <s v="28.09.2021"/>
    <s v="28.09.2021"/>
    <x v="2"/>
    <s v="WR-Run"/>
    <m/>
    <m/>
    <n v="3100001558"/>
    <s v="320-370"/>
    <n v="1650"/>
    <n v="4084"/>
    <n v="3"/>
    <n v="3"/>
    <s v="Union Electric Akers Forged And Cast Roll"/>
    <s v="Cr3 Forged Steel"/>
    <n v="2.1379999999999999"/>
    <n v="11548"/>
    <s v="EUR"/>
    <n v="82.641099999999994"/>
    <n v="954339.42279999994"/>
    <n v="71575.456709999999"/>
    <n v="7157.5456709999999"/>
    <n v="185953.03653257998"/>
    <n v="23858.485570000001"/>
    <n v="1242883.94728358"/>
    <n v="1056930.910751"/>
    <s v="EA"/>
    <n v="9100104762"/>
    <s v="P"/>
    <s v="Y"/>
    <x v="1"/>
    <s v="Non EPCG-Duty Paid"/>
    <s v="Non EPCG"/>
    <m/>
    <d v="2021-11-09T00:00:00"/>
  </r>
  <r>
    <n v="2"/>
    <s v="R86916"/>
    <n v="220000000551"/>
    <n v="5127224"/>
    <s v="20.03.2021"/>
    <n v="5011758850"/>
    <s v="28.09.2021"/>
    <s v="28.09.2021"/>
    <x v="2"/>
    <s v="WR-Run"/>
    <m/>
    <m/>
    <n v="3100001558"/>
    <s v="320-370"/>
    <n v="1650"/>
    <n v="4084"/>
    <n v="3"/>
    <n v="3"/>
    <s v="Union Electric Akers Forged And Cast Roll"/>
    <s v="Cr3 Forged Steel"/>
    <n v="2.1379999999999999"/>
    <n v="11548"/>
    <s v="EUR"/>
    <n v="82.641099999999994"/>
    <n v="954339.42279999994"/>
    <n v="71575.456709999999"/>
    <n v="7157.5456709999999"/>
    <n v="185953.03653257998"/>
    <n v="23858.485570000001"/>
    <n v="1242883.94728358"/>
    <n v="1056930.910751"/>
    <s v="EA"/>
    <n v="9100104762"/>
    <s v="P"/>
    <s v="Y"/>
    <x v="1"/>
    <s v="Non EPCG-Duty Paid"/>
    <s v="Non EPCG"/>
    <m/>
    <d v="2021-11-09T00:00:00"/>
  </r>
  <r>
    <n v="3"/>
    <s v="R87721"/>
    <s v="NA"/>
    <n v="6005642"/>
    <s v="26.10.2021"/>
    <n v="5012032595"/>
    <s v="19.11.2021"/>
    <n v="51765612"/>
    <x v="2"/>
    <s v="WR-Run"/>
    <m/>
    <m/>
    <n v="3100001558"/>
    <s v="320-370"/>
    <n v="1650"/>
    <n v="4084"/>
    <n v="3"/>
    <n v="3"/>
    <s v="Union Electric Akers Forged And Cast Roll"/>
    <s v="Cr3 Forged Steel"/>
    <n v="2.1379999999999999"/>
    <n v="11548"/>
    <s v="EUR"/>
    <n v="82.641099999999994"/>
    <n v="954339.42279999994"/>
    <n v="71575.456709999999"/>
    <n v="7157.5456709999999"/>
    <n v="185953.03653257998"/>
    <n v="23858.485570000001"/>
    <n v="1242883.94728358"/>
    <n v="1056930.910751"/>
    <s v="EA"/>
    <n v="9100104762"/>
    <s v="P"/>
    <s v="Y"/>
    <x v="1"/>
    <s v="Non EPCG-Duty Paid"/>
    <s v="Non EPCG"/>
    <m/>
    <s v="13/11/2021"/>
  </r>
  <r>
    <n v="4"/>
    <s v="R87722"/>
    <s v="NA"/>
    <n v="6005642"/>
    <s v="26.10.2021"/>
    <n v="5012032595"/>
    <s v="19.11.2021"/>
    <n v="51765612"/>
    <x v="2"/>
    <s v="WR-Run"/>
    <m/>
    <m/>
    <n v="3100001558"/>
    <s v="320-370"/>
    <n v="1650"/>
    <n v="4084"/>
    <n v="3"/>
    <n v="3"/>
    <s v="Union Electric Akers Forged And Cast Roll"/>
    <s v="Cr3 Forged Steel"/>
    <n v="2.1379999999999999"/>
    <n v="11548"/>
    <s v="EUR"/>
    <n v="82.641099999999994"/>
    <n v="954339.42279999994"/>
    <n v="71575.456709999999"/>
    <n v="7157.5456709999999"/>
    <n v="185953.03653257998"/>
    <n v="23858.485570000001"/>
    <n v="1242883.94728358"/>
    <n v="1056930.910751"/>
    <s v="EA"/>
    <n v="9100104762"/>
    <s v="P"/>
    <s v="Y"/>
    <x v="1"/>
    <s v="Non EPCG-Duty Paid"/>
    <s v="Non EPCG"/>
    <m/>
    <s v="13/11/2021"/>
  </r>
  <r>
    <n v="5"/>
    <s v="R87723"/>
    <s v="NA"/>
    <n v="6005642"/>
    <s v="26.10.2021"/>
    <n v="5012032595"/>
    <s v="19.11.2021"/>
    <n v="51765612"/>
    <x v="2"/>
    <s v="WR-Run"/>
    <m/>
    <m/>
    <n v="3100001558"/>
    <s v="320-370"/>
    <n v="1650"/>
    <n v="4084"/>
    <n v="3"/>
    <n v="3"/>
    <s v="Union Electric Akers Forged And Cast Roll"/>
    <s v="Cr3 Forged Steel"/>
    <n v="2.1379999999999999"/>
    <n v="11548"/>
    <s v="EUR"/>
    <n v="82.641099999999994"/>
    <n v="954339.42279999994"/>
    <n v="71575.456709999999"/>
    <n v="7157.5456709999999"/>
    <n v="185953.03653257998"/>
    <n v="23858.485570000001"/>
    <n v="1242883.94728358"/>
    <n v="1056930.910751"/>
    <s v="EA"/>
    <n v="9100104762"/>
    <s v="P"/>
    <s v="Y"/>
    <x v="1"/>
    <s v="Non EPCG-Duty Paid"/>
    <s v="Non EPCG"/>
    <m/>
    <s v="13/11/2021"/>
  </r>
  <r>
    <n v="6"/>
    <s v="R86920"/>
    <n v="220000000551"/>
    <n v="5127224"/>
    <s v="20.03.2021"/>
    <n v="5011758850"/>
    <s v="28.09.2021"/>
    <s v="28.09.2021"/>
    <x v="2"/>
    <s v="WR-Run"/>
    <m/>
    <m/>
    <n v="3100001558"/>
    <s v="320-370"/>
    <n v="1650"/>
    <n v="4084"/>
    <n v="3"/>
    <n v="3"/>
    <s v="Union Electric Akers Forged And Cast Roll"/>
    <s v="Cr3 Forged Steel"/>
    <n v="2.1379999999999999"/>
    <n v="11548"/>
    <s v="EUR"/>
    <n v="82.641099999999994"/>
    <n v="954339.42279999994"/>
    <n v="71575.456709999999"/>
    <n v="7157.5456709999999"/>
    <n v="185953.03653257998"/>
    <n v="23858.485570000001"/>
    <n v="1242883.94728358"/>
    <n v="1056930.910751"/>
    <s v="EA"/>
    <n v="9100104762"/>
    <s v="P"/>
    <s v="Y"/>
    <x v="1"/>
    <s v="Non EPCG-Duty Paid"/>
    <s v="Non EPCG"/>
    <m/>
    <d v="2021-11-09T00:00:00"/>
  </r>
  <r>
    <n v="7"/>
    <s v="R86924"/>
    <n v="220000000551"/>
    <n v="5127224"/>
    <s v="20.03.2021"/>
    <n v="5011758850"/>
    <s v="28.09.2021"/>
    <s v="28.09.2021"/>
    <x v="2"/>
    <s v="WR-Run"/>
    <m/>
    <m/>
    <n v="3100001558"/>
    <s v="320-370"/>
    <n v="1650"/>
    <n v="4084"/>
    <n v="3"/>
    <n v="3"/>
    <s v="Union Electric Akers Forged And Cast Roll"/>
    <s v="Cr3 Forged Steel"/>
    <n v="2.1379999999999999"/>
    <n v="11548"/>
    <s v="EUR"/>
    <n v="82.641099999999994"/>
    <n v="954339.42279999994"/>
    <n v="71575.456709999999"/>
    <n v="7157.5456709999999"/>
    <n v="185953.03653257998"/>
    <n v="23858.485570000001"/>
    <n v="1242883.94728358"/>
    <n v="1056930.910751"/>
    <s v="EA"/>
    <n v="9100104762"/>
    <s v="P"/>
    <s v="Y"/>
    <x v="1"/>
    <s v="Non EPCG-Duty Paid"/>
    <s v="Non EPCG"/>
    <m/>
    <d v="2021-11-09T00:00:00"/>
  </r>
  <r>
    <n v="8"/>
    <n v="250889"/>
    <n v="220000000728"/>
    <n v="2520128"/>
    <s v="20.09.2022"/>
    <n v="5014083085"/>
    <s v="14.10.2022"/>
    <n v="41757957"/>
    <x v="2"/>
    <s v="WR-Run"/>
    <m/>
    <m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14.10.2022"/>
    <s v="14.10.2022"/>
  </r>
  <r>
    <n v="9"/>
    <s v="R90501"/>
    <n v="220000000727"/>
    <n v="9401551"/>
    <s v="04.07.2022"/>
    <n v="5013684632"/>
    <s v="07.08.2022"/>
    <n v="41897610"/>
    <x v="2"/>
    <s v="WR-Run"/>
    <m/>
    <m/>
    <n v="3100001558"/>
    <s v="320-370"/>
    <n v="1650"/>
    <n v="4084"/>
    <n v="3"/>
    <n v="3.05"/>
    <s v="Union Electric Akers Forged And Cast Roll"/>
    <s v="Cr3 Forged Steel"/>
    <n v="2.1379999999999999"/>
    <n v="12441"/>
    <s v="EUR"/>
    <n v="83.12"/>
    <n v="1034095.92"/>
    <n v="0"/>
    <n v="0"/>
    <n v="186137.26560000001"/>
    <n v="25852.398000000001"/>
    <n v="1246085.5836"/>
    <n v="1059948.318"/>
    <s v="EA"/>
    <n v="9100133891"/>
    <s v="Q"/>
    <s v="Y"/>
    <x v="2"/>
    <n v="331011024"/>
    <s v="01.02.2022"/>
    <s v="28.07.2022"/>
    <s v="28.07.2022"/>
  </r>
  <r>
    <n v="10"/>
    <s v="R90505"/>
    <n v="220000000727"/>
    <n v="9401551"/>
    <s v="04.07.2022"/>
    <n v="5013684632"/>
    <s v="07.08.2022"/>
    <n v="41897610"/>
    <x v="2"/>
    <s v="WR-Run"/>
    <m/>
    <m/>
    <n v="3100001558"/>
    <s v="320-370"/>
    <n v="1650"/>
    <n v="4084"/>
    <n v="3"/>
    <n v="3.05"/>
    <s v="Union Electric Akers Forged And Cast Roll"/>
    <s v="Cr3 Forged Steel"/>
    <n v="2.1379999999999999"/>
    <n v="12441"/>
    <s v="EUR"/>
    <n v="83.12"/>
    <n v="1034095.92"/>
    <n v="0"/>
    <n v="0"/>
    <n v="186137.26560000001"/>
    <n v="25852.398000000001"/>
    <n v="1246085.5836"/>
    <n v="1059948.318"/>
    <s v="EA"/>
    <n v="9100133891"/>
    <s v="Q"/>
    <s v="Y"/>
    <x v="2"/>
    <n v="331011024"/>
    <s v="01.02.2022"/>
    <s v="28.07.2022"/>
    <s v="28.07.2022"/>
  </r>
  <r>
    <n v="11"/>
    <s v="R90508"/>
    <n v="220000000727"/>
    <n v="9401551"/>
    <s v="04.07.2022"/>
    <n v="5013684632"/>
    <s v="07.08.2022"/>
    <n v="41897610"/>
    <x v="2"/>
    <s v="WR-Run"/>
    <m/>
    <m/>
    <n v="3100001558"/>
    <s v="320-370"/>
    <n v="1650"/>
    <n v="4084"/>
    <n v="3"/>
    <n v="3.05"/>
    <s v="Union Electric Akers Forged And Cast Roll"/>
    <s v="Cr3 Forged Steel"/>
    <n v="2.1379999999999999"/>
    <n v="12441"/>
    <s v="EUR"/>
    <n v="83.12"/>
    <n v="1034095.92"/>
    <n v="0"/>
    <n v="0"/>
    <n v="186137.26560000001"/>
    <n v="25852.398000000001"/>
    <n v="1246085.5836"/>
    <n v="1059948.318"/>
    <s v="EA"/>
    <n v="9100133891"/>
    <s v="Q"/>
    <s v="Y"/>
    <x v="2"/>
    <n v="331011024"/>
    <s v="01.02.2022"/>
    <s v="28.07.2022"/>
    <s v="28.07.2022"/>
  </r>
  <r>
    <n v="12"/>
    <s v="CR2249AI2"/>
    <n v="220000000888"/>
    <n v="3197988"/>
    <s v="07.11.2022"/>
    <n v="5014416058"/>
    <s v="05.12.2022"/>
    <n v="48807659"/>
    <x v="2"/>
    <s v="WR-Run"/>
    <m/>
    <m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d v="2022-11-30T00:00:00"/>
  </r>
  <r>
    <n v="13"/>
    <s v="FR2217"/>
    <n v="220000000928"/>
    <n v="8565062"/>
    <s v="06.05.2022"/>
    <n v="5013403031"/>
    <s v="21.06.2022"/>
    <n v="50435068"/>
    <x v="2"/>
    <s v="WR-Run"/>
    <m/>
    <m/>
    <n v="3100001558"/>
    <s v="320-370"/>
    <n v="1650"/>
    <n v="4084"/>
    <n v="5"/>
    <s v="4.5~5.2"/>
    <s v="JFE SHOJI TRADE CORPORATION"/>
    <s v="Cr5 FH-15, ESR"/>
    <n v="2.1379999999999999"/>
    <n v="1510000"/>
    <s v="JPY"/>
    <n v="0.65629999999999999"/>
    <n v="991013"/>
    <n v="0"/>
    <n v="0"/>
    <n v="178382.34"/>
    <n v="24775.325000000001"/>
    <n v="1194170.665"/>
    <n v="1015788.3250000001"/>
    <s v="EA"/>
    <n v="9100129963"/>
    <s v="Q"/>
    <s v="Y"/>
    <x v="2"/>
    <n v="331011024"/>
    <s v="01.02.2022"/>
    <s v="17.06.2022"/>
    <s v="17.06.2022"/>
  </r>
  <r>
    <n v="14"/>
    <s v="FR2218"/>
    <n v="220000000928"/>
    <n v="8565062"/>
    <s v="06.05.2022"/>
    <n v="5013403031"/>
    <s v="21.06.2022"/>
    <n v="50435068"/>
    <x v="2"/>
    <s v="WR-Run"/>
    <m/>
    <m/>
    <n v="3100001558"/>
    <s v="320-370"/>
    <n v="1650"/>
    <n v="4084"/>
    <n v="5"/>
    <s v="4.5~5.2"/>
    <s v="JFE SHOJI TRADE CORPORATION"/>
    <s v="Cr5 FH-15, ESR"/>
    <n v="2.1379999999999999"/>
    <n v="1510000"/>
    <s v="JPY"/>
    <n v="0.65629999999999999"/>
    <n v="991013"/>
    <n v="0"/>
    <n v="0"/>
    <n v="178382.34"/>
    <n v="24775.325000000001"/>
    <n v="1194170.665"/>
    <n v="1015788.3250000001"/>
    <s v="EA"/>
    <n v="9100129963"/>
    <s v="Q"/>
    <s v="Y"/>
    <x v="2"/>
    <n v="331011024"/>
    <s v="01.02.2022"/>
    <s v="17.06.2022"/>
    <s v="17.06.2022"/>
  </r>
  <r>
    <n v="15"/>
    <s v="FR2220"/>
    <n v="220000000928"/>
    <n v="8565062"/>
    <s v="06.05.2022"/>
    <n v="5013403031"/>
    <s v="21.06.2022"/>
    <n v="50435068"/>
    <x v="2"/>
    <s v="WR-Run"/>
    <m/>
    <m/>
    <n v="3100001558"/>
    <s v="320-370"/>
    <n v="1650"/>
    <n v="4084"/>
    <n v="5"/>
    <s v="4.5~5.2"/>
    <s v="JFE SHOJI TRADE CORPORATION"/>
    <s v="Cr5 FH-15, ESR"/>
    <n v="2.1379999999999999"/>
    <n v="1510000"/>
    <s v="JPY"/>
    <n v="0.65629999999999999"/>
    <n v="991013"/>
    <n v="0"/>
    <n v="0"/>
    <n v="178382.34"/>
    <n v="24775.325000000001"/>
    <n v="1194170.665"/>
    <n v="1015788.3250000001"/>
    <s v="EA"/>
    <n v="9100129963"/>
    <s v="Q"/>
    <s v="Y"/>
    <x v="2"/>
    <n v="331011024"/>
    <s v="01.02.2022"/>
    <s v="17.06.2022"/>
    <s v="17.06.2022"/>
  </r>
  <r>
    <n v="16"/>
    <s v="FR2437"/>
    <n v="220000000930"/>
    <n v="9299976"/>
    <s v="27.06.2022"/>
    <n v="5013551087"/>
    <s v="15.07.2022"/>
    <n v="51256603"/>
    <x v="2"/>
    <s v="WR-Run"/>
    <m/>
    <m/>
    <n v="3100001558"/>
    <s v="320-370"/>
    <n v="1650"/>
    <n v="4084"/>
    <n v="5"/>
    <s v="4.5~5.2"/>
    <s v="JFE SHOJI TRADE CORPORATION"/>
    <s v="Cr5 FH-15, ESR"/>
    <n v="2.1379999999999999"/>
    <n v="1510000"/>
    <s v="JPY"/>
    <n v="0.65629999999999999"/>
    <n v="991013"/>
    <n v="0"/>
    <n v="0"/>
    <n v="178382.34"/>
    <n v="24775.325000000001"/>
    <n v="1194170.665"/>
    <n v="1015788.3250000001"/>
    <s v="EA"/>
    <n v="9100129963"/>
    <s v="Q"/>
    <s v="Y"/>
    <x v="2"/>
    <n v="331011024"/>
    <s v="01.02.2022"/>
    <s v="06.07.2022"/>
    <s v="06.07.2022"/>
  </r>
  <r>
    <n v="17"/>
    <s v="FR2521"/>
    <n v="220000000930"/>
    <n v="9814380"/>
    <s v="01.08.2022"/>
    <n v="5014011255"/>
    <s v="02.10.2022"/>
    <n v="51256603"/>
    <x v="2"/>
    <s v="WR-Run"/>
    <m/>
    <m/>
    <n v="3100001558"/>
    <s v="320-370"/>
    <n v="1650"/>
    <n v="4084"/>
    <n v="5"/>
    <s v="4.5~5.2"/>
    <s v="JFE SHOJI TRADE CORPORATION"/>
    <s v="Cr5 FH-15, ESR"/>
    <n v="2.1379999999999999"/>
    <n v="1510000"/>
    <s v="JPY"/>
    <n v="0.65629999999999999"/>
    <n v="991013"/>
    <n v="0"/>
    <n v="0"/>
    <n v="178382.34"/>
    <n v="24775.325000000001"/>
    <n v="1194170.665"/>
    <n v="1015788.3250000001"/>
    <s v="EA"/>
    <n v="9100129963"/>
    <s v="Q"/>
    <s v="Y"/>
    <x v="2"/>
    <n v="331011024"/>
    <s v="01.02.2022"/>
    <s v="24.08.2022"/>
    <s v="24.08.2022"/>
  </r>
  <r>
    <n v="18"/>
    <n v="250882"/>
    <n v="220000000983"/>
    <n v="2319378"/>
    <s v="06.09.2022"/>
    <n v="5014011257"/>
    <s v="02.10.2022"/>
    <n v="52146668"/>
    <x v="2"/>
    <s v="WR-Run"/>
    <m/>
    <m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20.09.2022"/>
    <s v="20.09.2022"/>
  </r>
  <r>
    <n v="19"/>
    <n v="250886"/>
    <n v="220000000983"/>
    <n v="2520128"/>
    <s v="20.09.2022"/>
    <n v="5014083085"/>
    <s v="14.10.2022"/>
    <n v="52146668"/>
    <x v="2"/>
    <s v="WR-Run"/>
    <m/>
    <m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14.10.2022"/>
    <s v="14.10.2022"/>
  </r>
  <r>
    <n v="20"/>
    <n v="250897"/>
    <n v="220000000984"/>
    <n v="2817655"/>
    <s v="11.10.2022"/>
    <n v="5014200307"/>
    <s v="02.11.2022"/>
    <n v="52146668"/>
    <x v="2"/>
    <s v="WR-Run"/>
    <m/>
    <m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02.11.2022"/>
    <s v="02.11.2022"/>
  </r>
  <r>
    <n v="21"/>
    <s v="VPLW0370 CF-0001"/>
    <n v="220000001011"/>
    <n v="8323996"/>
    <s v="16.10.2023"/>
    <n v="5017271089"/>
    <s v="04.11.2023"/>
    <n v="53399785"/>
    <x v="2"/>
    <s v="WR-Ru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11024"/>
    <s v="01.02.2022"/>
    <s v="31-10-2023"/>
    <d v="2023-01-11T00:00:00"/>
  </r>
  <r>
    <n v="22"/>
    <s v="VPLW0370 CF-0003"/>
    <n v="220000001011"/>
    <n v="8323996"/>
    <s v="16.10.2023"/>
    <n v="5017271089"/>
    <s v="04.11.2023"/>
    <n v="53399785"/>
    <x v="2"/>
    <s v="WR-Ru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11024"/>
    <s v="01.02.2022"/>
    <s v="31-10-2023"/>
    <d v="2023-01-11T00:00:00"/>
  </r>
  <r>
    <n v="23"/>
    <s v="VPLW0370 CF-0009"/>
    <n v="220000001012"/>
    <n v="8323996"/>
    <s v="16.10.2023"/>
    <n v="5017271089"/>
    <s v="04.11.2023"/>
    <n v="53399785"/>
    <x v="2"/>
    <s v="WR-Ru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11024"/>
    <s v="01.02.2022"/>
    <s v="31-10-2023"/>
    <d v="2023-01-11T00:00:00"/>
  </r>
  <r>
    <n v="24"/>
    <s v="VPLW0370 CF-0014"/>
    <n v="220000001013"/>
    <n v="8323996"/>
    <s v="16.10.2023"/>
    <n v="5017271089"/>
    <s v="04.11.2023"/>
    <n v="53399785"/>
    <x v="2"/>
    <s v="WR-Ru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11024"/>
    <s v="01.02.2022"/>
    <s v="31-10-2023"/>
    <d v="2023-01-11T00:00:00"/>
  </r>
  <r>
    <n v="25"/>
    <s v="VPLW0370 CF-0020"/>
    <n v="220000001015"/>
    <n v="8323996"/>
    <s v="16.10.2023"/>
    <n v="5017271089"/>
    <s v="04.11.2023"/>
    <n v="53399785"/>
    <x v="2"/>
    <s v="WR-Ru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11024"/>
    <s v="01.02.2022"/>
    <s v="31-10-2023"/>
    <d v="2023-01-11T00:00:00"/>
  </r>
  <r>
    <n v="26"/>
    <s v="VPLW0370 CF-0022"/>
    <n v="220000001015"/>
    <n v="8323996"/>
    <s v="16.10.2023"/>
    <n v="5017271089"/>
    <s v="04.11.2023"/>
    <n v="53399785"/>
    <x v="2"/>
    <s v="WR-Ru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11024"/>
    <s v="01.02.2022"/>
    <s v="31-10-2023"/>
    <d v="2023-01-11T00:00:00"/>
  </r>
  <r>
    <n v="27"/>
    <s v="CR231AI / VPLW0370-BA0001 "/>
    <n v="220000001036"/>
    <n v="6741880"/>
    <s v="06.07.2023"/>
    <n v="5016361837"/>
    <s v="24.07.2023"/>
    <n v="54655470"/>
    <x v="2"/>
    <s v="WR-Ru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18/7/2023"/>
    <s v="18/7/2023"/>
  </r>
  <r>
    <n v="28"/>
    <s v="CR232AI / VPLW0370-BA0002 "/>
    <n v="220000001036"/>
    <n v="6741880"/>
    <s v="06.07.2023"/>
    <n v="5016361837"/>
    <s v="24.07.2023"/>
    <n v="54655470"/>
    <x v="2"/>
    <s v="WR-Ru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18/7/2023"/>
    <s v="18/7/2023"/>
  </r>
  <r>
    <n v="29"/>
    <s v="CR233AI / VPLW0370-BA0003 "/>
    <n v="220000001037"/>
    <n v="6741880"/>
    <s v="06.07.2023"/>
    <n v="5016361837"/>
    <s v="24.07.2023"/>
    <n v="54655470"/>
    <x v="2"/>
    <s v="WR-Ru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0/7/2023"/>
    <s v="20/7/2023"/>
  </r>
  <r>
    <n v="30"/>
    <s v="CR234AI / VPLW0370-BA0004 "/>
    <n v="220000001037"/>
    <n v="6741880"/>
    <s v="06.07.2023"/>
    <n v="5016361837"/>
    <s v="24.07.2023"/>
    <n v="54655470"/>
    <x v="2"/>
    <s v="WR-Ru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0/7/2023"/>
    <s v="20/7/2023"/>
  </r>
  <r>
    <n v="31"/>
    <s v="CR236AI / VPLW0370-BA0006 "/>
    <n v="220000001036"/>
    <n v="6741880"/>
    <s v="06.07.2023"/>
    <n v="5016361837"/>
    <s v="24.07.2023"/>
    <n v="54655470"/>
    <x v="2"/>
    <s v="WR-Ru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18/7/2023"/>
    <s v="18/7/2023"/>
  </r>
  <r>
    <n v="32"/>
    <s v="CR2310AI / VPLW0370-BA0010 "/>
    <n v="220000001036"/>
    <n v="6741880"/>
    <s v="06.07.2023"/>
    <n v="5016361837"/>
    <s v="24.07.2023"/>
    <n v="54655470"/>
    <x v="2"/>
    <s v="WR-Ru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18/7/2023"/>
    <s v="18/7/2023"/>
  </r>
  <r>
    <n v="33"/>
    <s v="CR2311AI / VPLW0370-BA0011 "/>
    <n v="220000001036"/>
    <n v="6741880"/>
    <s v="06.07.2023"/>
    <n v="5016361837"/>
    <s v="24.07.2023"/>
    <n v="54655470"/>
    <x v="2"/>
    <s v="WR-Ru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18/7/2023"/>
    <s v="18/7/2023"/>
  </r>
  <r>
    <n v="34"/>
    <s v="CR2320AI / VPLW0370-BA0019 "/>
    <n v="220000001037"/>
    <n v="6741880"/>
    <s v="06.07.2023"/>
    <n v="5016361837"/>
    <s v="24.07.2023"/>
    <n v="54655470"/>
    <x v="2"/>
    <s v="WR-Ru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0/7/2023"/>
    <s v="20/7/2023"/>
  </r>
  <r>
    <n v="35"/>
    <s v="CR2321AI / VPLW0370-BA0020 "/>
    <n v="220000001037"/>
    <n v="6741880"/>
    <s v="06.07.2023"/>
    <n v="5016361837"/>
    <s v="24.07.2023"/>
    <n v="54655470"/>
    <x v="2"/>
    <s v="WR-Ru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0/7/2023"/>
    <s v="20/7/2023"/>
  </r>
  <r>
    <n v="36"/>
    <s v="CR2221AI2"/>
    <n v="220000001059"/>
    <n v="3197988"/>
    <s v="07.11.2022"/>
    <n v="5014416058"/>
    <s v="05.12.2022"/>
    <n v="55435257"/>
    <x v="2"/>
    <s v="WR-Run"/>
    <m/>
    <m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37"/>
    <s v="CR2222AI2"/>
    <n v="220000001059"/>
    <n v="3197988"/>
    <s v="07.11.2022"/>
    <n v="5014416058"/>
    <s v="05.12.2022"/>
    <n v="55435257"/>
    <x v="2"/>
    <s v="WR-Run"/>
    <m/>
    <m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38"/>
    <s v="CR2223AI2"/>
    <n v="220000001059"/>
    <n v="3197988"/>
    <s v="07.11.2022"/>
    <n v="5014416058"/>
    <s v="05.12.2022"/>
    <n v="55435257"/>
    <x v="2"/>
    <s v="WR-Run"/>
    <m/>
    <m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39"/>
    <s v="CR2224AI2"/>
    <n v="220000001060"/>
    <n v="3197988"/>
    <s v="07.11.2022"/>
    <n v="5014416058"/>
    <s v="05.12.2022"/>
    <n v="55435257"/>
    <x v="2"/>
    <s v="WR-Run"/>
    <m/>
    <m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40"/>
    <s v="CR2226AI2"/>
    <n v="220000001060"/>
    <n v="3197988"/>
    <s v="07.11.2022"/>
    <n v="5014416058"/>
    <s v="05.12.2022"/>
    <n v="55435257"/>
    <x v="2"/>
    <s v="WR-Run"/>
    <m/>
    <m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41"/>
    <s v="CR2231AI2"/>
    <n v="220000001061"/>
    <n v="3197988"/>
    <s v="07.11.2022"/>
    <n v="5014416058"/>
    <s v="05.12.2022"/>
    <n v="55435257"/>
    <x v="2"/>
    <s v="WR-Run"/>
    <m/>
    <m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42"/>
    <s v="CR2232AI2"/>
    <n v="220000001061"/>
    <n v="3197988"/>
    <s v="07.11.2022"/>
    <n v="5014416058"/>
    <s v="05.12.2022"/>
    <n v="55435257"/>
    <x v="2"/>
    <s v="WR-Run"/>
    <m/>
    <m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43"/>
    <s v="CR2233AI2"/>
    <n v="220000001061"/>
    <n v="3197988"/>
    <s v="07.11.2022"/>
    <n v="5014416058"/>
    <s v="05.12.2022"/>
    <n v="55435257"/>
    <x v="2"/>
    <s v="WR-Run"/>
    <m/>
    <m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44"/>
    <s v="CR2234AI2"/>
    <n v="220000001062"/>
    <n v="3197988"/>
    <s v="07.11.2022"/>
    <n v="5014416058"/>
    <s v="05.12.2022"/>
    <n v="55435257"/>
    <x v="2"/>
    <s v="WR-Run"/>
    <m/>
    <m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45"/>
    <s v="CR2235AI2"/>
    <n v="220000001062"/>
    <n v="3197988"/>
    <s v="07.11.2022"/>
    <n v="5014416058"/>
    <s v="05.12.2022"/>
    <n v="55435257"/>
    <x v="2"/>
    <s v="WR-Run"/>
    <m/>
    <m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46"/>
    <s v="CR2236AI2"/>
    <n v="220000001062"/>
    <n v="3197988"/>
    <s v="07.11.2022"/>
    <n v="5014416058"/>
    <s v="05.12.2022"/>
    <n v="55435257"/>
    <x v="2"/>
    <s v="WR-Run"/>
    <m/>
    <m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47"/>
    <s v="ST28766"/>
    <s v="NA"/>
    <n v="4204580"/>
    <s v="16.01.2023"/>
    <n v="5014801062"/>
    <s v="30.01.2023"/>
    <n v="56985974"/>
    <x v="2"/>
    <s v="WR-Run"/>
    <m/>
    <m/>
    <n v="3100001558"/>
    <s v="320-370"/>
    <n v="1650"/>
    <n v="4084"/>
    <n v="3"/>
    <n v="3"/>
    <s v="STEINHOFF GMBH &amp; CIE . OHG"/>
    <s v="Cr3 Forged Steel"/>
    <n v="2.1379999999999999"/>
    <n v="13450"/>
    <s v="EUR"/>
    <n v="87.261600000000001"/>
    <n v="1173668.52"/>
    <n v="0"/>
    <n v="0"/>
    <n v="211260.33359999998"/>
    <n v="29341.713000000003"/>
    <n v="1414270.5666"/>
    <n v="1203010.233"/>
    <s v="EA"/>
    <n v="9100130560"/>
    <s v="Q"/>
    <s v="Y"/>
    <x v="2"/>
    <n v="331011024"/>
    <s v="01.02.2022"/>
    <s v="28.01.2023"/>
    <s v="28.01.2023"/>
  </r>
  <r>
    <n v="48"/>
    <s v="ST28767"/>
    <s v="NA"/>
    <n v="4204580"/>
    <s v="16.01.2023"/>
    <n v="5014801062"/>
    <s v="30.01.2023"/>
    <n v="56985974"/>
    <x v="2"/>
    <s v="WR-Run"/>
    <m/>
    <m/>
    <n v="3100001558"/>
    <s v="320-370"/>
    <n v="1650"/>
    <n v="4084"/>
    <n v="3"/>
    <n v="3"/>
    <s v="STEINHOFF GMBH &amp; CIE . OHG"/>
    <s v="Cr3 Forged Steel"/>
    <n v="2.1379999999999999"/>
    <n v="13450"/>
    <s v="EUR"/>
    <n v="87.261600000000001"/>
    <n v="1173668.52"/>
    <n v="0"/>
    <n v="0"/>
    <n v="211260.33359999998"/>
    <n v="29341.713000000003"/>
    <n v="1414270.5666"/>
    <n v="1203010.233"/>
    <s v="EA"/>
    <n v="9100130560"/>
    <s v="Q"/>
    <s v="Y"/>
    <x v="2"/>
    <n v="331011024"/>
    <s v="01.02.2022"/>
    <s v="28.01.2023"/>
    <s v="28.01.2023"/>
  </r>
  <r>
    <n v="49"/>
    <s v="ST28768"/>
    <s v="NA"/>
    <n v="4204580"/>
    <s v="16.01.2023"/>
    <n v="5014801062"/>
    <s v="30.01.2023"/>
    <n v="56985974"/>
    <x v="2"/>
    <s v="WR-Run"/>
    <m/>
    <m/>
    <n v="3100001558"/>
    <s v="320-370"/>
    <n v="1650"/>
    <n v="4084"/>
    <n v="3"/>
    <n v="3"/>
    <s v="STEINHOFF GMBH &amp; CIE . OHG"/>
    <s v="Cr3 Forged Steel"/>
    <n v="2.1379999999999999"/>
    <n v="13450"/>
    <s v="EUR"/>
    <n v="87.261600000000001"/>
    <n v="1173668.52"/>
    <n v="0"/>
    <n v="0"/>
    <n v="211260.33359999998"/>
    <n v="29341.713000000003"/>
    <n v="1414270.5666"/>
    <n v="1203010.233"/>
    <s v="EA"/>
    <n v="9100130560"/>
    <s v="Q"/>
    <s v="Y"/>
    <x v="2"/>
    <n v="331011024"/>
    <s v="01.02.2022"/>
    <s v="28.01.2023"/>
    <s v="28.01.2023"/>
  </r>
  <r>
    <n v="50"/>
    <s v="ST28769"/>
    <s v="NA"/>
    <n v="4204580"/>
    <s v="16.01.2023"/>
    <n v="5014801062"/>
    <s v="30.01.2023"/>
    <n v="56985974"/>
    <x v="2"/>
    <s v="WR-Run"/>
    <m/>
    <m/>
    <n v="3100001558"/>
    <s v="320-370"/>
    <n v="1650"/>
    <n v="4084"/>
    <n v="3"/>
    <n v="3"/>
    <s v="STEINHOFF GMBH &amp; CIE . OHG"/>
    <s v="Cr3 Forged Steel"/>
    <n v="2.1379999999999999"/>
    <n v="13450"/>
    <s v="EUR"/>
    <n v="87.261600000000001"/>
    <n v="1173668.52"/>
    <n v="0"/>
    <n v="0"/>
    <n v="211260.33359999998"/>
    <n v="29341.713000000003"/>
    <n v="1414270.5666"/>
    <n v="1203010.233"/>
    <s v="EA"/>
    <n v="9100130560"/>
    <s v="Q"/>
    <s v="Y"/>
    <x v="2"/>
    <n v="331011024"/>
    <s v="01.02.2022"/>
    <s v="28.01.2023"/>
    <s v="28.01.2023"/>
  </r>
  <r>
    <n v="51"/>
    <s v="250883(Issued with250833)"/>
    <s v="NA"/>
    <n v="2319378"/>
    <s v="06.09.2022"/>
    <n v="5014011257"/>
    <s v="02.10.2022"/>
    <s v="02.10.2022"/>
    <x v="2"/>
    <s v="WR-Run"/>
    <m/>
    <m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20.09.2022"/>
    <s v="20.09.2022"/>
  </r>
  <r>
    <n v="52"/>
    <n v="250902"/>
    <n v="220000001085"/>
    <n v="2817655"/>
    <s v="11.10.2022"/>
    <n v="5014200307"/>
    <s v="02.11.2022"/>
    <n v="57401523"/>
    <x v="2"/>
    <s v="WR-Run"/>
    <m/>
    <m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02.11.2022"/>
    <s v="02.11.2022"/>
  </r>
  <r>
    <n v="53"/>
    <n v="250904"/>
    <n v="220000001085"/>
    <n v="2817655"/>
    <s v="11.10.2022"/>
    <n v="5014200307"/>
    <s v="02.11.2022"/>
    <n v="57401523"/>
    <x v="2"/>
    <s v="WR-Run"/>
    <m/>
    <m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02.11.2022"/>
    <s v="02.11.2022"/>
  </r>
  <r>
    <n v="54"/>
    <n v="250914"/>
    <n v="220000001085"/>
    <n v="2817655"/>
    <s v="11.10.2022"/>
    <n v="5014200307"/>
    <s v="02.11.2022"/>
    <n v="57401523"/>
    <x v="2"/>
    <s v="WR-Run"/>
    <m/>
    <m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02.11.2022"/>
    <s v="02.11.2022"/>
  </r>
  <r>
    <n v="55"/>
    <n v="250917"/>
    <n v="220000001085"/>
    <n v="3197532"/>
    <s v="07.11.2022"/>
    <n v="5014416076"/>
    <s v="05.12.2022"/>
    <n v="57401523"/>
    <x v="2"/>
    <s v="WR-Run"/>
    <m/>
    <m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22.11.2022"/>
    <s v="22.11.2022"/>
  </r>
  <r>
    <n v="56"/>
    <n v="250918"/>
    <n v="220000001086"/>
    <n v="3197532"/>
    <s v="07.11.2022"/>
    <n v="5014416076"/>
    <s v="05.12.2022"/>
    <n v="57401523"/>
    <x v="2"/>
    <s v="WR-Run"/>
    <m/>
    <m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22.11.2022"/>
    <s v="22.11.2022"/>
  </r>
  <r>
    <n v="57"/>
    <n v="250919"/>
    <n v="220000001086"/>
    <n v="3197532"/>
    <s v="07.11.2022"/>
    <n v="5014416076"/>
    <s v="05.12.2022"/>
    <n v="57401523"/>
    <x v="2"/>
    <s v="WR-Run"/>
    <m/>
    <m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22.11.2022"/>
    <s v="22.11.2022"/>
  </r>
  <r>
    <n v="58"/>
    <n v="250922"/>
    <n v="220000001086"/>
    <n v="3197532"/>
    <s v="07.11.2022"/>
    <n v="5014416076"/>
    <s v="05.12.2022"/>
    <n v="57401523"/>
    <x v="2"/>
    <s v="WR-Run"/>
    <m/>
    <m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22.11.2022"/>
    <s v="22.11.2022"/>
  </r>
  <r>
    <n v="59"/>
    <n v="250924"/>
    <n v="220000001086"/>
    <n v="3197532"/>
    <s v="07.11.2022"/>
    <n v="5014416076"/>
    <s v="05.12.2022"/>
    <n v="57401523"/>
    <x v="2"/>
    <s v="WR-Run"/>
    <m/>
    <m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22.11.2022"/>
    <s v="22.11.2022"/>
  </r>
  <r>
    <n v="60"/>
    <n v="250925"/>
    <n v="220000001086"/>
    <n v="3197532"/>
    <s v="07.11.2022"/>
    <n v="5014416076"/>
    <s v="05.12.2022"/>
    <n v="57401523"/>
    <x v="2"/>
    <s v="WR-Run"/>
    <m/>
    <m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22.11.2022"/>
    <s v="22.11.2022"/>
  </r>
  <r>
    <n v="61"/>
    <s v="VPLW0370 CF-0002"/>
    <n v="220000001119"/>
    <n v="3386266"/>
    <s v="08.05.2024"/>
    <n v="5019263359"/>
    <s v="23.05.2024"/>
    <n v="58530486"/>
    <x v="2"/>
    <s v="WR-Ru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23-05-2024"/>
    <s v="23-05-2024"/>
  </r>
  <r>
    <n v="62"/>
    <s v="VPLW0370 CF-0004"/>
    <n v="220000001119"/>
    <n v="3386266"/>
    <s v="08.05.2024"/>
    <n v="5019263359"/>
    <s v="23.05.2024"/>
    <n v="58530486"/>
    <x v="2"/>
    <s v="WR-Ru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23-05-2024"/>
    <s v="23-05-2024"/>
  </r>
  <r>
    <n v="63"/>
    <s v="VPLW0370 CF-0008"/>
    <n v="220000001120"/>
    <n v="3386266"/>
    <s v="08.05.2024"/>
    <n v="5019263359"/>
    <s v="23.05.2024"/>
    <n v="58530486"/>
    <x v="2"/>
    <s v="WR-Ru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23-05-2024"/>
    <s v="23-05-2024"/>
  </r>
  <r>
    <n v="64"/>
    <s v="VPLW0370 CF-0010"/>
    <n v="220000001120"/>
    <n v="3386266"/>
    <s v="08.05.2024"/>
    <n v="5019263359"/>
    <s v="23.05.2024"/>
    <n v="58530486"/>
    <x v="2"/>
    <s v="WR-Ru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23-05-2024"/>
    <s v="23-05-2024"/>
  </r>
  <r>
    <n v="65"/>
    <s v="VPLW0370 CF-0015"/>
    <n v="220000001121"/>
    <n v="3386266"/>
    <s v="08.05.2024"/>
    <n v="5019263359"/>
    <s v="23.05.2024"/>
    <n v="58530486"/>
    <x v="2"/>
    <s v="WR-Ru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23-05-2024"/>
    <s v="23-05-2024"/>
  </r>
  <r>
    <n v="66"/>
    <s v="VPLW0370 CF-0027"/>
    <n v="220000001122"/>
    <n v="3386266"/>
    <s v="08.05.2024"/>
    <n v="5019263359"/>
    <s v="23.05.2024"/>
    <n v="58530486"/>
    <x v="2"/>
    <s v="WR-Ru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23-05-2024"/>
    <s v="23-05-2024"/>
  </r>
  <r>
    <n v="67"/>
    <s v="VPLW0370 CF-0028"/>
    <n v="220000001123"/>
    <n v="3386266"/>
    <s v="08.05.2024"/>
    <n v="5019263359"/>
    <s v="23.05.2024"/>
    <n v="58530486"/>
    <x v="2"/>
    <s v="WR-Ru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23-05-2024"/>
    <s v="23-05-2024"/>
  </r>
  <r>
    <n v="68"/>
    <s v="VPLW0370 CF-0029"/>
    <n v="220000001123"/>
    <n v="3386266"/>
    <s v="08.05.2024"/>
    <n v="5019263359"/>
    <s v="23.05.2024"/>
    <n v="58530486"/>
    <x v="2"/>
    <s v="WR-Ru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23-05-2024"/>
    <s v="23-05-2024"/>
  </r>
  <r>
    <n v="69"/>
    <s v="CR2227AI2"/>
    <n v="220000001130"/>
    <n v="3197988"/>
    <s v="07.11.2022"/>
    <n v="5014416058"/>
    <s v="05.12.2022"/>
    <n v="59400333"/>
    <x v="2"/>
    <s v="WR-Run"/>
    <m/>
    <m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70"/>
    <s v="CR2228AI2"/>
    <n v="220000001130"/>
    <n v="3197988"/>
    <s v="07.11.2022"/>
    <n v="5014416058"/>
    <s v="05.12.2022"/>
    <n v="59400333"/>
    <x v="2"/>
    <s v="WR-Run"/>
    <m/>
    <m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71"/>
    <s v="CR2229AI2"/>
    <n v="220000001130"/>
    <n v="3197988"/>
    <s v="07.11.2022"/>
    <n v="5014416058"/>
    <s v="05.12.2022"/>
    <n v="59400333"/>
    <x v="2"/>
    <s v="WR-Run"/>
    <m/>
    <m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72"/>
    <s v="CR2230AI2"/>
    <n v="220000001130"/>
    <n v="3197988"/>
    <s v="07.11.2022"/>
    <n v="5014416058"/>
    <s v="05.12.2022"/>
    <n v="59400333"/>
    <x v="2"/>
    <s v="WR-Run"/>
    <m/>
    <m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73"/>
    <s v="CR2241AI2"/>
    <n v="220000001130"/>
    <n v="3197988"/>
    <s v="07.11.2022"/>
    <n v="5014416058"/>
    <s v="05.12.2022"/>
    <n v="59400333"/>
    <x v="2"/>
    <s v="WR-Run"/>
    <m/>
    <m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74"/>
    <s v="CR2242AI2"/>
    <n v="220000001131"/>
    <n v="3197988"/>
    <s v="07.11.2022"/>
    <n v="5014416058"/>
    <s v="05.12.2022"/>
    <n v="59400333"/>
    <x v="2"/>
    <s v="WR-Run"/>
    <m/>
    <m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75"/>
    <s v="CR2244AI2"/>
    <n v="220000001131"/>
    <n v="3197988"/>
    <s v="07.11.2022"/>
    <n v="5014416058"/>
    <s v="05.12.2022"/>
    <n v="59400333"/>
    <x v="2"/>
    <s v="WR-Run"/>
    <m/>
    <m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76"/>
    <s v="CR2245AI2"/>
    <n v="220000001131"/>
    <n v="3197988"/>
    <s v="07.11.2022"/>
    <n v="5014416058"/>
    <s v="05.12.2022"/>
    <n v="59400333"/>
    <x v="2"/>
    <s v="WR-Run"/>
    <m/>
    <m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77"/>
    <s v="CR2251AI2"/>
    <n v="220000001131"/>
    <n v="3197988"/>
    <s v="07.11.2022"/>
    <n v="5014416058"/>
    <s v="05.12.2022"/>
    <n v="59400333"/>
    <x v="2"/>
    <s v="WR-Run"/>
    <m/>
    <m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78"/>
    <s v="CR2252AI2"/>
    <n v="220000001131"/>
    <n v="3197988"/>
    <s v="07.11.2022"/>
    <n v="5014416058"/>
    <s v="05.12.2022"/>
    <n v="59400333"/>
    <x v="2"/>
    <s v="WR-Run"/>
    <m/>
    <m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79"/>
    <n v="250906"/>
    <n v="220000001136"/>
    <n v="2817655"/>
    <s v="11.10.2022"/>
    <n v="5014200307"/>
    <s v="02.11.2022"/>
    <n v="60351145"/>
    <x v="2"/>
    <s v="WR-Run"/>
    <m/>
    <m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02.11.2022"/>
    <s v="02.11.2022"/>
  </r>
  <r>
    <n v="80"/>
    <n v="250909"/>
    <n v="220000001136"/>
    <n v="2817655"/>
    <s v="11.10.2022"/>
    <n v="5014200307"/>
    <s v="02.11.2022"/>
    <n v="60351145"/>
    <x v="2"/>
    <s v="WR-Run"/>
    <m/>
    <m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02.11.2022"/>
    <s v="02.11.2022"/>
  </r>
  <r>
    <n v="81"/>
    <n v="250910"/>
    <n v="220000001136"/>
    <n v="2817655"/>
    <s v="11.10.2022"/>
    <n v="5014200307"/>
    <s v="02.11.2022"/>
    <n v="60351145"/>
    <x v="2"/>
    <s v="WR-Run"/>
    <m/>
    <m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02.11.2022"/>
    <s v="02.11.2022"/>
  </r>
  <r>
    <n v="82"/>
    <n v="250911"/>
    <n v="220000001136"/>
    <n v="2817655"/>
    <s v="11.10.2022"/>
    <n v="5014200307"/>
    <s v="02.11.2022"/>
    <n v="60351145"/>
    <x v="2"/>
    <s v="WR-Run"/>
    <m/>
    <m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02.11.2022"/>
    <s v="02.11.2022"/>
  </r>
  <r>
    <n v="83"/>
    <n v="250912"/>
    <n v="220000001136"/>
    <n v="2817655"/>
    <s v="11.10.2022"/>
    <n v="5014200307"/>
    <s v="02.11.2022"/>
    <n v="60351145"/>
    <x v="2"/>
    <s v="WR-Run"/>
    <m/>
    <m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02.11.2022"/>
    <s v="02.11.2022"/>
  </r>
  <r>
    <n v="84"/>
    <n v="250923"/>
    <n v="220000001137"/>
    <n v="3197532"/>
    <s v="07.11.2022"/>
    <n v="5014416076"/>
    <s v="05.12.2022"/>
    <n v="60351145"/>
    <x v="2"/>
    <s v="WR-Run"/>
    <m/>
    <m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22.11.2022"/>
    <s v="22.11.2022"/>
  </r>
  <r>
    <n v="85"/>
    <s v="CR2237AI2"/>
    <n v="220000001137"/>
    <n v="3197988"/>
    <s v="07.11.2022"/>
    <n v="5014416058"/>
    <s v="05.12.2022"/>
    <n v="60351145"/>
    <x v="2"/>
    <s v="WR-Run"/>
    <m/>
    <m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86"/>
    <s v="CR2243AI2"/>
    <n v="220000001137"/>
    <n v="3197988"/>
    <s v="07.11.2022"/>
    <n v="5014416058"/>
    <s v="05.12.2022"/>
    <n v="60351145"/>
    <x v="2"/>
    <s v="WR-Run"/>
    <m/>
    <m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87"/>
    <s v="CR2246AI2"/>
    <n v="220000001137"/>
    <n v="3197988"/>
    <s v="07.11.2022"/>
    <n v="5014416058"/>
    <s v="05.12.2022"/>
    <n v="60351145"/>
    <x v="2"/>
    <s v="WR-Run"/>
    <m/>
    <m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88"/>
    <s v="CR2253AI2"/>
    <n v="220000001137"/>
    <n v="3197988"/>
    <s v="07.11.2022"/>
    <n v="5014416058"/>
    <s v="05.12.2022"/>
    <n v="60351145"/>
    <x v="2"/>
    <s v="WR-Run"/>
    <m/>
    <m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89"/>
    <n v="250877"/>
    <n v="220000001204"/>
    <n v="2319378"/>
    <s v="06.09.2022"/>
    <n v="5014011257"/>
    <s v="02.10.2022"/>
    <n v="61645557"/>
    <x v="2"/>
    <s v="WR-Run"/>
    <m/>
    <m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20.09.2022"/>
    <s v="20.09.2022"/>
  </r>
  <r>
    <n v="90"/>
    <n v="250908"/>
    <n v="220000001204"/>
    <n v="2817655"/>
    <s v="11.10.2022"/>
    <n v="5014200307"/>
    <s v="02.11.2022"/>
    <n v="61645557"/>
    <x v="2"/>
    <s v="WR-Run"/>
    <m/>
    <m/>
    <n v="3100001558"/>
    <s v="320-370"/>
    <n v="1650"/>
    <n v="4084"/>
    <n v="3"/>
    <s v="2.50~4.00"/>
    <s v="SINOSTEEL XINGTAI MACHINERY &amp; MILL"/>
    <s v="Cr3 Forged Steel"/>
    <n v="2.1379999999999999"/>
    <n v="7977"/>
    <s v="USD"/>
    <n v="76.112700000000004"/>
    <n v="607151.00790000008"/>
    <n v="0"/>
    <n v="0"/>
    <n v="109287.18142200001"/>
    <n v="15178.775197500003"/>
    <n v="731616.96451950015"/>
    <n v="622329.7830975001"/>
    <s v="EA"/>
    <n v="9100140553"/>
    <s v="Q"/>
    <s v="N"/>
    <x v="4"/>
    <n v="331011024"/>
    <s v="01.02.2022"/>
    <s v="02.11.2022"/>
    <s v="02.11.2022"/>
  </r>
  <r>
    <n v="91"/>
    <s v="CR2238AI2"/>
    <n v="220000001204"/>
    <n v="3197988"/>
    <s v="07.11.2022"/>
    <n v="5014416058"/>
    <s v="05.12.2022"/>
    <n v="61645557"/>
    <x v="2"/>
    <s v="WR-Run"/>
    <m/>
    <m/>
    <n v="3100001558"/>
    <s v="320-370"/>
    <n v="1650"/>
    <n v="4084"/>
    <n v="3"/>
    <n v="3.2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s v="30.11.2022"/>
    <s v="30.11.2022"/>
  </r>
  <r>
    <n v="92"/>
    <s v="CR2254AI2"/>
    <n v="220000001205"/>
    <n v="5701169"/>
    <s v="27.04.2023"/>
    <n v="5016326413"/>
    <s v="20.07.2023"/>
    <n v="61645557"/>
    <x v="2"/>
    <s v="WR-Run"/>
    <m/>
    <m/>
    <n v="3100001558"/>
    <s v="320-370"/>
    <n v="1650"/>
    <n v="4084"/>
    <n v="3"/>
    <n v="3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d v="2023-05-12T00:00:00"/>
    <d v="2023-05-12T00:00:00"/>
  </r>
  <r>
    <n v="93"/>
    <s v="CR2255AI2"/>
    <n v="220000001205"/>
    <n v="5701169"/>
    <s v="27.04.2023"/>
    <n v="5016326413"/>
    <s v="20.07.2023"/>
    <n v="61645557"/>
    <x v="2"/>
    <s v="WR-Run"/>
    <m/>
    <m/>
    <n v="3100001558"/>
    <s v="320-370"/>
    <n v="1650"/>
    <n v="4084"/>
    <n v="3"/>
    <n v="3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d v="2023-05-12T00:00:00"/>
    <d v="2023-05-12T00:00:00"/>
  </r>
  <r>
    <n v="94"/>
    <s v="CR2256AI2"/>
    <n v="220000001205"/>
    <n v="5701169"/>
    <s v="27.04.2023"/>
    <n v="5016326413"/>
    <s v="20.07.2023"/>
    <n v="61645557"/>
    <x v="2"/>
    <s v="WR-Run"/>
    <m/>
    <m/>
    <n v="3100001558"/>
    <s v="320-370"/>
    <n v="1650"/>
    <n v="4084"/>
    <n v="3"/>
    <n v="3"/>
    <s v="BAOSTEELROLLSCIENCE&amp;TECHNOLOGYCO.,LTD"/>
    <s v="MC3 (3% Cr forge steel)"/>
    <n v="2.1379999999999999"/>
    <n v="8480"/>
    <s v="USD"/>
    <n v="76.112700000000004"/>
    <n v="645435.696"/>
    <n v="0"/>
    <n v="0"/>
    <n v="116178.42528"/>
    <n v="16135.892400000001"/>
    <n v="777750.01367999997"/>
    <n v="661571.58840000001"/>
    <s v="EA"/>
    <n v="9100140550"/>
    <s v="Q"/>
    <s v="Y"/>
    <x v="4"/>
    <n v="331011024"/>
    <s v="01.02.2022"/>
    <d v="2023-05-12T00:00:00"/>
    <d v="2023-05-12T00:00:00"/>
  </r>
  <r>
    <n v="95"/>
    <n v="264720"/>
    <n v="220000001203"/>
    <n v="181"/>
    <s v="20.06.2023"/>
    <n v="5016121250"/>
    <s v="26.06.2023"/>
    <n v="61645779"/>
    <x v="2"/>
    <s v="WR-Ru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d v="2023-07-28T00:00:00"/>
    <d v="2023-07-28T00:00:00"/>
  </r>
  <r>
    <n v="96"/>
    <n v="264721"/>
    <n v="220000001203"/>
    <n v="181"/>
    <s v="20.06.2023"/>
    <n v="5016121250"/>
    <s v="26.06.2023"/>
    <n v="61645779"/>
    <x v="2"/>
    <s v="WR-Ru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d v="2023-07-28T00:00:00"/>
    <d v="2023-07-28T00:00:00"/>
  </r>
  <r>
    <n v="97"/>
    <n v="264724"/>
    <n v="220000001203"/>
    <n v="181"/>
    <s v="20.06.2023"/>
    <n v="5016121250"/>
    <s v="26.06.2023"/>
    <n v="61645779"/>
    <x v="2"/>
    <s v="WR-Ru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d v="2023-07-28T00:00:00"/>
    <d v="2023-07-28T00:00:00"/>
  </r>
  <r>
    <n v="98"/>
    <n v="264725"/>
    <n v="220000001203"/>
    <n v="181"/>
    <s v="20.06.2023"/>
    <n v="5016121250"/>
    <s v="26.06.2023"/>
    <n v="61645779"/>
    <x v="2"/>
    <s v="WR-Ru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d v="2023-07-28T00:00:00"/>
    <d v="2023-07-28T00:00:00"/>
  </r>
  <r>
    <n v="99"/>
    <n v="264728"/>
    <n v="220000001206"/>
    <n v="181"/>
    <s v="20.06.2023"/>
    <n v="5016121250"/>
    <s v="26.06.2023"/>
    <n v="62015241"/>
    <x v="2"/>
    <s v="WR-Ru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d v="2023-05-12T00:00:00"/>
    <d v="2023-05-12T00:00:00"/>
  </r>
  <r>
    <n v="100"/>
    <n v="264737"/>
    <n v="220000001206"/>
    <n v="181"/>
    <s v="20.06.2023"/>
    <n v="5016121250"/>
    <s v="26.06.2023"/>
    <n v="62015241"/>
    <x v="2"/>
    <s v="WR-Ru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d v="2023-05-12T00:00:00"/>
    <d v="2023-05-12T00:00:00"/>
  </r>
  <r>
    <n v="101"/>
    <n v="264734"/>
    <n v="220000001206"/>
    <n v="181"/>
    <s v="20.06.2023"/>
    <n v="5016121250"/>
    <s v="26.06.2023"/>
    <n v="62015241"/>
    <x v="2"/>
    <s v="WR-Ru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d v="2023-05-12T00:00:00"/>
    <d v="2023-05-12T00:00:00"/>
  </r>
  <r>
    <n v="102"/>
    <n v="264718"/>
    <n v="220000001206"/>
    <n v="181"/>
    <s v="20.06.2023"/>
    <n v="5016121250"/>
    <s v="26.06.2023"/>
    <n v="62015241"/>
    <x v="2"/>
    <s v="WR-Ru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d v="2023-05-12T00:00:00"/>
    <d v="2023-05-12T00:00:00"/>
  </r>
  <r>
    <n v="103"/>
    <n v="264723"/>
    <n v="220000001206"/>
    <n v="181"/>
    <s v="20.06.2023"/>
    <n v="5016121250"/>
    <s v="26.06.2023"/>
    <n v="62015241"/>
    <x v="2"/>
    <s v="WR-Ru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d v="2023-05-12T00:00:00"/>
    <d v="2023-05-12T00:00:00"/>
  </r>
  <r>
    <n v="104"/>
    <s v="SI0001"/>
    <n v="220000001207"/>
    <n v="181"/>
    <s v="20.06.2023"/>
    <n v="5016121250"/>
    <s v="26.06.2023"/>
    <n v="62015241"/>
    <x v="2"/>
    <s v="WR-Ru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d v="2023-05-12T00:00:00"/>
    <d v="2023-05-12T00:00:00"/>
  </r>
  <r>
    <n v="105"/>
    <s v="SI0008"/>
    <n v="220000001207"/>
    <n v="181"/>
    <s v="20.06.2023"/>
    <n v="5016121250"/>
    <s v="26.06.2023"/>
    <n v="62015241"/>
    <x v="2"/>
    <s v="WR-Ru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d v="2023-05-12T00:00:00"/>
    <d v="2023-05-12T00:00:00"/>
  </r>
  <r>
    <n v="106"/>
    <s v="SI0009"/>
    <n v="220000001207"/>
    <n v="181"/>
    <s v="20.06.2023"/>
    <n v="5016121250"/>
    <s v="26.06.2023"/>
    <n v="62015241"/>
    <x v="2"/>
    <s v="WR-Ru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d v="2023-05-12T00:00:00"/>
    <d v="2023-05-12T00:00:00"/>
  </r>
  <r>
    <n v="107"/>
    <n v="264713"/>
    <n v="220000001207"/>
    <n v="181"/>
    <s v="20.06.2023"/>
    <n v="5016121250"/>
    <s v="26.06.2023"/>
    <n v="62015241"/>
    <x v="2"/>
    <s v="WR-Ru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s v="19/6/2023"/>
    <s v="19/6/2023"/>
  </r>
  <r>
    <n v="108"/>
    <n v="264722"/>
    <n v="220000001207"/>
    <n v="181"/>
    <s v="20.06.2023"/>
    <n v="5016121250"/>
    <s v="26.06.2023"/>
    <n v="62015241"/>
    <x v="2"/>
    <s v="WR-Ru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s v="19/6/2023"/>
    <s v="19/6/2023"/>
  </r>
  <r>
    <n v="109"/>
    <n v="264714"/>
    <m/>
    <n v="181"/>
    <s v="20.06.2023"/>
    <n v="5016121250"/>
    <s v="26.06.2023"/>
    <n v="63627994"/>
    <x v="2"/>
    <s v="WR-Ru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d v="2023-05-12T00:00:00"/>
    <d v="2023-05-12T00:00:00"/>
  </r>
  <r>
    <n v="110"/>
    <n v="264716"/>
    <m/>
    <n v="181"/>
    <s v="20.06.2023"/>
    <n v="5016121250"/>
    <s v="26.06.2023"/>
    <n v="63627994"/>
    <x v="2"/>
    <s v="WR-Ru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d v="2023-05-12T00:00:00"/>
    <d v="2023-05-12T00:00:00"/>
  </r>
  <r>
    <n v="111"/>
    <s v="SI0005"/>
    <m/>
    <n v="181"/>
    <s v="20.06.2023"/>
    <n v="5016121250"/>
    <s v="26.06.2023"/>
    <n v="63627994"/>
    <x v="2"/>
    <s v="WR-Ru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d v="2023-05-12T00:00:00"/>
    <d v="2023-05-12T00:00:00"/>
  </r>
  <r>
    <n v="112"/>
    <n v="264732"/>
    <m/>
    <n v="181"/>
    <s v="20.06.2023"/>
    <n v="5016121250"/>
    <s v="26.06.2023"/>
    <n v="63627994"/>
    <x v="2"/>
    <s v="WR-Ru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s v="19/6/2023"/>
    <s v="19/6/2023"/>
  </r>
  <r>
    <n v="113"/>
    <n v="264729"/>
    <m/>
    <n v="181"/>
    <s v="20.06.2023"/>
    <n v="5016121250"/>
    <s v="26.06.2023"/>
    <n v="63627994"/>
    <x v="2"/>
    <s v="WR-Ru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s v="20/6/2023"/>
    <s v="20/6/2023"/>
  </r>
  <r>
    <n v="114"/>
    <n v="264731"/>
    <m/>
    <n v="181"/>
    <s v="20.06.2023"/>
    <n v="5016121250"/>
    <s v="26.06.2023"/>
    <n v="63627994"/>
    <x v="2"/>
    <s v="WR-Ru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s v="20/6/2023"/>
    <s v="20/6/2023"/>
  </r>
  <r>
    <n v="115"/>
    <n v="264736"/>
    <m/>
    <n v="181"/>
    <s v="20.06.2023"/>
    <n v="5016121250"/>
    <s v="26.06.2023"/>
    <n v="63627994"/>
    <x v="2"/>
    <s v="WR-Ru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s v="20/6/2023"/>
    <s v="20/6/2023"/>
  </r>
  <r>
    <n v="116"/>
    <s v="SI0003"/>
    <m/>
    <n v="181"/>
    <s v="20.06.2023"/>
    <n v="5016121250"/>
    <s v="26.06.2023"/>
    <n v="63627994"/>
    <x v="2"/>
    <s v="WR-Ru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s v="20/6/2023"/>
    <s v="20/6/2023"/>
  </r>
  <r>
    <n v="117"/>
    <s v="SI0006"/>
    <m/>
    <n v="181"/>
    <s v="20.06.2023"/>
    <n v="5016121250"/>
    <s v="26.06.2023"/>
    <n v="63627994"/>
    <x v="2"/>
    <s v="WR-Ru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s v="20/6/2023"/>
    <s v="20/6/2023"/>
  </r>
  <r>
    <n v="118"/>
    <s v="SI0007"/>
    <m/>
    <n v="181"/>
    <s v="20.06.2023"/>
    <n v="5016121250"/>
    <s v="26.06.2023"/>
    <n v="63627994"/>
    <x v="2"/>
    <s v="WR-Ru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s v="20/6/2023"/>
    <s v="20/6/2023"/>
  </r>
  <r>
    <n v="1"/>
    <n v="25638"/>
    <s v="Edge damaged"/>
    <n v="7371039"/>
    <s v="05.02.2022"/>
    <n v="5012684908"/>
    <s v="05.03.2022"/>
    <m/>
    <x v="3"/>
    <s v="WR-N"/>
    <m/>
    <m/>
    <n v="3100001558"/>
    <s v="320-370"/>
    <n v="1650"/>
    <n v="4084"/>
    <n v="3"/>
    <s v="2~3.5"/>
    <s v="REINOSA FORGINGS &amp; CASTINGS, GERMANY"/>
    <s v="3% Cr forge steel"/>
    <n v="2.1379999999999999"/>
    <n v="11000"/>
    <s v="EUR"/>
    <n v="84.924300000000002"/>
    <n v="934167.3"/>
    <n v="0"/>
    <n v="0"/>
    <n v="168150.114"/>
    <n v="23354.182500000003"/>
    <n v="1125671.5965000002"/>
    <n v="957521.48250000016"/>
    <s v="EA"/>
    <n v="9100132635"/>
    <s v="P"/>
    <s v="Y"/>
    <x v="1"/>
    <n v="331011024"/>
    <s v="01.02.2022"/>
    <s v="04.03.2022"/>
    <s v="04.03.2022"/>
  </r>
  <r>
    <n v="2"/>
    <s v="R90502"/>
    <s v="Hold-UT fail"/>
    <n v="9401551"/>
    <s v="04.07.2022"/>
    <n v="5013684632"/>
    <s v="07.08.2022"/>
    <m/>
    <x v="3"/>
    <s v="WR-N"/>
    <m/>
    <m/>
    <n v="3100001558"/>
    <s v="320-370"/>
    <n v="1650"/>
    <n v="4084"/>
    <n v="3"/>
    <n v="3.05"/>
    <s v="Union Electric Akers Forged And Cast Roll"/>
    <s v="Cr3 Forged Steel"/>
    <n v="2.1379999999999999"/>
    <n v="12441"/>
    <s v="EUR"/>
    <n v="83.12"/>
    <n v="1034095.92"/>
    <n v="0"/>
    <n v="0"/>
    <n v="186137.26560000001"/>
    <n v="25852.398000000001"/>
    <n v="1246085.5836"/>
    <n v="1059948.318"/>
    <s v="EA"/>
    <n v="9100133891"/>
    <s v="Q"/>
    <s v="Y"/>
    <x v="4"/>
    <n v="331011024"/>
    <s v="01.02.2022"/>
    <s v="28.07.2022"/>
    <s v="28.07.2022"/>
  </r>
  <r>
    <n v="3"/>
    <s v="R90503"/>
    <s v="Hold-UT fail"/>
    <n v="9401551"/>
    <s v="04.07.2022"/>
    <n v="5013684632"/>
    <s v="07.08.2022"/>
    <m/>
    <x v="3"/>
    <s v="WR-N"/>
    <m/>
    <m/>
    <n v="3100001558"/>
    <s v="320-370"/>
    <n v="1650"/>
    <n v="4084"/>
    <n v="3"/>
    <n v="3.05"/>
    <s v="Union Electric Akers Forged And Cast Roll"/>
    <s v="Cr3 Forged Steel"/>
    <n v="2.1379999999999999"/>
    <n v="12441"/>
    <s v="EUR"/>
    <n v="83.12"/>
    <n v="1034095.92"/>
    <n v="0"/>
    <n v="0"/>
    <n v="186137.26560000001"/>
    <n v="25852.398000000001"/>
    <n v="1246085.5836"/>
    <n v="1059948.318"/>
    <s v="EA"/>
    <n v="9100133891"/>
    <s v="Q"/>
    <s v="Y"/>
    <x v="4"/>
    <n v="331011024"/>
    <s v="01.02.2022"/>
    <s v="28.07.2022"/>
    <s v="28.07.2022"/>
  </r>
  <r>
    <n v="4"/>
    <s v="R90506"/>
    <s v="Hold-UT fail"/>
    <n v="9401551"/>
    <s v="04.07.2022"/>
    <n v="5013684632"/>
    <s v="07.08.2022"/>
    <m/>
    <x v="3"/>
    <s v="WR-N"/>
    <m/>
    <m/>
    <n v="3100001558"/>
    <s v="320-370"/>
    <n v="1650"/>
    <n v="4084"/>
    <n v="3"/>
    <n v="3.05"/>
    <s v="Union Electric Akers Forged And Cast Roll"/>
    <s v="Cr3 Forged Steel"/>
    <n v="2.1379999999999999"/>
    <n v="12441"/>
    <s v="EUR"/>
    <n v="83.12"/>
    <n v="1034095.92"/>
    <n v="0"/>
    <n v="0"/>
    <n v="186137.26560000001"/>
    <n v="25852.398000000001"/>
    <n v="1246085.5836"/>
    <n v="1059948.318"/>
    <s v="EA"/>
    <n v="9100133891"/>
    <s v="Q"/>
    <s v="Y"/>
    <x v="4"/>
    <n v="331011024"/>
    <s v="01.02.2022"/>
    <s v="28.07.2022"/>
    <s v="28.07.2022"/>
  </r>
  <r>
    <n v="5"/>
    <s v="R90507"/>
    <s v="Hold-UT fail"/>
    <n v="9401551"/>
    <s v="04.07.2022"/>
    <n v="5013684632"/>
    <s v="07.08.2022"/>
    <m/>
    <x v="3"/>
    <s v="WR-N"/>
    <m/>
    <m/>
    <n v="3100001558"/>
    <s v="320-370"/>
    <n v="1650"/>
    <n v="4084"/>
    <n v="3"/>
    <n v="3.05"/>
    <s v="Union Electric Akers Forged And Cast Roll"/>
    <s v="Cr3 Forged Steel"/>
    <n v="2.1379999999999999"/>
    <n v="12441"/>
    <s v="EUR"/>
    <n v="83.12"/>
    <n v="1034095.92"/>
    <n v="0"/>
    <n v="0"/>
    <n v="186137.26560000001"/>
    <n v="25852.398000000001"/>
    <n v="1246085.5836"/>
    <n v="1059948.318"/>
    <s v="EA"/>
    <n v="9100133891"/>
    <s v="Q"/>
    <s v="Y"/>
    <x v="4"/>
    <n v="331011024"/>
    <s v="01.02.2022"/>
    <s v="28.07.2022"/>
    <s v="28.07.2022"/>
  </r>
  <r>
    <n v="6"/>
    <s v="R90509"/>
    <s v="Hold-UT fail"/>
    <n v="9401551"/>
    <s v="04.07.2022"/>
    <n v="5013684632"/>
    <s v="07.08.2022"/>
    <m/>
    <x v="3"/>
    <s v="WR-N"/>
    <m/>
    <m/>
    <n v="3100001558"/>
    <s v="320-370"/>
    <n v="1650"/>
    <n v="4084"/>
    <n v="3"/>
    <n v="3.05"/>
    <s v="Union Electric Akers Forged And Cast Roll"/>
    <s v="Cr3 Forged Steel"/>
    <n v="2.1379999999999999"/>
    <n v="12441"/>
    <s v="EUR"/>
    <n v="83.12"/>
    <n v="1034095.92"/>
    <n v="0"/>
    <n v="0"/>
    <n v="186137.26560000001"/>
    <n v="25852.398000000001"/>
    <n v="1246085.5836"/>
    <n v="1059948.318"/>
    <s v="EA"/>
    <n v="9100133891"/>
    <s v="Q"/>
    <s v="Y"/>
    <x v="4"/>
    <n v="331011024"/>
    <s v="01.02.2022"/>
    <s v="28.07.2022"/>
    <s v="28.07.2022"/>
  </r>
  <r>
    <n v="7"/>
    <s v="R90510"/>
    <s v="Hold-UT fail"/>
    <n v="9401551"/>
    <s v="04.07.2022"/>
    <n v="5013684632"/>
    <s v="07.08.2022"/>
    <m/>
    <x v="3"/>
    <s v="WR-N"/>
    <m/>
    <m/>
    <n v="3100001558"/>
    <s v="320-370"/>
    <n v="1650"/>
    <n v="4084"/>
    <n v="3"/>
    <n v="3.05"/>
    <s v="Union Electric Akers Forged And Cast Roll"/>
    <s v="Cr3 Forged Steel"/>
    <n v="2.1379999999999999"/>
    <n v="12441"/>
    <s v="EUR"/>
    <n v="83.12"/>
    <n v="1034095.92"/>
    <n v="0"/>
    <n v="0"/>
    <n v="186137.26560000001"/>
    <n v="25852.398000000001"/>
    <n v="1246085.5836"/>
    <n v="1059948.318"/>
    <s v="EA"/>
    <n v="9100133891"/>
    <s v="Q"/>
    <s v="Y"/>
    <x v="4"/>
    <n v="331011024"/>
    <s v="01.02.2022"/>
    <s v="28.07.2022"/>
    <s v="28.07.2022"/>
  </r>
  <r>
    <n v="8"/>
    <n v="264726"/>
    <m/>
    <n v="181"/>
    <s v="20.06.2023"/>
    <n v="5016121250"/>
    <s v="26.06.2023"/>
    <m/>
    <x v="3"/>
    <s v="WR-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d v="2023-05-12T00:00:00"/>
    <d v="2023-05-12T00:00:00"/>
  </r>
  <r>
    <n v="9"/>
    <n v="264730"/>
    <m/>
    <n v="181"/>
    <s v="20.06.2023"/>
    <n v="5016121250"/>
    <s v="26.06.2023"/>
    <m/>
    <x v="3"/>
    <s v="WR-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d v="2023-05-12T00:00:00"/>
    <d v="2023-05-12T00:00:00"/>
  </r>
  <r>
    <n v="10"/>
    <n v="264719"/>
    <m/>
    <n v="181"/>
    <s v="20.06.2023"/>
    <n v="5016121250"/>
    <s v="26.06.2023"/>
    <m/>
    <x v="3"/>
    <s v="WR-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d v="2023-05-12T00:00:00"/>
    <d v="2023-05-12T00:00:00"/>
  </r>
  <r>
    <n v="11"/>
    <n v="264735"/>
    <m/>
    <n v="181"/>
    <s v="20.06.2023"/>
    <n v="5016121250"/>
    <s v="26.06.2023"/>
    <m/>
    <x v="3"/>
    <s v="WR-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d v="2023-05-12T00:00:00"/>
    <d v="2023-05-12T00:00:00"/>
  </r>
  <r>
    <n v="12"/>
    <n v="264715"/>
    <m/>
    <n v="181"/>
    <s v="20.06.2023"/>
    <n v="5016121250"/>
    <s v="26.06.2023"/>
    <m/>
    <x v="3"/>
    <s v="WR-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s v="19/6/2023"/>
    <s v="19/6/2023"/>
  </r>
  <r>
    <n v="13"/>
    <n v="264727"/>
    <m/>
    <n v="181"/>
    <s v="20.06.2023"/>
    <n v="5016121250"/>
    <s v="26.06.2023"/>
    <m/>
    <x v="3"/>
    <s v="WR-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s v="19/6/2023"/>
    <s v="19/6/2023"/>
  </r>
  <r>
    <n v="14"/>
    <n v="264717"/>
    <m/>
    <n v="181"/>
    <s v="20.06.2023"/>
    <n v="5016121250"/>
    <s v="26.06.2023"/>
    <m/>
    <x v="3"/>
    <s v="WR-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s v="20/6/2023"/>
    <s v="20/6/2023"/>
  </r>
  <r>
    <n v="15"/>
    <n v="264733"/>
    <m/>
    <n v="181"/>
    <s v="20.06.2023"/>
    <n v="5016121250"/>
    <s v="26.06.2023"/>
    <m/>
    <x v="3"/>
    <s v="WR-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s v="20/6/2023"/>
    <s v="20/6/2023"/>
  </r>
  <r>
    <n v="16"/>
    <s v="SI0002"/>
    <m/>
    <n v="181"/>
    <s v="20.06.2023"/>
    <n v="5016121250"/>
    <s v="26.06.2023"/>
    <m/>
    <x v="3"/>
    <s v="WR-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s v="20/6/2023"/>
    <s v="20/6/2023"/>
  </r>
  <r>
    <n v="17"/>
    <s v="SI0004"/>
    <m/>
    <n v="181"/>
    <s v="20.06.2023"/>
    <n v="5016121250"/>
    <s v="26.06.2023"/>
    <m/>
    <x v="3"/>
    <s v="WR-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s v="20/6/2023"/>
    <s v="20/6/2023"/>
  </r>
  <r>
    <n v="18"/>
    <s v="CR235AI / VPLW0370-BA0005 "/>
    <m/>
    <n v="6741880"/>
    <s v="06.07.2023"/>
    <n v="5016361837"/>
    <s v="24.07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18/7/2023"/>
    <s v="18/7/2023"/>
  </r>
  <r>
    <n v="19"/>
    <s v="CR239AI / VPLW0370-BA0009 "/>
    <m/>
    <n v="6741880"/>
    <s v="06.07.2023"/>
    <n v="5016361837"/>
    <s v="24.07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18/7/2023"/>
    <s v="18/7/2023"/>
  </r>
  <r>
    <n v="20"/>
    <s v="CR2317AI / VPLW0370-BA0016 "/>
    <m/>
    <n v="6741880"/>
    <s v="06.07.2023"/>
    <n v="5016361837"/>
    <s v="24.07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18/7/2023"/>
    <s v="18/7/2023"/>
  </r>
  <r>
    <n v="21"/>
    <s v="CR2327AI / VPLW0370-BA0026 "/>
    <m/>
    <n v="6741880"/>
    <s v="06.07.2023"/>
    <n v="5016361837"/>
    <s v="24.07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0/7/2023"/>
    <s v="20/7/2023"/>
  </r>
  <r>
    <n v="22"/>
    <s v="CR2330AI / VPLW0370-BA0029 "/>
    <m/>
    <n v="6741880"/>
    <s v="06.07.2023"/>
    <n v="5016361837"/>
    <s v="24.07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0/7/2023"/>
    <s v="20/7/2023"/>
  </r>
  <r>
    <n v="23"/>
    <s v="CR2331AI / VPLW0370-BA0030 "/>
    <m/>
    <n v="6741880"/>
    <s v="06.07.2023"/>
    <n v="5016361837"/>
    <s v="24.07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0/7/2023"/>
    <s v="20/7/2023"/>
  </r>
  <r>
    <n v="24"/>
    <s v="CR237AI / VPLW0370-BA0007 "/>
    <m/>
    <n v="6741880"/>
    <s v="06.07.2023"/>
    <n v="5016361837"/>
    <s v="24.07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2/7/2023"/>
    <s v="22/7/2023"/>
  </r>
  <r>
    <n v="25"/>
    <s v="CR238AI / VPLW0370-BA0008 "/>
    <m/>
    <n v="6741880"/>
    <s v="06.07.2023"/>
    <n v="5016361837"/>
    <s v="24.07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2/7/2023"/>
    <s v="22/7/2023"/>
  </r>
  <r>
    <n v="26"/>
    <s v="CR2312AI / VPLW0370-BA0012 "/>
    <m/>
    <n v="6741880"/>
    <s v="06.07.2023"/>
    <n v="5016361837"/>
    <s v="24.07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2/7/2023"/>
    <s v="22/7/2023"/>
  </r>
  <r>
    <n v="27"/>
    <s v="CR2313AI / VPLW0370-BA0013 "/>
    <m/>
    <n v="6741880"/>
    <s v="06.07.2023"/>
    <n v="5016361837"/>
    <s v="24.07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2/7/2023"/>
    <s v="22/7/2023"/>
  </r>
  <r>
    <n v="28"/>
    <s v="CR2314AI / VPLW0370-BA0014"/>
    <m/>
    <n v="6741880"/>
    <s v="06.07.2023"/>
    <n v="5016361837"/>
    <s v="24.07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2/7/2023"/>
    <s v="22/7/2023"/>
  </r>
  <r>
    <n v="29"/>
    <s v="CR2315AI / VPLW0370-BA0015"/>
    <m/>
    <n v="6741880"/>
    <s v="06.07.2023"/>
    <n v="5016361837"/>
    <s v="24.07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2/7/2023"/>
    <s v="22/7/2023"/>
  </r>
  <r>
    <n v="30"/>
    <s v="CR2318AI / VPLW0370-BA0017 "/>
    <m/>
    <n v="6741880"/>
    <s v="06.07.2023"/>
    <n v="5016361837"/>
    <s v="24.07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2/7/2023"/>
    <s v="22/7/2023"/>
  </r>
  <r>
    <n v="31"/>
    <s v="CR2319AI / VPLW0370-BA0018"/>
    <m/>
    <n v="6741880"/>
    <s v="06.07.2023"/>
    <n v="5016361837"/>
    <s v="24.07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2/7/2023"/>
    <s v="22/7/2023"/>
  </r>
  <r>
    <n v="32"/>
    <s v="CR2322AI / VPLW0370-BA0021 "/>
    <m/>
    <n v="6741880"/>
    <s v="06.07.2023"/>
    <n v="5016361837"/>
    <s v="24.07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2/7/2023"/>
    <s v="22/7/2023"/>
  </r>
  <r>
    <n v="33"/>
    <s v="CR2323AI / VPLW0370-BA0022 "/>
    <m/>
    <n v="6741880"/>
    <s v="06.07.2023"/>
    <n v="5016361837"/>
    <s v="24.07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2/7/2023"/>
    <s v="22/7/2023"/>
  </r>
  <r>
    <n v="34"/>
    <s v="CR2324AI / VPLW0370-BA0023 "/>
    <m/>
    <n v="6741880"/>
    <s v="06.07.2023"/>
    <n v="5016361837"/>
    <s v="24.07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2/7/2023"/>
    <s v="22/7/2023"/>
  </r>
  <r>
    <n v="35"/>
    <s v="CR2325AI / VPLW0370-BA0024 "/>
    <m/>
    <n v="6741880"/>
    <s v="06.07.2023"/>
    <n v="5016361837"/>
    <s v="24.07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2/7/2023"/>
    <s v="22/7/2023"/>
  </r>
  <r>
    <n v="36"/>
    <s v="CR2328AI / VPLW0370-BA0027 "/>
    <m/>
    <n v="6741880"/>
    <s v="06.07.2023"/>
    <n v="5016361837"/>
    <s v="24.07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2/7/2023"/>
    <s v="22/7/2023"/>
  </r>
  <r>
    <n v="37"/>
    <s v="CR2329AI / VPLW0370-BA0028 "/>
    <m/>
    <n v="6741880"/>
    <s v="06.07.2023"/>
    <n v="5016361837"/>
    <s v="24.07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41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2/7/2023"/>
    <s v="22/7/2023"/>
  </r>
  <r>
    <n v="38"/>
    <s v="SI0012"/>
    <m/>
    <n v="6924386"/>
    <s v="18.07.2023"/>
    <n v="5016441790"/>
    <s v="03.08.2023"/>
    <m/>
    <x v="3"/>
    <s v="WR-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s v="28/7/2023"/>
    <s v="28/7/2023"/>
  </r>
  <r>
    <n v="39"/>
    <s v="SI0013"/>
    <m/>
    <n v="6924386"/>
    <s v="18.07.2023"/>
    <n v="5016441790"/>
    <s v="03.08.2023"/>
    <m/>
    <x v="3"/>
    <s v="WR-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s v="27/7/2023"/>
    <s v="27/7/2023"/>
  </r>
  <r>
    <n v="40"/>
    <s v="SI0014"/>
    <m/>
    <n v="6924386"/>
    <s v="18.07.2023"/>
    <n v="5016441790"/>
    <s v="03.08.2023"/>
    <m/>
    <x v="3"/>
    <s v="WR-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s v="27/7/2023"/>
    <s v="27/7/2023"/>
  </r>
  <r>
    <n v="41"/>
    <s v="SI0015"/>
    <m/>
    <n v="6924386"/>
    <s v="18.07.2023"/>
    <n v="5016441790"/>
    <s v="03.08.2023"/>
    <m/>
    <x v="3"/>
    <s v="WR-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s v="28/7/2023"/>
    <s v="28/7/2023"/>
  </r>
  <r>
    <n v="42"/>
    <s v="SI0010"/>
    <m/>
    <n v="6476555"/>
    <s v="19.06.2023"/>
    <n v="5016325275"/>
    <s v="20.07.2023"/>
    <m/>
    <x v="3"/>
    <s v="WR-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d v="2023-06-07T00:00:00"/>
    <d v="2023-06-07T00:00:00"/>
  </r>
  <r>
    <n v="43"/>
    <s v="SI0011"/>
    <m/>
    <n v="6476555"/>
    <s v="19.06.2023"/>
    <n v="5016325275"/>
    <s v="20.07.2023"/>
    <m/>
    <x v="3"/>
    <s v="WR-N"/>
    <m/>
    <m/>
    <n v="3100001558"/>
    <s v="320-370"/>
    <n v="1650"/>
    <n v="4084"/>
    <n v="3"/>
    <n v="3"/>
    <s v="SINOSTEEL XINGTAI MACHINERY &amp; MILL"/>
    <s v="MC3 (3% Cr forge steel)"/>
    <n v="2.1379999999999999"/>
    <n v="8928"/>
    <s v="USD"/>
    <n v="81.633499999999998"/>
    <n v="728823.88800000004"/>
    <n v="0"/>
    <n v="0"/>
    <n v="131188.29983999999"/>
    <n v="18220.5972"/>
    <n v="878232.78503999999"/>
    <n v="747044.4852"/>
    <s v="EA"/>
    <n v="9100153280"/>
    <s v="Q"/>
    <s v="Y"/>
    <x v="5"/>
    <n v="331011024"/>
    <s v="01.02.2022"/>
    <d v="2023-06-07T00:00:00"/>
    <d v="2023-06-07T00:00:00"/>
  </r>
  <r>
    <n v="44"/>
    <s v="CR2386AI/VPLW0370-BA0075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1-08T00:00:00"/>
    <d v="2023-11-08T00:00:00"/>
  </r>
  <r>
    <n v="45"/>
    <s v="CR2388AI/VPLW0370-BA0076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1-08T00:00:00"/>
    <d v="2023-11-08T00:00:00"/>
  </r>
  <r>
    <n v="46"/>
    <s v="CR2380AI/VPLW0370-BA0063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1-08T00:00:00"/>
    <d v="2023-11-08T00:00:00"/>
  </r>
  <r>
    <n v="47"/>
    <s v="CR2384AI/VPLW0370-BA0064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1-08T00:00:00"/>
    <d v="2023-11-08T00:00:00"/>
  </r>
  <r>
    <n v="48"/>
    <s v="CR2371AI/VPLW0370-BA0061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1-08T00:00:00"/>
    <d v="2023-11-08T00:00:00"/>
  </r>
  <r>
    <n v="49"/>
    <s v="CR2374AI/VPLW0370-BA0062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1-08T00:00:00"/>
    <d v="2023-11-08T00:00:00"/>
  </r>
  <r>
    <n v="50"/>
    <s v="CR2332AI / VPLW0370-BA0031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51"/>
    <s v="CR2316AI / VPLW0370-BA0032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52"/>
    <s v="CR2335AI / VPLW0370-BA0035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53"/>
    <s v="CR2336AI / VPLW0370-BA0036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54"/>
    <s v="CR2339AI / VPLW0370-BA0039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55"/>
    <s v="CR2340AI / VPLW0370-BA0040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56"/>
    <s v="CR2342AI / VPLW0370-BA0041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57"/>
    <s v="CR2344AI / VPLW0370-BA0042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58"/>
    <s v="CR2346AI / VPLW0370-BA0043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59"/>
    <s v="CR2347AI / VPLW0370-BA0044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60"/>
    <s v="CR2348AI / VPLW0370-BA0045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61"/>
    <s v="CR2350AI / VPLW0370-BA0046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62"/>
    <s v="CR2351AI / VPLW0370-BA0047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63"/>
    <s v="CR2353AI / VPLW0370-BA0048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64"/>
    <s v="CR2354AI / VPLW0370-BA0049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65"/>
    <s v="CR2356AI / VPLW0370-BA0050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66"/>
    <s v="CR2359AI / VPLW0370-BA0053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67"/>
    <s v="CR2360AI / VPLW0370-BA0054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68"/>
    <s v="CR2361AI / VPLW0370-BA0055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69"/>
    <s v="CR2362AI / VPLW0370-BA0056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70"/>
    <s v="CR2343AI / VPLW0370-BA0065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71"/>
    <s v="CR2349AI / VPLW0370-BA0066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72"/>
    <s v="CR2352AI / VPLW0370-BA0067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73"/>
    <s v="CR2368AI / VPLW0370-BA0068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74"/>
    <s v="CR2375AI / VPLW0370-BA0069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75"/>
    <s v="CR2376AI / VPLW0370-BA0070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76"/>
    <s v="CR2377AI / VPLW0370-BA0071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77"/>
    <s v="CR2378AI / VPLW0370-BA0072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78"/>
    <s v="CR2389AI / VPLW0370-BA0077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d v="2023-12-08T00:00:00"/>
    <d v="2023-12-08T00:00:00"/>
  </r>
  <r>
    <n v="79"/>
    <s v="CR2333AI / VPLW0370-BA0033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14/8/2023"/>
    <s v="14/8/2023"/>
  </r>
  <r>
    <n v="80"/>
    <s v="CR2334AI / VPLW0370-BA0034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14/8/2023"/>
    <s v="14/8/2023"/>
  </r>
  <r>
    <n v="81"/>
    <s v="CR2337AI / VPLW0370-BA0037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14/8/2023"/>
    <s v="14/8/2023"/>
  </r>
  <r>
    <n v="82"/>
    <s v="CR2338AI / VPLW0370-BA0038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14/8/2023"/>
    <s v="14/8/2023"/>
  </r>
  <r>
    <n v="83"/>
    <s v="CR2357AI / VPLW0370-BA0051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14/8/2023"/>
    <s v="14/8/2023"/>
  </r>
  <r>
    <n v="84"/>
    <s v="CR2358AI / VPLW0370-BA0052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14/8/2023"/>
    <s v="14/8/2023"/>
  </r>
  <r>
    <n v="85"/>
    <s v="CR2366AI / VPLW0370-BA0059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14/8/2023"/>
    <s v="14/8/2023"/>
  </r>
  <r>
    <n v="86"/>
    <s v="CR2370AI / VPLW0370-BA0060"/>
    <m/>
    <n v="7105373"/>
    <s v="29.07.2023"/>
    <n v="5016571324"/>
    <s v="18.08.2023"/>
    <m/>
    <x v="3"/>
    <s v="WR-N"/>
    <m/>
    <m/>
    <n v="3100001558"/>
    <s v="320-370"/>
    <n v="1650"/>
    <n v="4084"/>
    <n v="3"/>
    <n v="3"/>
    <s v="BAOSTEELROLLSCIENCE&amp;TECHNOLOGYCO.,LTD"/>
    <s v="MC3D(3%CrForgeSteel) 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14/8/2023"/>
    <s v="14/8/2023"/>
  </r>
  <r>
    <n v="87"/>
    <s v="CR2341AI / VPLW0370-BA0078"/>
    <m/>
    <n v="8719446"/>
    <s v="10.11.2023"/>
    <n v="5017431048"/>
    <s v="22.11.2023"/>
    <m/>
    <x v="3"/>
    <s v="WR-N"/>
    <m/>
    <m/>
    <n v="3100001558"/>
    <s v="320-370"/>
    <n v="1650"/>
    <n v="4084"/>
    <n v="3"/>
    <n v="3"/>
    <s v="BAOSTEELROLLSCIENCE&amp;TECHNOLOGYCO.,LTD"/>
    <s v="Cr3 Forged Steel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3/11/2023"/>
    <s v="23/11/2023"/>
  </r>
  <r>
    <n v="88"/>
    <s v="CR2345AI / VPLW0370-BA0099"/>
    <m/>
    <n v="8719446"/>
    <s v="10.11.2023"/>
    <n v="5017431048"/>
    <s v="22.11.2023"/>
    <m/>
    <x v="3"/>
    <s v="WR-N"/>
    <m/>
    <m/>
    <n v="3100001558"/>
    <s v="320-370"/>
    <n v="1650"/>
    <n v="4084"/>
    <n v="3"/>
    <n v="3"/>
    <s v="BAOSTEELROLLSCIENCE&amp;TECHNOLOGYCO.,LTD"/>
    <s v="Cr3 Forged Steel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3/11/2023"/>
    <s v="23/11/2023"/>
  </r>
  <r>
    <n v="89"/>
    <s v="CR2355AI / VPLW0370-BA0100 "/>
    <m/>
    <n v="8719446"/>
    <s v="10.11.2023"/>
    <n v="5017431048"/>
    <s v="22.11.2023"/>
    <m/>
    <x v="3"/>
    <s v="WR-N"/>
    <m/>
    <m/>
    <n v="3100001558"/>
    <s v="320-370"/>
    <n v="1650"/>
    <n v="4084"/>
    <n v="3"/>
    <n v="3"/>
    <s v="BAOSTEELROLLSCIENCE&amp;TECHNOLOGYCO.,LTD"/>
    <s v="Cr3 Forged Steel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3/11/2023"/>
    <s v="23/11/2023"/>
  </r>
  <r>
    <n v="90"/>
    <s v="CR2365AI / VPLW0370-BA0079"/>
    <m/>
    <n v="8719446"/>
    <s v="10.11.2023"/>
    <n v="5017431048"/>
    <s v="22.11.2023"/>
    <m/>
    <x v="3"/>
    <s v="WR-N"/>
    <m/>
    <m/>
    <n v="3100001558"/>
    <s v="320-370"/>
    <n v="1650"/>
    <n v="4084"/>
    <n v="3"/>
    <n v="3"/>
    <s v="BAOSTEELROLLSCIENCE&amp;TECHNOLOGYCO.,LTD"/>
    <s v="Cr3 Forged Steel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3/11/2023"/>
    <s v="23/11/2023"/>
  </r>
  <r>
    <n v="91"/>
    <s v="CR2367AI / VPLW0370-BA0080 "/>
    <m/>
    <n v="8719446"/>
    <s v="10.11.2023"/>
    <n v="5017431048"/>
    <s v="22.11.2023"/>
    <m/>
    <x v="3"/>
    <s v="WR-N"/>
    <m/>
    <m/>
    <n v="3100001558"/>
    <s v="320-370"/>
    <n v="1650"/>
    <n v="4084"/>
    <n v="3"/>
    <n v="3"/>
    <s v="BAOSTEELROLLSCIENCE&amp;TECHNOLOGYCO.,LTD"/>
    <s v="Cr3 Forged Steel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3/11/2023"/>
    <s v="23/11/2023"/>
  </r>
  <r>
    <n v="92"/>
    <s v="CR2369AI / VPLW0370-BA0081 "/>
    <m/>
    <n v="8719446"/>
    <s v="10.11.2023"/>
    <n v="5017431048"/>
    <s v="22.11.2023"/>
    <m/>
    <x v="3"/>
    <s v="WR-N"/>
    <m/>
    <m/>
    <n v="3100001558"/>
    <s v="320-370"/>
    <n v="1650"/>
    <n v="4084"/>
    <n v="3"/>
    <n v="3"/>
    <s v="BAOSTEELROLLSCIENCE&amp;TECHNOLOGYCO.,LTD"/>
    <s v="Cr3 Forged Steel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3/11/2023"/>
    <s v="23/11/2023"/>
  </r>
  <r>
    <n v="93"/>
    <s v=" CR2372AI / VPLW0370-BA0086 "/>
    <m/>
    <n v="8719446"/>
    <s v="10.11.2023"/>
    <n v="5017431048"/>
    <s v="22.11.2023"/>
    <m/>
    <x v="3"/>
    <s v="WR-N"/>
    <m/>
    <m/>
    <n v="3100001558"/>
    <s v="320-370"/>
    <n v="1650"/>
    <n v="4084"/>
    <n v="3"/>
    <n v="3"/>
    <s v="BAOSTEELROLLSCIENCE&amp;TECHNOLOGYCO.,LTD"/>
    <s v="Cr3 Forged Steel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3/11/2023"/>
    <s v="23/11/2023"/>
  </r>
  <r>
    <n v="94"/>
    <s v="CR2373AI / VPLW0370-BA0082 "/>
    <m/>
    <n v="8719446"/>
    <s v="10.11.2023"/>
    <n v="5017431048"/>
    <s v="22.11.2023"/>
    <m/>
    <x v="3"/>
    <s v="WR-N"/>
    <m/>
    <m/>
    <n v="3100001558"/>
    <s v="320-370"/>
    <n v="1650"/>
    <n v="4084"/>
    <n v="3"/>
    <n v="3"/>
    <s v="BAOSTEELROLLSCIENCE&amp;TECHNOLOGYCO.,LTD"/>
    <s v="Cr3 Forged Steel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3/11/2023"/>
    <s v="23/11/2023"/>
  </r>
  <r>
    <n v="95"/>
    <s v=" CR2381AI / VPLW0370-BA0083 "/>
    <m/>
    <n v="8719446"/>
    <s v="10.11.2023"/>
    <n v="5017431048"/>
    <s v="22.11.2023"/>
    <m/>
    <x v="3"/>
    <s v="WR-N"/>
    <m/>
    <m/>
    <n v="3100001558"/>
    <s v="320-370"/>
    <n v="1650"/>
    <n v="4084"/>
    <n v="3"/>
    <n v="3"/>
    <s v="BAOSTEELROLLSCIENCE&amp;TECHNOLOGYCO.,LTD"/>
    <s v="Cr3 Forged Steel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3/11/2023"/>
    <s v="23/11/2023"/>
  </r>
  <r>
    <n v="96"/>
    <s v="CR2382AI / VPLW0370-BA0084"/>
    <m/>
    <n v="8719446"/>
    <s v="10.11.2023"/>
    <n v="5017431048"/>
    <s v="22.11.2023"/>
    <m/>
    <x v="3"/>
    <s v="WR-N"/>
    <m/>
    <m/>
    <n v="3100001558"/>
    <s v="320-370"/>
    <n v="1650"/>
    <n v="4084"/>
    <n v="3"/>
    <n v="3"/>
    <s v="BAOSTEELROLLSCIENCE&amp;TECHNOLOGYCO.,LTD"/>
    <s v="Cr3 Forged Steel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3/11/2023"/>
    <s v="23/11/2023"/>
  </r>
  <r>
    <n v="97"/>
    <s v="CR2385AI / VPLW0370-BA0085"/>
    <m/>
    <n v="8719446"/>
    <s v="10.11.2023"/>
    <n v="5017431048"/>
    <s v="22.11.2023"/>
    <m/>
    <x v="3"/>
    <s v="WR-N"/>
    <m/>
    <m/>
    <n v="3100001558"/>
    <s v="320-370"/>
    <n v="1650"/>
    <n v="4084"/>
    <n v="3"/>
    <n v="3"/>
    <s v="BAOSTEELROLLSCIENCE&amp;TECHNOLOGYCO.,LTD"/>
    <s v="Cr3 Forged Steel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3/11/2023"/>
    <s v="23/11/2023"/>
  </r>
  <r>
    <n v="98"/>
    <s v=" CR2387AI / VPLW0370-BA0087 "/>
    <m/>
    <n v="8719446"/>
    <s v="10.11.2023"/>
    <n v="5017431048"/>
    <s v="22.11.2023"/>
    <m/>
    <x v="3"/>
    <s v="WR-N"/>
    <m/>
    <m/>
    <n v="3100001558"/>
    <s v="320-370"/>
    <n v="1650"/>
    <n v="4084"/>
    <n v="3"/>
    <n v="3"/>
    <s v="BAOSTEELROLLSCIENCE&amp;TECHNOLOGYCO.,LTD"/>
    <s v="Cr3 Forged Steel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3/11/2023"/>
    <s v="23/11/2023"/>
  </r>
  <r>
    <n v="99"/>
    <s v="CR2390AI / VPLW0370-BA0088"/>
    <m/>
    <n v="8719446"/>
    <s v="10.11.2023"/>
    <n v="5017431048"/>
    <s v="22.11.2023"/>
    <m/>
    <x v="3"/>
    <s v="WR-N"/>
    <m/>
    <m/>
    <n v="3100001558"/>
    <s v="320-370"/>
    <n v="1650"/>
    <n v="4084"/>
    <n v="3"/>
    <n v="3"/>
    <s v="BAOSTEELROLLSCIENCE&amp;TECHNOLOGYCO.,LTD"/>
    <s v="Cr3 Forged Steel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3/11/2023"/>
    <s v="23/11/2023"/>
  </r>
  <r>
    <n v="100"/>
    <s v=" CR2391AI / VPLW0370-BA0089 "/>
    <m/>
    <n v="8719446"/>
    <s v="10.11.2023"/>
    <n v="5017431048"/>
    <s v="22.11.2023"/>
    <m/>
    <x v="3"/>
    <s v="WR-N"/>
    <m/>
    <m/>
    <n v="3100001558"/>
    <s v="320-370"/>
    <n v="1650"/>
    <n v="4084"/>
    <n v="3"/>
    <n v="3"/>
    <s v="BAOSTEELROLLSCIENCE&amp;TECHNOLOGYCO.,LTD"/>
    <s v="Cr3 Forged Steel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3/11/2023"/>
    <s v="23/11/2023"/>
  </r>
  <r>
    <n v="101"/>
    <s v="CR2392AI / VPLW0370-BA0090 "/>
    <m/>
    <n v="8719446"/>
    <s v="10.11.2023"/>
    <n v="5017431048"/>
    <s v="22.11.2023"/>
    <m/>
    <x v="3"/>
    <s v="WR-N"/>
    <m/>
    <m/>
    <n v="3100001558"/>
    <s v="320-370"/>
    <n v="1650"/>
    <n v="4084"/>
    <n v="3"/>
    <n v="3"/>
    <s v="BAOSTEELROLLSCIENCE&amp;TECHNOLOGYCO.,LTD"/>
    <s v="Cr3 Forged Steel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3/11/2023"/>
    <s v="23/11/2023"/>
  </r>
  <r>
    <n v="102"/>
    <s v="CR2393AI / VPLW0370-BA0091 "/>
    <m/>
    <n v="8719446"/>
    <s v="10.11.2023"/>
    <n v="5017431048"/>
    <s v="22.11.2023"/>
    <m/>
    <x v="3"/>
    <s v="WR-N"/>
    <m/>
    <m/>
    <n v="3100001558"/>
    <s v="320-370"/>
    <n v="1650"/>
    <n v="4084"/>
    <n v="3"/>
    <n v="3"/>
    <s v="BAOSTEELROLLSCIENCE&amp;TECHNOLOGYCO.,LTD"/>
    <s v="Cr3 Forged Steel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3/11/2023"/>
    <s v="23/11/2023"/>
  </r>
  <r>
    <n v="103"/>
    <s v="CR2394AI / VPLW0370-BA0092 "/>
    <m/>
    <n v="8719446"/>
    <s v="10.11.2023"/>
    <n v="5017431048"/>
    <s v="22.11.2023"/>
    <m/>
    <x v="3"/>
    <s v="WR-N"/>
    <m/>
    <m/>
    <n v="3100001558"/>
    <s v="320-370"/>
    <n v="1650"/>
    <n v="4084"/>
    <n v="3"/>
    <n v="3"/>
    <s v="BAOSTEELROLLSCIENCE&amp;TECHNOLOGYCO.,LTD"/>
    <s v="Cr3 Forged Steel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3/11/2023"/>
    <s v="23/11/2023"/>
  </r>
  <r>
    <n v="104"/>
    <s v="CR2395AI / VPLW0370-BA0093 "/>
    <m/>
    <n v="8719446"/>
    <s v="10.11.2023"/>
    <n v="5017431048"/>
    <s v="22.11.2023"/>
    <m/>
    <x v="3"/>
    <s v="WR-N"/>
    <m/>
    <m/>
    <n v="3100001558"/>
    <s v="320-370"/>
    <n v="1650"/>
    <n v="4084"/>
    <n v="3"/>
    <n v="3"/>
    <s v="BAOSTEELROLLSCIENCE&amp;TECHNOLOGYCO.,LTD"/>
    <s v="Cr3 Forged Steel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3/11/2023"/>
    <s v="23/11/2023"/>
  </r>
  <r>
    <n v="105"/>
    <s v="CR2396AI / VPLW0370-BA0094 "/>
    <m/>
    <n v="8719446"/>
    <s v="10.11.2023"/>
    <n v="5017431048"/>
    <s v="22.11.2023"/>
    <m/>
    <x v="3"/>
    <s v="WR-N"/>
    <m/>
    <m/>
    <n v="3100001558"/>
    <s v="320-370"/>
    <n v="1650"/>
    <n v="4084"/>
    <n v="3"/>
    <n v="3"/>
    <s v="BAOSTEELROLLSCIENCE&amp;TECHNOLOGYCO.,LTD"/>
    <s v="Cr3 Forged Steel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3/11/2023"/>
    <s v="23/11/2023"/>
  </r>
  <r>
    <n v="106"/>
    <s v="CR2397AI / VPLW0370-BA0095 "/>
    <m/>
    <n v="8719446"/>
    <s v="10.11.2023"/>
    <n v="5017431048"/>
    <s v="22.11.2023"/>
    <m/>
    <x v="3"/>
    <s v="WR-N"/>
    <m/>
    <m/>
    <n v="3100001558"/>
    <s v="320-370"/>
    <n v="1650"/>
    <n v="4084"/>
    <n v="3"/>
    <n v="3"/>
    <s v="BAOSTEELROLLSCIENCE&amp;TECHNOLOGYCO.,LTD"/>
    <s v="Cr3 Forged Steel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3/11/2023"/>
    <s v="23/11/2023"/>
  </r>
  <r>
    <n v="107"/>
    <s v="CR2398AI / VPLW0370-BA0096"/>
    <m/>
    <n v="8719446"/>
    <s v="10.11.2023"/>
    <n v="5017431048"/>
    <s v="22.11.2023"/>
    <m/>
    <x v="3"/>
    <s v="WR-N"/>
    <m/>
    <m/>
    <n v="3100001558"/>
    <s v="320-370"/>
    <n v="1650"/>
    <n v="4084"/>
    <n v="3"/>
    <n v="3"/>
    <s v="BAOSTEELROLLSCIENCE&amp;TECHNOLOGYCO.,LTD"/>
    <s v="Cr3 Forged Steel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3/11/2023"/>
    <s v="23/11/2023"/>
  </r>
  <r>
    <n v="108"/>
    <s v="CR2399AI / VPLW0370-BA0097 "/>
    <m/>
    <n v="8719446"/>
    <s v="10.11.2023"/>
    <n v="5017431048"/>
    <s v="22.11.2023"/>
    <m/>
    <x v="3"/>
    <s v="WR-N"/>
    <m/>
    <m/>
    <n v="3100001558"/>
    <s v="320-370"/>
    <n v="1650"/>
    <n v="4084"/>
    <n v="3"/>
    <n v="3"/>
    <s v="BAOSTEELROLLSCIENCE&amp;TECHNOLOGYCO.,LTD"/>
    <s v="Cr3 Forged Steel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3/11/2023"/>
    <s v="23/11/2023"/>
  </r>
  <r>
    <n v="109"/>
    <s v="CR23100AI / VPLW0370-BA0098 "/>
    <m/>
    <n v="8719446"/>
    <s v="10.11.2023"/>
    <n v="5017431048"/>
    <s v="22.11.2023"/>
    <m/>
    <x v="3"/>
    <s v="WR-N"/>
    <m/>
    <m/>
    <n v="3100001558"/>
    <s v="320-370"/>
    <n v="1650"/>
    <n v="4084"/>
    <n v="3"/>
    <n v="3"/>
    <s v="BAOSTEELROLLSCIENCE&amp;TECHNOLOGYCO.,LTD"/>
    <s v="Cr3 Forged Steel"/>
    <n v="2.1379999999999999"/>
    <n v="8400"/>
    <s v="USD"/>
    <n v="82.3934"/>
    <n v="692104.56"/>
    <n v="0"/>
    <n v="0"/>
    <n v="124578.8208"/>
    <n v="17302.614000000001"/>
    <n v="833985.99479999999"/>
    <n v="709407.174"/>
    <s v="EA"/>
    <n v="9100152287"/>
    <s v="Q"/>
    <s v="Y"/>
    <x v="5"/>
    <n v="331011024"/>
    <s v="01.02.2022"/>
    <s v="23/11/2023"/>
    <s v="23/11/2023"/>
  </r>
  <r>
    <n v="110"/>
    <s v="223407-1"/>
    <m/>
    <n v="3077941"/>
    <s v="18.04.202"/>
    <n v="5019098890"/>
    <s v="07.05.2024"/>
    <m/>
    <x v="3"/>
    <s v="WR-N"/>
    <m/>
    <m/>
    <n v="3100001558"/>
    <s v="320-370"/>
    <n v="1650"/>
    <n v="4084"/>
    <n v="5"/>
    <n v="5"/>
    <s v="CHANGZHOU ECCO ROLLER CO., LTD"/>
    <s v="MC5 Forged Steel"/>
    <n v="2.1379999999999999"/>
    <n v="9200"/>
    <s v="USD"/>
    <n v="82.883499999999998"/>
    <n v="762528.2"/>
    <n v="0"/>
    <n v="0"/>
    <n v="137255.076"/>
    <n v="19063.204999999998"/>
    <n v="918846.48099999991"/>
    <n v="781591.40499999991"/>
    <s v="EA"/>
    <n v="9100152510"/>
    <s v="Q"/>
    <s v="Y"/>
    <x v="5"/>
    <n v="331030327"/>
    <s v="20.01.2024"/>
    <s v="03-05-2024"/>
    <s v="03-05-2024"/>
  </r>
  <r>
    <n v="111"/>
    <s v="223407-2"/>
    <m/>
    <n v="3077941"/>
    <s v="18.04.202"/>
    <n v="5019098890"/>
    <s v="07.05.2024"/>
    <m/>
    <x v="3"/>
    <s v="WR-N"/>
    <m/>
    <m/>
    <n v="3100001558"/>
    <s v="320-370"/>
    <n v="1650"/>
    <n v="4084"/>
    <n v="5"/>
    <n v="5"/>
    <s v="CHANGZHOU ECCO ROLLER CO., LTD"/>
    <s v="MC5 Forged Steel"/>
    <n v="2.1379999999999999"/>
    <n v="9200"/>
    <s v="USD"/>
    <n v="82.883499999999998"/>
    <n v="762528.2"/>
    <n v="0"/>
    <n v="0"/>
    <n v="137255.076"/>
    <n v="19063.204999999998"/>
    <n v="918846.48099999991"/>
    <n v="781591.40499999991"/>
    <s v="EA"/>
    <n v="9100152510"/>
    <s v="Q"/>
    <s v="Y"/>
    <x v="5"/>
    <n v="331030327"/>
    <s v="20.01.2024"/>
    <s v="03-05-2024"/>
    <s v="03-05-2024"/>
  </r>
  <r>
    <n v="112"/>
    <s v="223407-3"/>
    <m/>
    <n v="3077941"/>
    <s v="18.04.202"/>
    <n v="5019098890"/>
    <s v="07.05.2024"/>
    <m/>
    <x v="3"/>
    <s v="WR-N"/>
    <m/>
    <m/>
    <n v="3100001558"/>
    <s v="320-370"/>
    <n v="1650"/>
    <n v="4084"/>
    <n v="5"/>
    <n v="5"/>
    <s v="CHANGZHOU ECCO ROLLER CO., LTD"/>
    <s v="MC5 Forged Steel"/>
    <n v="2.1379999999999999"/>
    <n v="9200"/>
    <s v="USD"/>
    <n v="82.883499999999998"/>
    <n v="762528.2"/>
    <n v="0"/>
    <n v="0"/>
    <n v="137255.076"/>
    <n v="19063.204999999998"/>
    <n v="918846.48099999991"/>
    <n v="781591.40499999991"/>
    <s v="EA"/>
    <n v="9100152510"/>
    <s v="Q"/>
    <s v="Y"/>
    <x v="5"/>
    <n v="331030327"/>
    <s v="20.01.2024"/>
    <s v="03-05-2024"/>
    <s v="03-05-2024"/>
  </r>
  <r>
    <n v="113"/>
    <s v="223407-4"/>
    <m/>
    <n v="3077941"/>
    <s v="18.04.202"/>
    <n v="5019098890"/>
    <s v="07.05.2024"/>
    <m/>
    <x v="3"/>
    <s v="WR-N"/>
    <m/>
    <m/>
    <n v="3100001558"/>
    <s v="320-370"/>
    <n v="1650"/>
    <n v="4084"/>
    <n v="5"/>
    <n v="5"/>
    <s v="CHANGZHOU ECCO ROLLER CO., LTD"/>
    <s v="MC5 Forged Steel"/>
    <n v="2.1379999999999999"/>
    <n v="9200"/>
    <s v="USD"/>
    <n v="82.883499999999998"/>
    <n v="762528.2"/>
    <n v="0"/>
    <n v="0"/>
    <n v="137255.076"/>
    <n v="19063.204999999998"/>
    <n v="918846.48099999991"/>
    <n v="781591.40499999991"/>
    <s v="EA"/>
    <n v="9100152510"/>
    <s v="Q"/>
    <s v="Y"/>
    <x v="5"/>
    <n v="331030327"/>
    <s v="20.01.2024"/>
    <s v="03-05-2024"/>
    <s v="03-05-2024"/>
  </r>
  <r>
    <n v="114"/>
    <s v="223407-5"/>
    <m/>
    <n v="3077941"/>
    <s v="18.04.202"/>
    <n v="5019098890"/>
    <s v="07.05.2024"/>
    <m/>
    <x v="3"/>
    <s v="WR-N"/>
    <m/>
    <m/>
    <n v="3100001558"/>
    <s v="320-370"/>
    <n v="1650"/>
    <n v="4084"/>
    <n v="5"/>
    <n v="5"/>
    <s v="CHANGZHOU ECCO ROLLER CO., LTD"/>
    <s v="MC5 Forged Steel"/>
    <n v="2.1379999999999999"/>
    <n v="9200"/>
    <s v="USD"/>
    <n v="82.883499999999998"/>
    <n v="762528.2"/>
    <n v="0"/>
    <n v="0"/>
    <n v="137255.076"/>
    <n v="19063.204999999998"/>
    <n v="918846.48099999991"/>
    <n v="781591.40499999991"/>
    <s v="EA"/>
    <n v="9100152510"/>
    <s v="Q"/>
    <s v="Y"/>
    <x v="5"/>
    <n v="331030327"/>
    <s v="20.01.2024"/>
    <s v="03-05-2024"/>
    <s v="03-05-2024"/>
  </r>
  <r>
    <n v="115"/>
    <s v="223407-6"/>
    <m/>
    <n v="3077941"/>
    <s v="18.04.202"/>
    <n v="5019098890"/>
    <s v="07.05.2024"/>
    <m/>
    <x v="3"/>
    <s v="WR-N"/>
    <m/>
    <m/>
    <n v="3100001558"/>
    <s v="320-370"/>
    <n v="1650"/>
    <n v="4084"/>
    <n v="5"/>
    <n v="5"/>
    <s v="CHANGZHOU ECCO ROLLER CO., LTD"/>
    <s v="MC5 Forged Steel"/>
    <n v="2.1379999999999999"/>
    <n v="9200"/>
    <s v="USD"/>
    <n v="82.883499999999998"/>
    <n v="762528.2"/>
    <n v="0"/>
    <n v="0"/>
    <n v="137255.076"/>
    <n v="19063.204999999998"/>
    <n v="918846.48099999991"/>
    <n v="781591.40499999991"/>
    <s v="EA"/>
    <n v="9100152510"/>
    <s v="Q"/>
    <s v="Y"/>
    <x v="5"/>
    <n v="331030327"/>
    <s v="20.01.2024"/>
    <s v="03-05-2024"/>
    <s v="03-05-2024"/>
  </r>
  <r>
    <n v="116"/>
    <s v="223407-7"/>
    <m/>
    <n v="3077941"/>
    <s v="18.04.202"/>
    <n v="5019098890"/>
    <s v="07.05.2024"/>
    <m/>
    <x v="3"/>
    <s v="WR-N"/>
    <m/>
    <m/>
    <n v="3100001558"/>
    <s v="320-370"/>
    <n v="1650"/>
    <n v="4084"/>
    <n v="5"/>
    <n v="5"/>
    <s v="CHANGZHOU ECCO ROLLER CO., LTD"/>
    <s v="MC5 Forged Steel"/>
    <n v="2.1379999999999999"/>
    <n v="9200"/>
    <s v="USD"/>
    <n v="82.883499999999998"/>
    <n v="762528.2"/>
    <n v="0"/>
    <n v="0"/>
    <n v="137255.076"/>
    <n v="19063.204999999998"/>
    <n v="918846.48099999991"/>
    <n v="781591.40499999991"/>
    <s v="EA"/>
    <n v="9100152510"/>
    <s v="Q"/>
    <s v="Y"/>
    <x v="5"/>
    <n v="331030327"/>
    <s v="20.01.2024"/>
    <s v="03-05-2024"/>
    <s v="03-05-2024"/>
  </r>
  <r>
    <n v="117"/>
    <s v="223407-8"/>
    <m/>
    <n v="3077941"/>
    <s v="18.04.202"/>
    <n v="5019098890"/>
    <s v="07.05.2024"/>
    <m/>
    <x v="3"/>
    <s v="WR-N"/>
    <m/>
    <m/>
    <n v="3100001558"/>
    <s v="320-370"/>
    <n v="1650"/>
    <n v="4084"/>
    <n v="5"/>
    <n v="5"/>
    <s v="CHANGZHOU ECCO ROLLER CO., LTD"/>
    <s v="MC5 Forged Steel"/>
    <n v="2.1379999999999999"/>
    <n v="9200"/>
    <s v="USD"/>
    <n v="82.883499999999998"/>
    <n v="762528.2"/>
    <n v="0"/>
    <n v="0"/>
    <n v="137255.076"/>
    <n v="19063.204999999998"/>
    <n v="918846.48099999991"/>
    <n v="781591.40499999991"/>
    <s v="EA"/>
    <n v="9100152510"/>
    <s v="Q"/>
    <s v="Y"/>
    <x v="5"/>
    <n v="331030327"/>
    <s v="20.01.2024"/>
    <s v="03-05-2024"/>
    <s v="03-05-2024"/>
  </r>
  <r>
    <n v="118"/>
    <s v="223407-9"/>
    <m/>
    <n v="3077941"/>
    <s v="18.04.202"/>
    <n v="5019098890"/>
    <s v="07.05.2024"/>
    <m/>
    <x v="3"/>
    <s v="WR-N"/>
    <m/>
    <m/>
    <n v="3100001558"/>
    <s v="320-370"/>
    <n v="1650"/>
    <n v="4084"/>
    <n v="5"/>
    <n v="5"/>
    <s v="CHANGZHOU ECCO ROLLER CO., LTD"/>
    <s v="MC5 Forged Steel"/>
    <n v="2.1379999999999999"/>
    <n v="9200"/>
    <s v="USD"/>
    <n v="82.883499999999998"/>
    <n v="762528.2"/>
    <n v="0"/>
    <n v="0"/>
    <n v="137255.076"/>
    <n v="19063.204999999998"/>
    <n v="918846.48099999991"/>
    <n v="781591.40499999991"/>
    <s v="EA"/>
    <n v="9100152510"/>
    <s v="Q"/>
    <s v="Y"/>
    <x v="5"/>
    <n v="331030327"/>
    <s v="20.01.2024"/>
    <s v="03-05-2024"/>
    <s v="03-05-2024"/>
  </r>
  <r>
    <n v="119"/>
    <s v="223407-10"/>
    <m/>
    <n v="3077941"/>
    <s v="18.04.202"/>
    <n v="5019098890"/>
    <s v="07.05.2024"/>
    <m/>
    <x v="3"/>
    <s v="WR-N"/>
    <m/>
    <m/>
    <n v="3100001558"/>
    <s v="320-370"/>
    <n v="1650"/>
    <n v="4084"/>
    <n v="5"/>
    <n v="5"/>
    <s v="CHANGZHOU ECCO ROLLER CO., LTD"/>
    <s v="MC5 Forged Steel"/>
    <n v="2.1379999999999999"/>
    <n v="9200"/>
    <s v="USD"/>
    <n v="82.883499999999998"/>
    <n v="762528.2"/>
    <n v="0"/>
    <n v="0"/>
    <n v="137255.076"/>
    <n v="19063.204999999998"/>
    <n v="918846.48099999991"/>
    <n v="781591.40499999991"/>
    <s v="EA"/>
    <n v="9100152510"/>
    <s v="Q"/>
    <s v="Y"/>
    <x v="5"/>
    <n v="331030327"/>
    <s v="20.01.2024"/>
    <s v="03-05-2024"/>
    <s v="03-05-2024"/>
  </r>
  <r>
    <n v="120"/>
    <s v="223407-11"/>
    <m/>
    <n v="3077941"/>
    <s v="18.04.202"/>
    <n v="5019098890"/>
    <s v="07.05.2024"/>
    <m/>
    <x v="3"/>
    <s v="WR-N"/>
    <m/>
    <m/>
    <n v="3100001558"/>
    <s v="320-370"/>
    <n v="1650"/>
    <n v="4084"/>
    <n v="5"/>
    <n v="5"/>
    <s v="CHANGZHOU ECCO ROLLER CO., LTD"/>
    <s v="MC5 Forged Steel"/>
    <n v="2.1379999999999999"/>
    <n v="9200"/>
    <s v="USD"/>
    <n v="82.883499999999998"/>
    <n v="762528.2"/>
    <n v="0"/>
    <n v="0"/>
    <n v="137255.076"/>
    <n v="19063.204999999998"/>
    <n v="918846.48099999991"/>
    <n v="781591.40499999991"/>
    <s v="EA"/>
    <n v="9100152510"/>
    <s v="Q"/>
    <s v="Y"/>
    <x v="5"/>
    <n v="331030327"/>
    <s v="20.01.2024"/>
    <s v="03-05-2024"/>
    <s v="03-05-2024"/>
  </r>
  <r>
    <n v="121"/>
    <s v="223407-12"/>
    <m/>
    <n v="3077941"/>
    <s v="18.04.202"/>
    <n v="5019098890"/>
    <s v="07.05.2024"/>
    <m/>
    <x v="3"/>
    <s v="WR-N"/>
    <m/>
    <m/>
    <n v="3100001558"/>
    <s v="320-370"/>
    <n v="1650"/>
    <n v="4084"/>
    <n v="5"/>
    <n v="5"/>
    <s v="CHANGZHOU ECCO ROLLER CO., LTD"/>
    <s v="MC5 Forged Steel"/>
    <n v="2.1379999999999999"/>
    <n v="9200"/>
    <s v="USD"/>
    <n v="82.883499999999998"/>
    <n v="762528.2"/>
    <n v="0"/>
    <n v="0"/>
    <n v="137255.076"/>
    <n v="19063.204999999998"/>
    <n v="918846.48099999991"/>
    <n v="781591.40499999991"/>
    <s v="EA"/>
    <n v="9100152510"/>
    <s v="Q"/>
    <s v="Y"/>
    <x v="5"/>
    <n v="331030327"/>
    <s v="20.01.2024"/>
    <s v="03-05-2024"/>
    <s v="03-05-2024"/>
  </r>
  <r>
    <n v="122"/>
    <s v="223407-13"/>
    <m/>
    <n v="3077941"/>
    <s v="18.04.202"/>
    <n v="5019098890"/>
    <s v="07.05.2024"/>
    <m/>
    <x v="3"/>
    <s v="WR-N"/>
    <m/>
    <m/>
    <n v="3100001558"/>
    <s v="320-370"/>
    <n v="1650"/>
    <n v="4084"/>
    <n v="5"/>
    <n v="5"/>
    <s v="CHANGZHOU ECCO ROLLER CO., LTD"/>
    <s v="MC5 Forged Steel"/>
    <n v="2.1379999999999999"/>
    <n v="9200"/>
    <s v="USD"/>
    <n v="82.883499999999998"/>
    <n v="762528.2"/>
    <n v="0"/>
    <n v="0"/>
    <n v="137255.076"/>
    <n v="19063.204999999998"/>
    <n v="918846.48099999991"/>
    <n v="781591.40499999991"/>
    <s v="EA"/>
    <n v="9100152510"/>
    <s v="Q"/>
    <s v="Y"/>
    <x v="5"/>
    <n v="331030327"/>
    <s v="20.01.2024"/>
    <s v="03-05-2024"/>
    <s v="03-05-2024"/>
  </r>
  <r>
    <n v="123"/>
    <s v="223407-14"/>
    <m/>
    <n v="3077941"/>
    <s v="18.04.202"/>
    <n v="5019098890"/>
    <s v="07.05.2024"/>
    <m/>
    <x v="3"/>
    <s v="WR-N"/>
    <m/>
    <m/>
    <n v="3100001558"/>
    <s v="320-370"/>
    <n v="1650"/>
    <n v="4084"/>
    <n v="5"/>
    <n v="5"/>
    <s v="CHANGZHOU ECCO ROLLER CO., LTD"/>
    <s v="MC5 Forged Steel"/>
    <n v="2.1379999999999999"/>
    <n v="9200"/>
    <s v="USD"/>
    <n v="82.883499999999998"/>
    <n v="762528.2"/>
    <n v="0"/>
    <n v="0"/>
    <n v="137255.076"/>
    <n v="19063.204999999998"/>
    <n v="918846.48099999991"/>
    <n v="781591.40499999991"/>
    <s v="EA"/>
    <n v="9100152510"/>
    <s v="Q"/>
    <s v="Y"/>
    <x v="5"/>
    <n v="331030327"/>
    <s v="20.01.2024"/>
    <s v="03-05-2024"/>
    <s v="03-05-2024"/>
  </r>
  <r>
    <n v="124"/>
    <s v="223407-15"/>
    <m/>
    <n v="3077941"/>
    <s v="18.04.202"/>
    <n v="5019098890"/>
    <s v="07.05.2024"/>
    <m/>
    <x v="3"/>
    <s v="WR-N"/>
    <m/>
    <m/>
    <n v="3100001558"/>
    <s v="320-370"/>
    <n v="1650"/>
    <n v="4084"/>
    <n v="5"/>
    <n v="5"/>
    <s v="CHANGZHOU ECCO ROLLER CO., LTD"/>
    <s v="MC5 Forged Steel"/>
    <n v="2.1379999999999999"/>
    <n v="9200"/>
    <s v="USD"/>
    <n v="82.883499999999998"/>
    <n v="762528.2"/>
    <n v="0"/>
    <n v="0"/>
    <n v="137255.076"/>
    <n v="19063.204999999998"/>
    <n v="918846.48099999991"/>
    <n v="781591.40499999991"/>
    <s v="EA"/>
    <n v="9100152510"/>
    <s v="Q"/>
    <s v="Y"/>
    <x v="5"/>
    <n v="331030327"/>
    <s v="20.01.2024"/>
    <s v="03-05-2024"/>
    <s v="03-05-2024"/>
  </r>
  <r>
    <n v="125"/>
    <s v="223407-16"/>
    <m/>
    <n v="3077941"/>
    <s v="18.04.202"/>
    <n v="5019098890"/>
    <s v="07.05.2024"/>
    <m/>
    <x v="3"/>
    <s v="WR-N"/>
    <m/>
    <m/>
    <n v="3100001558"/>
    <s v="320-370"/>
    <n v="1650"/>
    <n v="4084"/>
    <n v="5"/>
    <n v="5"/>
    <s v="CHANGZHOU ECCO ROLLER CO., LTD"/>
    <s v="MC5 Forged Steel"/>
    <n v="2.1379999999999999"/>
    <n v="9200"/>
    <s v="USD"/>
    <n v="82.883499999999998"/>
    <n v="762528.2"/>
    <n v="0"/>
    <n v="0"/>
    <n v="137255.076"/>
    <n v="19063.204999999998"/>
    <n v="918846.48099999991"/>
    <n v="781591.40499999991"/>
    <s v="EA"/>
    <n v="9100152510"/>
    <s v="Q"/>
    <s v="Y"/>
    <x v="5"/>
    <n v="331030327"/>
    <s v="20.01.2024"/>
    <s v="03-05-2024"/>
    <s v="03-05-2024"/>
  </r>
  <r>
    <n v="126"/>
    <s v="223407-17"/>
    <m/>
    <n v="3077941"/>
    <s v="18.04.202"/>
    <n v="5019098890"/>
    <s v="07.05.2024"/>
    <m/>
    <x v="3"/>
    <s v="WR-N"/>
    <m/>
    <m/>
    <n v="3100001558"/>
    <s v="320-370"/>
    <n v="1650"/>
    <n v="4084"/>
    <n v="5"/>
    <n v="5"/>
    <s v="CHANGZHOU ECCO ROLLER CO., LTD"/>
    <s v="MC5 Forged Steel"/>
    <n v="2.1379999999999999"/>
    <n v="9200"/>
    <s v="USD"/>
    <n v="82.883499999999998"/>
    <n v="762528.2"/>
    <n v="0"/>
    <n v="0"/>
    <n v="137255.076"/>
    <n v="19063.204999999998"/>
    <n v="918846.48099999991"/>
    <n v="781591.40499999991"/>
    <s v="EA"/>
    <n v="9100152510"/>
    <s v="Q"/>
    <s v="Y"/>
    <x v="5"/>
    <n v="331030327"/>
    <s v="20.01.2024"/>
    <s v="03-05-2024"/>
    <s v="03-05-2024"/>
  </r>
  <r>
    <n v="127"/>
    <s v="223407-18"/>
    <m/>
    <n v="3077941"/>
    <s v="18.04.202"/>
    <n v="5019098890"/>
    <s v="07.05.2024"/>
    <m/>
    <x v="3"/>
    <s v="WR-N"/>
    <m/>
    <m/>
    <n v="3100001558"/>
    <s v="320-370"/>
    <n v="1650"/>
    <n v="4084"/>
    <n v="5"/>
    <n v="5"/>
    <s v="CHANGZHOU ECCO ROLLER CO., LTD"/>
    <s v="MC5 Forged Steel"/>
    <n v="2.1379999999999999"/>
    <n v="9200"/>
    <s v="USD"/>
    <n v="82.883499999999998"/>
    <n v="762528.2"/>
    <n v="0"/>
    <n v="0"/>
    <n v="137255.076"/>
    <n v="19063.204999999998"/>
    <n v="918846.48099999991"/>
    <n v="781591.40499999991"/>
    <s v="EA"/>
    <n v="9100152510"/>
    <s v="Q"/>
    <s v="Y"/>
    <x v="5"/>
    <n v="331030327"/>
    <s v="20.01.2024"/>
    <s v="03-05-2024"/>
    <s v="03-05-2024"/>
  </r>
  <r>
    <n v="128"/>
    <s v="223407-19"/>
    <m/>
    <n v="3077941"/>
    <s v="18.04.202"/>
    <n v="5019098890"/>
    <s v="07.05.2024"/>
    <m/>
    <x v="3"/>
    <s v="WR-N"/>
    <m/>
    <m/>
    <n v="3100001558"/>
    <s v="320-370"/>
    <n v="1650"/>
    <n v="4084"/>
    <n v="5"/>
    <n v="5"/>
    <s v="CHANGZHOU ECCO ROLLER CO., LTD"/>
    <s v="MC5 Forged Steel"/>
    <n v="2.1379999999999999"/>
    <n v="9200"/>
    <s v="USD"/>
    <n v="82.883499999999998"/>
    <n v="762528.2"/>
    <n v="0"/>
    <n v="0"/>
    <n v="137255.076"/>
    <n v="19063.204999999998"/>
    <n v="918846.48099999991"/>
    <n v="781591.40499999991"/>
    <s v="EA"/>
    <n v="9100152510"/>
    <s v="Q"/>
    <s v="Y"/>
    <x v="5"/>
    <n v="331030327"/>
    <s v="20.01.2024"/>
    <s v="03-05-2024"/>
    <s v="03-05-2024"/>
  </r>
  <r>
    <n v="129"/>
    <s v="223407-20"/>
    <m/>
    <n v="3077941"/>
    <s v="18.04.202"/>
    <n v="5019098890"/>
    <s v="07.05.2024"/>
    <m/>
    <x v="3"/>
    <s v="WR-N"/>
    <m/>
    <m/>
    <n v="3100001558"/>
    <s v="320-370"/>
    <n v="1650"/>
    <n v="4084"/>
    <n v="5"/>
    <n v="5"/>
    <s v="CHANGZHOU ECCO ROLLER CO., LTD"/>
    <s v="MC5 Forged Steel"/>
    <n v="2.1379999999999999"/>
    <n v="9200"/>
    <s v="USD"/>
    <n v="82.883499999999998"/>
    <n v="762528.2"/>
    <n v="0"/>
    <n v="0"/>
    <n v="137255.076"/>
    <n v="19063.204999999998"/>
    <n v="918846.48099999991"/>
    <n v="781591.40499999991"/>
    <s v="EA"/>
    <n v="9100152510"/>
    <s v="Q"/>
    <s v="Y"/>
    <x v="5"/>
    <n v="331030327"/>
    <s v="20.01.2024"/>
    <s v="03-05-2024"/>
    <s v="03-05-2024"/>
  </r>
  <r>
    <n v="130"/>
    <s v="VPLW0370 CF-0006"/>
    <m/>
    <n v="8323996"/>
    <s v="16.10.2023"/>
    <n v="5017271089"/>
    <s v="04.11.2023"/>
    <m/>
    <x v="3"/>
    <s v="WR-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23-05-2024"/>
    <s v="23-05-2024"/>
  </r>
  <r>
    <n v="131"/>
    <s v="VPLW0370 CF-0007"/>
    <m/>
    <n v="8323996"/>
    <s v="16.10.2023"/>
    <n v="5017271089"/>
    <s v="04.11.2023"/>
    <m/>
    <x v="3"/>
    <s v="WR-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23-05-2024"/>
    <s v="23-05-2024"/>
  </r>
  <r>
    <n v="132"/>
    <s v="VPLW0370 CF-0012"/>
    <m/>
    <n v="8323996"/>
    <s v="16.10.2023"/>
    <n v="5017271089"/>
    <s v="04.11.2023"/>
    <m/>
    <x v="3"/>
    <s v="WR-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23-05-2024"/>
    <s v="23-05-2024"/>
  </r>
  <r>
    <n v="133"/>
    <s v="VPLW0370 CF-0013"/>
    <m/>
    <n v="8323996"/>
    <s v="16.10.2023"/>
    <n v="5017271089"/>
    <s v="04.11.2023"/>
    <m/>
    <x v="3"/>
    <s v="WR-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23-05-2024"/>
    <s v="23-05-2024"/>
  </r>
  <r>
    <n v="134"/>
    <s v="VPLW0370 CF-0021"/>
    <m/>
    <n v="8323996"/>
    <s v="16.10.2023"/>
    <n v="5017271089"/>
    <s v="04.11.2023"/>
    <m/>
    <x v="3"/>
    <s v="WR-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23-05-2024"/>
    <s v="23-05-2024"/>
  </r>
  <r>
    <n v="135"/>
    <s v="VPLW0370 CF-0023"/>
    <m/>
    <n v="8323996"/>
    <s v="16.10.2023"/>
    <n v="5017271089"/>
    <s v="04.11.2023"/>
    <m/>
    <x v="3"/>
    <s v="WR-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23-05-2024"/>
    <s v="23-05-2024"/>
  </r>
  <r>
    <n v="136"/>
    <s v="VPLW0370 CF-0024"/>
    <m/>
    <n v="8323996"/>
    <s v="16.10.2023"/>
    <n v="5017271089"/>
    <s v="04.11.2023"/>
    <m/>
    <x v="3"/>
    <s v="WR-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23-05-2024"/>
    <s v="23-05-2024"/>
  </r>
  <r>
    <n v="137"/>
    <s v="VPLW0370 CF-0025"/>
    <m/>
    <n v="8323996"/>
    <s v="16.10.2023"/>
    <n v="5017271089"/>
    <s v="04.11.2023"/>
    <m/>
    <x v="3"/>
    <s v="WR-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23-05-2024"/>
    <s v="23-05-2024"/>
  </r>
  <r>
    <n v="138"/>
    <s v="VPLW0370 CF-0026"/>
    <m/>
    <n v="8323996"/>
    <s v="16.10.2023"/>
    <n v="5017271089"/>
    <s v="04.11.2023"/>
    <m/>
    <x v="3"/>
    <s v="WR-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23-05-2024"/>
    <s v="23-05-2024"/>
  </r>
  <r>
    <n v="139"/>
    <s v="VPLW0370 CF-0030"/>
    <m/>
    <n v="8323996"/>
    <s v="16.10.2023"/>
    <n v="5017271089"/>
    <s v="04.11.2023"/>
    <m/>
    <x v="3"/>
    <s v="WR-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23-05-2024"/>
    <s v="23-05-2024"/>
  </r>
  <r>
    <n v="140"/>
    <s v="VPLW0370 CF-0031"/>
    <m/>
    <n v="4160592"/>
    <s v="24.06.2024"/>
    <n v="5019972994"/>
    <s v="07.08.2024"/>
    <m/>
    <x v="3"/>
    <s v="WR-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12-07-2024"/>
    <s v="13-07-2024"/>
  </r>
  <r>
    <n v="141"/>
    <s v="VPLW0370 CF-0032"/>
    <m/>
    <n v="4160592"/>
    <s v="24.06.2024"/>
    <n v="5019972994"/>
    <s v="07.08.2024"/>
    <m/>
    <x v="3"/>
    <s v="WR-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12-07-2024"/>
    <s v="13-07-2024"/>
  </r>
  <r>
    <n v="142"/>
    <s v="VPLW0370 CF-0033"/>
    <m/>
    <n v="4160592"/>
    <s v="24.06.2024"/>
    <n v="5019972994"/>
    <s v="07.08.2024"/>
    <m/>
    <x v="3"/>
    <s v="WR-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12-07-2024"/>
    <s v="13-07-2024"/>
  </r>
  <r>
    <n v="143"/>
    <s v="VPLW0370 CF-0034"/>
    <m/>
    <n v="4160592"/>
    <s v="24.06.2024"/>
    <n v="5019972994"/>
    <s v="07.08.2024"/>
    <m/>
    <x v="3"/>
    <s v="WR-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12-07-2024"/>
    <s v="13-07-2024"/>
  </r>
  <r>
    <n v="144"/>
    <s v="VPLW0370 CF-0035"/>
    <m/>
    <n v="4160592"/>
    <s v="24.06.2024"/>
    <n v="5019972994"/>
    <s v="07.08.2024"/>
    <m/>
    <x v="3"/>
    <s v="WR-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12-07-2024"/>
    <s v="13-07-2024"/>
  </r>
  <r>
    <n v="145"/>
    <s v="VPLW0370 CF-0036"/>
    <m/>
    <n v="4160592"/>
    <s v="24.06.2024"/>
    <n v="5019972994"/>
    <s v="07.08.2024"/>
    <m/>
    <x v="3"/>
    <s v="WR-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12-07-2024"/>
    <s v="13-07-2024"/>
  </r>
  <r>
    <n v="146"/>
    <s v="VPLW0370 CF-0039"/>
    <m/>
    <n v="4160592"/>
    <s v="24.06.2024"/>
    <n v="5019972994"/>
    <s v="07.08.2024"/>
    <m/>
    <x v="3"/>
    <s v="WR-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12-07-2024"/>
    <s v="13-07-2024"/>
  </r>
  <r>
    <n v="147"/>
    <s v="VPLW0370 CF-0040"/>
    <m/>
    <n v="4160592"/>
    <s v="24.06.2024"/>
    <n v="5019972994"/>
    <s v="07.08.2024"/>
    <m/>
    <x v="3"/>
    <s v="WR-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12-07-2024"/>
    <s v="13-07-2024"/>
  </r>
  <r>
    <n v="148"/>
    <s v="VPLW0370 CF-0037"/>
    <m/>
    <n v="4160592"/>
    <s v="24.06.2024"/>
    <n v="5019972994"/>
    <s v="07.08.2024"/>
    <m/>
    <x v="3"/>
    <s v="WR-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12-07-2024"/>
    <s v="13-07-2024"/>
  </r>
  <r>
    <n v="149"/>
    <s v="VPLW0370 CF-0038"/>
    <m/>
    <n v="4160592"/>
    <s v="24.06.2024"/>
    <n v="5019972994"/>
    <s v="07.08.2024"/>
    <m/>
    <x v="3"/>
    <s v="WR-N"/>
    <m/>
    <m/>
    <n v="3100001558"/>
    <s v="320-370"/>
    <n v="1650"/>
    <n v="4084"/>
    <n v="3"/>
    <n v="3"/>
    <s v="CHINA FIRST HEAVY INDUSTRY"/>
    <s v="Forged 3 % CR"/>
    <n v="2.1360000000000001"/>
    <n v="8490"/>
    <s v="USD"/>
    <n v="81.765500000000003"/>
    <n v="694189.09499999997"/>
    <n v="0"/>
    <n v="0"/>
    <n v="124954.03709999999"/>
    <n v="17354.727374999999"/>
    <n v="836497.85947499995"/>
    <n v="711543.82237499999"/>
    <s v="EA"/>
    <n v="9100153853"/>
    <s v="Q"/>
    <s v="Y"/>
    <x v="5"/>
    <n v="331030327"/>
    <s v="20.01.2024"/>
    <s v="12-07-2024"/>
    <s v="13-07-2024"/>
  </r>
  <r>
    <n v="150"/>
    <s v="SI-0017"/>
    <m/>
    <n v="5673750"/>
    <s v="18.09.2024"/>
    <n v="5020520850"/>
    <s v="05.10.2024"/>
    <m/>
    <x v="3"/>
    <s v="WR-N"/>
    <m/>
    <m/>
    <n v="3100001558"/>
    <s v="320-370"/>
    <n v="1650"/>
    <n v="4084"/>
    <n v="3"/>
    <n v="3"/>
    <s v="SINOSTEEL XINGTAI MACHINERY &amp; MILL"/>
    <s v="Forged 3 % CR"/>
    <n v="2.1360000000000001"/>
    <n v="7910"/>
    <s v="USD"/>
    <n v="83.393100000000004"/>
    <n v="659639.42100000009"/>
    <n v="0"/>
    <n v="0"/>
    <n v="118735.09578000002"/>
    <n v="16490.985525000004"/>
    <n v="794865.50230500009"/>
    <n v="676130.40652500011"/>
    <s v="EA"/>
    <n v="9100178158"/>
    <s v="Q"/>
    <s v="Y"/>
    <x v="6"/>
    <n v="331030327"/>
    <s v="20.01.2024"/>
    <s v="25-09-2024"/>
    <s v="25-09-2024"/>
  </r>
  <r>
    <n v="151"/>
    <s v="SI-0018"/>
    <m/>
    <n v="5673750"/>
    <s v="18.09.2024"/>
    <n v="5020520850"/>
    <s v="05.10.2024"/>
    <m/>
    <x v="3"/>
    <s v="WR-N"/>
    <m/>
    <m/>
    <n v="3100001558"/>
    <s v="320-370"/>
    <n v="1650"/>
    <n v="4084"/>
    <n v="3"/>
    <n v="3"/>
    <s v="SINOSTEEL XINGTAI MACHINERY &amp; MILL"/>
    <s v="Forged 3 % CR"/>
    <n v="2.1360000000000001"/>
    <n v="7910"/>
    <s v="USD"/>
    <n v="83.393100000000004"/>
    <n v="659639.42100000009"/>
    <n v="0"/>
    <n v="0"/>
    <n v="118735.09578000002"/>
    <n v="16490.985525000004"/>
    <n v="794865.50230500009"/>
    <n v="676130.40652500011"/>
    <s v="EA"/>
    <n v="9100178158"/>
    <s v="Q"/>
    <s v="Y"/>
    <x v="6"/>
    <n v="331030327"/>
    <s v="20.01.2024"/>
    <s v="25-09-2024"/>
    <s v="25-09-2024"/>
  </r>
  <r>
    <n v="152"/>
    <s v="SI-0019"/>
    <m/>
    <n v="5673750"/>
    <s v="18.09.2024"/>
    <n v="5020520850"/>
    <s v="05.10.2024"/>
    <m/>
    <x v="3"/>
    <s v="WR-N"/>
    <m/>
    <m/>
    <n v="3100001558"/>
    <s v="320-370"/>
    <n v="1650"/>
    <n v="4084"/>
    <n v="3"/>
    <n v="3"/>
    <s v="SINOSTEEL XINGTAI MACHINERY &amp; MILL"/>
    <s v="Forged 3 % CR"/>
    <n v="2.1360000000000001"/>
    <n v="7910"/>
    <s v="USD"/>
    <n v="83.393100000000004"/>
    <n v="659639.42100000009"/>
    <n v="0"/>
    <n v="0"/>
    <n v="118735.09578000002"/>
    <n v="16490.985525000004"/>
    <n v="794865.50230500009"/>
    <n v="676130.40652500011"/>
    <s v="EA"/>
    <n v="9100178158"/>
    <s v="Q"/>
    <s v="Y"/>
    <x v="6"/>
    <n v="331030327"/>
    <s v="20.01.2024"/>
    <s v="27-09-2024"/>
    <s v="27-09-2024"/>
  </r>
  <r>
    <n v="153"/>
    <s v="SI-0020"/>
    <m/>
    <n v="5673750"/>
    <s v="18.09.2024"/>
    <n v="5020520850"/>
    <s v="05.10.2024"/>
    <m/>
    <x v="3"/>
    <s v="WR-N"/>
    <m/>
    <m/>
    <n v="3100001558"/>
    <s v="320-370"/>
    <n v="1650"/>
    <n v="4084"/>
    <n v="3"/>
    <n v="3"/>
    <s v="SINOSTEEL XINGTAI MACHINERY &amp; MILL"/>
    <s v="Forged 3 % CR"/>
    <n v="2.1360000000000001"/>
    <n v="7910"/>
    <s v="USD"/>
    <n v="83.393100000000004"/>
    <n v="659639.42100000009"/>
    <n v="0"/>
    <n v="0"/>
    <n v="118735.09578000002"/>
    <n v="16490.985525000004"/>
    <n v="794865.50230500009"/>
    <n v="676130.40652500011"/>
    <s v="EA"/>
    <n v="9100178158"/>
    <s v="Q"/>
    <s v="Y"/>
    <x v="6"/>
    <n v="331030327"/>
    <s v="20.01.2024"/>
    <s v="25-09-2024"/>
    <s v="25-09-2024"/>
  </r>
  <r>
    <n v="154"/>
    <s v="SI-0021"/>
    <m/>
    <n v="5673750"/>
    <s v="18.09.2024"/>
    <n v="5020520850"/>
    <s v="05.10.2024"/>
    <m/>
    <x v="3"/>
    <s v="WR-N"/>
    <m/>
    <m/>
    <n v="3100001558"/>
    <s v="320-370"/>
    <n v="1650"/>
    <n v="4084"/>
    <n v="3"/>
    <n v="3"/>
    <s v="SINOSTEEL XINGTAI MACHINERY &amp; MILL"/>
    <s v="Forged 3 % CR"/>
    <n v="2.1360000000000001"/>
    <n v="7910"/>
    <s v="USD"/>
    <n v="83.393100000000004"/>
    <n v="659639.42100000009"/>
    <n v="0"/>
    <n v="0"/>
    <n v="118735.09578000002"/>
    <n v="16490.985525000004"/>
    <n v="794865.50230500009"/>
    <n v="676130.40652500011"/>
    <s v="EA"/>
    <n v="9100178158"/>
    <s v="Q"/>
    <s v="Y"/>
    <x v="6"/>
    <n v="331030327"/>
    <s v="20.01.2024"/>
    <s v="27-09-2024"/>
    <s v="27-09-2024"/>
  </r>
  <r>
    <n v="155"/>
    <s v="SI-0022"/>
    <m/>
    <n v="5673750"/>
    <s v="18.09.2024"/>
    <n v="5020520850"/>
    <s v="05.10.2024"/>
    <m/>
    <x v="3"/>
    <s v="WR-N"/>
    <m/>
    <m/>
    <n v="3100001558"/>
    <s v="320-370"/>
    <n v="1650"/>
    <n v="4084"/>
    <n v="3"/>
    <n v="3"/>
    <s v="SINOSTEEL XINGTAI MACHINERY &amp; MILL"/>
    <s v="Forged 3 % CR"/>
    <n v="2.1360000000000001"/>
    <n v="7910"/>
    <s v="USD"/>
    <n v="83.393100000000004"/>
    <n v="659639.42100000009"/>
    <n v="0"/>
    <n v="0"/>
    <n v="118735.09578000002"/>
    <n v="16490.985525000004"/>
    <n v="794865.50230500009"/>
    <n v="676130.40652500011"/>
    <s v="EA"/>
    <n v="9100178158"/>
    <s v="Q"/>
    <s v="Y"/>
    <x v="6"/>
    <n v="331030327"/>
    <s v="20.01.2024"/>
    <s v="25-09-2024"/>
    <s v="25-09-2024"/>
  </r>
  <r>
    <n v="156"/>
    <s v="SI-0023"/>
    <m/>
    <n v="5673750"/>
    <s v="18.09.2024"/>
    <n v="5020520850"/>
    <s v="05.10.2024"/>
    <m/>
    <x v="3"/>
    <s v="WR-N"/>
    <m/>
    <m/>
    <n v="3100001558"/>
    <s v="320-370"/>
    <n v="1650"/>
    <n v="4084"/>
    <n v="3"/>
    <n v="3"/>
    <s v="SINOSTEEL XINGTAI MACHINERY &amp; MILL"/>
    <s v="Forged 3 % CR"/>
    <n v="2.1360000000000001"/>
    <n v="7910"/>
    <s v="USD"/>
    <n v="83.393100000000004"/>
    <n v="659639.42100000009"/>
    <n v="0"/>
    <n v="0"/>
    <n v="118735.09578000002"/>
    <n v="16490.985525000004"/>
    <n v="794865.50230500009"/>
    <n v="676130.40652500011"/>
    <s v="EA"/>
    <n v="9100178158"/>
    <s v="Q"/>
    <s v="Y"/>
    <x v="6"/>
    <n v="331030327"/>
    <s v="20.01.2024"/>
    <s v="25-09-2024"/>
    <s v="25-09-2024"/>
  </r>
  <r>
    <n v="157"/>
    <s v="SI-0024"/>
    <m/>
    <n v="5673750"/>
    <s v="18.09.2024"/>
    <n v="5020520850"/>
    <s v="05.10.2024"/>
    <m/>
    <x v="3"/>
    <s v="WR-N"/>
    <m/>
    <m/>
    <n v="3100001558"/>
    <s v="320-370"/>
    <n v="1650"/>
    <n v="4084"/>
    <n v="3"/>
    <n v="3"/>
    <s v="SINOSTEEL XINGTAI MACHINERY &amp; MILL"/>
    <s v="Forged 3 % CR"/>
    <n v="2.1360000000000001"/>
    <n v="7910"/>
    <s v="USD"/>
    <n v="83.393100000000004"/>
    <n v="659639.42100000009"/>
    <n v="0"/>
    <n v="0"/>
    <n v="118735.09578000002"/>
    <n v="16490.985525000004"/>
    <n v="794865.50230500009"/>
    <n v="676130.40652500011"/>
    <s v="EA"/>
    <n v="9100178158"/>
    <s v="Q"/>
    <s v="Y"/>
    <x v="6"/>
    <n v="331030327"/>
    <s v="20.01.2024"/>
    <s v="25-09-2024"/>
    <s v="25-09-2024"/>
  </r>
  <r>
    <n v="158"/>
    <s v="SI-0025"/>
    <m/>
    <n v="5673750"/>
    <s v="18.09.2024"/>
    <n v="5020520850"/>
    <s v="05.10.2024"/>
    <m/>
    <x v="3"/>
    <s v="WR-N"/>
    <m/>
    <m/>
    <n v="3100001558"/>
    <s v="320-370"/>
    <n v="1650"/>
    <n v="4084"/>
    <n v="3"/>
    <n v="3"/>
    <s v="SINOSTEEL XINGTAI MACHINERY &amp; MILL"/>
    <s v="Forged 3 % CR"/>
    <n v="2.1360000000000001"/>
    <n v="7910"/>
    <s v="USD"/>
    <n v="83.393100000000004"/>
    <n v="659639.42100000009"/>
    <n v="0"/>
    <n v="0"/>
    <n v="118735.09578000002"/>
    <n v="16490.985525000004"/>
    <n v="794865.50230500009"/>
    <n v="676130.40652500011"/>
    <s v="EA"/>
    <n v="9100178158"/>
    <s v="Q"/>
    <s v="Y"/>
    <x v="6"/>
    <n v="331030327"/>
    <s v="20.01.2024"/>
    <s v="27-09-2024"/>
    <s v="27-09-2024"/>
  </r>
  <r>
    <n v="159"/>
    <s v="SI-0026"/>
    <m/>
    <n v="5673750"/>
    <s v="18.09.2024"/>
    <n v="5020520850"/>
    <s v="05.10.2024"/>
    <m/>
    <x v="3"/>
    <s v="WR-N"/>
    <m/>
    <m/>
    <n v="3100001558"/>
    <s v="320-370"/>
    <n v="1650"/>
    <n v="4084"/>
    <n v="3"/>
    <n v="3"/>
    <s v="SINOSTEEL XINGTAI MACHINERY &amp; MILL"/>
    <s v="Forged 3 % CR"/>
    <n v="2.1360000000000001"/>
    <n v="7910"/>
    <s v="USD"/>
    <n v="83.393100000000004"/>
    <n v="659639.42100000009"/>
    <n v="0"/>
    <n v="0"/>
    <n v="118735.09578000002"/>
    <n v="16490.985525000004"/>
    <n v="794865.50230500009"/>
    <n v="676130.40652500011"/>
    <s v="EA"/>
    <n v="9100178158"/>
    <s v="Q"/>
    <s v="Y"/>
    <x v="6"/>
    <n v="331030327"/>
    <s v="20.01.2024"/>
    <s v="25-09-2024"/>
    <s v="25-09-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 rowPageCount="1" colPageCount="1"/>
  <pivotFields count="40"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5">
        <item h="1" x="1"/>
        <item x="3"/>
        <item h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axis="axisRow" showAll="0">
      <items count="8">
        <item x="3"/>
        <item x="0"/>
        <item x="1"/>
        <item x="2"/>
        <item x="4"/>
        <item x="5"/>
        <item x="6"/>
        <item t="default"/>
      </items>
    </pivotField>
    <pivotField showAll="0"/>
    <pivotField showAll="0"/>
    <pivotField showAll="0"/>
    <pivotField showAll="0"/>
  </pivotFields>
  <rowFields count="1">
    <field x="35"/>
  </rowFields>
  <rowItems count="5">
    <i>
      <x v="2"/>
    </i>
    <i>
      <x v="4"/>
    </i>
    <i>
      <x v="5"/>
    </i>
    <i>
      <x v="6"/>
    </i>
    <i t="grand">
      <x/>
    </i>
  </rowItems>
  <colItems count="1">
    <i/>
  </colItems>
  <pageFields count="1">
    <pageField fld="8" hier="-1"/>
  </pageFields>
  <dataFields count="1">
    <dataField name="Count of Status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GST@18%25" TargetMode="External"/><Relationship Id="rId1" Type="http://schemas.openxmlformats.org/officeDocument/2006/relationships/hyperlink" Target="mailto:ZSWC@%2010%25%20on%20CD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mailto:GST@18%25" TargetMode="External"/><Relationship Id="rId1" Type="http://schemas.openxmlformats.org/officeDocument/2006/relationships/hyperlink" Target="mailto:ZSWC@%2010%25%20on%20CD" TargetMode="Externa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GST@18%25" TargetMode="External"/><Relationship Id="rId1" Type="http://schemas.openxmlformats.org/officeDocument/2006/relationships/hyperlink" Target="mailto:ZSWC@%2010%25%20on%20CD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topLeftCell="A10" workbookViewId="0">
      <selection activeCell="A17" sqref="A17"/>
    </sheetView>
  </sheetViews>
  <sheetFormatPr defaultRowHeight="15"/>
  <cols>
    <col min="1" max="1" width="11" bestFit="1" customWidth="1"/>
    <col min="3" max="3" width="19" bestFit="1" customWidth="1"/>
    <col min="8" max="8" width="33.42578125" customWidth="1"/>
    <col min="9" max="9" width="23.140625" customWidth="1"/>
  </cols>
  <sheetData>
    <row r="1" spans="1:11">
      <c r="D1" s="181" t="s">
        <v>0</v>
      </c>
      <c r="E1" s="182"/>
      <c r="F1" s="182" t="s">
        <v>1</v>
      </c>
      <c r="G1" s="182"/>
      <c r="H1" s="183" t="s">
        <v>2</v>
      </c>
      <c r="I1" s="185" t="s">
        <v>3</v>
      </c>
      <c r="J1" s="180" t="s">
        <v>4</v>
      </c>
      <c r="K1" s="180" t="s">
        <v>5</v>
      </c>
    </row>
    <row r="2" spans="1:11" ht="15.75" thickBot="1">
      <c r="D2" s="148" t="s">
        <v>6</v>
      </c>
      <c r="E2" s="149" t="s">
        <v>7</v>
      </c>
      <c r="F2" s="149" t="s">
        <v>6</v>
      </c>
      <c r="G2" s="149" t="s">
        <v>7</v>
      </c>
      <c r="H2" s="184"/>
      <c r="I2" s="186"/>
      <c r="J2" s="180"/>
      <c r="K2" s="180"/>
    </row>
    <row r="3" spans="1:11">
      <c r="A3">
        <v>3100001558</v>
      </c>
      <c r="B3" t="s">
        <v>8</v>
      </c>
      <c r="C3" s="2" t="s">
        <v>9</v>
      </c>
      <c r="D3" s="73">
        <v>6</v>
      </c>
      <c r="E3" s="146"/>
      <c r="F3" s="146">
        <v>6</v>
      </c>
      <c r="G3" s="147"/>
      <c r="H3" s="150" t="s">
        <v>10</v>
      </c>
      <c r="I3" s="5" t="s">
        <v>11</v>
      </c>
      <c r="J3" s="3">
        <v>1</v>
      </c>
    </row>
    <row r="4" spans="1:11">
      <c r="C4" s="2" t="s">
        <v>12</v>
      </c>
      <c r="D4" s="15">
        <v>142</v>
      </c>
      <c r="E4" s="3"/>
      <c r="F4" s="3">
        <v>142</v>
      </c>
      <c r="G4" s="5"/>
      <c r="H4" s="5" t="s">
        <v>13</v>
      </c>
      <c r="I4" s="5" t="s">
        <v>14</v>
      </c>
      <c r="J4" s="3">
        <v>142</v>
      </c>
    </row>
    <row r="5" spans="1:11">
      <c r="C5" s="2" t="s">
        <v>15</v>
      </c>
      <c r="D5" s="15">
        <v>10</v>
      </c>
      <c r="E5" s="3"/>
      <c r="F5" s="3">
        <v>10</v>
      </c>
      <c r="G5" s="5"/>
      <c r="H5" s="5" t="s">
        <v>16</v>
      </c>
      <c r="I5" s="5" t="s">
        <v>17</v>
      </c>
      <c r="J5" s="3">
        <v>10</v>
      </c>
    </row>
    <row r="6" spans="1:11" ht="30">
      <c r="C6" s="152" t="s">
        <v>18</v>
      </c>
      <c r="D6" s="153"/>
      <c r="E6" s="154">
        <v>55</v>
      </c>
      <c r="F6" s="153">
        <v>0</v>
      </c>
      <c r="G6" s="153">
        <v>0</v>
      </c>
      <c r="H6" s="155" t="s">
        <v>19</v>
      </c>
      <c r="I6" s="156" t="s">
        <v>20</v>
      </c>
      <c r="J6" s="153">
        <v>0</v>
      </c>
      <c r="K6" s="157" t="s">
        <v>21</v>
      </c>
    </row>
    <row r="7" spans="1:11" ht="30">
      <c r="C7" s="152" t="s">
        <v>22</v>
      </c>
      <c r="D7" s="153"/>
      <c r="E7" s="154">
        <v>20</v>
      </c>
      <c r="F7" s="158"/>
      <c r="G7" s="153">
        <v>5</v>
      </c>
      <c r="H7" s="159" t="s">
        <v>23</v>
      </c>
      <c r="I7" s="158" t="s">
        <v>24</v>
      </c>
      <c r="J7" s="153">
        <v>5</v>
      </c>
      <c r="K7" s="157" t="s">
        <v>25</v>
      </c>
    </row>
    <row r="8" spans="1:11">
      <c r="D8" s="4">
        <f>SUM(D3:D7)</f>
        <v>158</v>
      </c>
      <c r="E8" s="4">
        <f>SUM(E3:E7)</f>
        <v>75</v>
      </c>
      <c r="F8" s="3">
        <f>SUM(F3:F7)</f>
        <v>158</v>
      </c>
      <c r="G8" s="3">
        <f>SUM(G3:G7)</f>
        <v>5</v>
      </c>
      <c r="H8" s="1"/>
    </row>
    <row r="9" spans="1:11">
      <c r="D9" s="1"/>
      <c r="E9" s="1"/>
      <c r="F9" s="7"/>
    </row>
    <row r="10" spans="1:11">
      <c r="A10">
        <v>3100001559</v>
      </c>
      <c r="B10" t="s">
        <v>26</v>
      </c>
      <c r="C10" s="2" t="s">
        <v>9</v>
      </c>
      <c r="D10" s="3">
        <v>28</v>
      </c>
      <c r="E10" s="3"/>
      <c r="F10" s="3">
        <v>28</v>
      </c>
      <c r="G10" s="3"/>
      <c r="H10" s="135" t="s">
        <v>27</v>
      </c>
      <c r="I10" s="5"/>
      <c r="J10" s="3">
        <v>28</v>
      </c>
      <c r="K10" s="5"/>
    </row>
    <row r="11" spans="1:11">
      <c r="C11" s="2" t="s">
        <v>12</v>
      </c>
      <c r="D11" s="3">
        <v>62</v>
      </c>
      <c r="E11" s="3"/>
      <c r="F11" s="3">
        <v>62</v>
      </c>
      <c r="G11" s="3"/>
      <c r="H11" s="135" t="s">
        <v>28</v>
      </c>
      <c r="I11" s="5"/>
      <c r="J11" s="3">
        <v>62</v>
      </c>
      <c r="K11" s="5"/>
    </row>
    <row r="12" spans="1:11" ht="30">
      <c r="C12" s="152" t="s">
        <v>18</v>
      </c>
      <c r="D12" s="153"/>
      <c r="E12" s="160">
        <v>2</v>
      </c>
      <c r="F12" s="153">
        <v>0</v>
      </c>
      <c r="G12" s="153">
        <v>0</v>
      </c>
      <c r="H12" s="151" t="s">
        <v>29</v>
      </c>
      <c r="I12" s="5"/>
      <c r="J12" s="153">
        <v>0</v>
      </c>
      <c r="K12" s="157" t="s">
        <v>30</v>
      </c>
    </row>
    <row r="13" spans="1:11" ht="45">
      <c r="C13" s="152" t="s">
        <v>22</v>
      </c>
      <c r="D13" s="153"/>
      <c r="E13" s="153">
        <v>7</v>
      </c>
      <c r="F13" s="153"/>
      <c r="G13" s="153">
        <v>17</v>
      </c>
      <c r="H13" s="151" t="s">
        <v>31</v>
      </c>
      <c r="I13" s="161" t="s">
        <v>32</v>
      </c>
      <c r="J13" s="5"/>
      <c r="K13" s="162" t="s">
        <v>33</v>
      </c>
    </row>
    <row r="14" spans="1:11" ht="30">
      <c r="C14" s="152" t="s">
        <v>34</v>
      </c>
      <c r="D14" s="153"/>
      <c r="E14" s="163">
        <v>38</v>
      </c>
      <c r="F14" s="153">
        <v>38</v>
      </c>
      <c r="G14" s="153"/>
      <c r="H14" s="151" t="s">
        <v>35</v>
      </c>
      <c r="I14" s="5"/>
      <c r="J14" s="153">
        <v>38</v>
      </c>
      <c r="K14" s="153"/>
    </row>
    <row r="15" spans="1:11">
      <c r="D15" s="4">
        <f>SUM(D10:D14)</f>
        <v>90</v>
      </c>
      <c r="E15" s="4">
        <f>SUM(E10:E14)</f>
        <v>47</v>
      </c>
      <c r="F15" s="3">
        <f>SUM(F10:F14)</f>
        <v>128</v>
      </c>
      <c r="G15" s="3">
        <f>SUM(G10:G14)</f>
        <v>17</v>
      </c>
      <c r="H15" s="1"/>
    </row>
    <row r="16" spans="1:11">
      <c r="D16" s="1"/>
      <c r="E16" s="1"/>
      <c r="F16" s="7"/>
    </row>
    <row r="17" spans="1:11">
      <c r="A17">
        <v>3100001560</v>
      </c>
      <c r="B17" t="s">
        <v>36</v>
      </c>
      <c r="C17" s="2" t="s">
        <v>12</v>
      </c>
      <c r="D17" s="3">
        <v>4</v>
      </c>
      <c r="E17" s="3"/>
      <c r="F17" s="3">
        <v>4</v>
      </c>
      <c r="G17" s="3"/>
      <c r="H17" s="135" t="s">
        <v>37</v>
      </c>
      <c r="I17" s="5"/>
      <c r="J17" s="5"/>
    </row>
    <row r="18" spans="1:11">
      <c r="C18" s="2" t="s">
        <v>18</v>
      </c>
      <c r="D18" s="3"/>
      <c r="E18" s="8">
        <v>3</v>
      </c>
      <c r="F18" s="3">
        <v>0</v>
      </c>
      <c r="G18" s="3">
        <v>0</v>
      </c>
      <c r="H18" s="135" t="s">
        <v>38</v>
      </c>
      <c r="I18" s="5"/>
      <c r="J18" s="5"/>
      <c r="K18" s="157" t="s">
        <v>39</v>
      </c>
    </row>
    <row r="19" spans="1:11" ht="30">
      <c r="C19" s="152" t="s">
        <v>22</v>
      </c>
      <c r="D19" s="153"/>
      <c r="E19" s="153">
        <v>10</v>
      </c>
      <c r="F19" s="153"/>
      <c r="G19" s="153">
        <v>10</v>
      </c>
      <c r="H19" s="159" t="s">
        <v>40</v>
      </c>
      <c r="I19" s="5"/>
      <c r="J19" s="5"/>
    </row>
    <row r="20" spans="1:11">
      <c r="C20" s="2" t="s">
        <v>34</v>
      </c>
      <c r="D20" s="3"/>
      <c r="E20" s="9">
        <v>4</v>
      </c>
      <c r="F20" s="3">
        <v>4</v>
      </c>
      <c r="G20" s="3"/>
      <c r="H20" s="135" t="s">
        <v>41</v>
      </c>
      <c r="I20" s="5"/>
      <c r="J20" s="5"/>
    </row>
    <row r="21" spans="1:11">
      <c r="D21" s="4">
        <f>SUM(D17:D20)</f>
        <v>4</v>
      </c>
      <c r="E21" s="4">
        <f>SUM(E17:E20)</f>
        <v>17</v>
      </c>
      <c r="F21" s="3">
        <f>SUM(F17:F20)</f>
        <v>8</v>
      </c>
      <c r="G21" s="3">
        <f>SUM(G17:G20)</f>
        <v>10</v>
      </c>
      <c r="H21" s="3"/>
      <c r="I21" s="5"/>
      <c r="J21" s="5"/>
    </row>
  </sheetData>
  <mergeCells count="6">
    <mergeCell ref="K1:K2"/>
    <mergeCell ref="D1:E1"/>
    <mergeCell ref="F1:G1"/>
    <mergeCell ref="H1:H2"/>
    <mergeCell ref="I1:I2"/>
    <mergeCell ref="J1:J2"/>
  </mergeCells>
  <pageMargins left="0.2" right="0.2" top="0.25" bottom="0.25" header="0" footer="0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17" sqref="A17"/>
    </sheetView>
  </sheetViews>
  <sheetFormatPr defaultRowHeight="15"/>
  <cols>
    <col min="1" max="1" width="11" bestFit="1" customWidth="1"/>
    <col min="2" max="2" width="10.42578125" customWidth="1"/>
    <col min="3" max="3" width="19" bestFit="1" customWidth="1"/>
    <col min="4" max="5" width="9.140625" style="1"/>
    <col min="8" max="8" width="28.5703125" customWidth="1"/>
    <col min="9" max="9" width="26.140625" bestFit="1" customWidth="1"/>
    <col min="12" max="12" width="19" bestFit="1" customWidth="1"/>
    <col min="14" max="14" width="20.42578125" customWidth="1"/>
  </cols>
  <sheetData>
    <row r="1" spans="1:13">
      <c r="D1" s="181" t="s">
        <v>0</v>
      </c>
      <c r="E1" s="182"/>
      <c r="F1" s="182" t="s">
        <v>1</v>
      </c>
      <c r="G1" s="182"/>
      <c r="H1" s="183" t="s">
        <v>2</v>
      </c>
      <c r="I1" s="183" t="s">
        <v>3</v>
      </c>
    </row>
    <row r="2" spans="1:13" ht="15.75" thickBot="1">
      <c r="D2" s="148" t="s">
        <v>6</v>
      </c>
      <c r="E2" s="149" t="s">
        <v>7</v>
      </c>
      <c r="F2" s="149" t="s">
        <v>6</v>
      </c>
      <c r="G2" s="149" t="s">
        <v>7</v>
      </c>
      <c r="H2" s="184"/>
      <c r="I2" s="184"/>
    </row>
    <row r="3" spans="1:13">
      <c r="A3">
        <v>3100001558</v>
      </c>
      <c r="B3" t="s">
        <v>8</v>
      </c>
      <c r="C3" s="2" t="s">
        <v>9</v>
      </c>
      <c r="D3" s="73">
        <v>6</v>
      </c>
      <c r="E3" s="146"/>
      <c r="F3" s="146">
        <v>6</v>
      </c>
      <c r="G3" s="147"/>
      <c r="H3" s="150" t="s">
        <v>10</v>
      </c>
      <c r="I3" s="5"/>
    </row>
    <row r="4" spans="1:13">
      <c r="C4" s="2" t="s">
        <v>12</v>
      </c>
      <c r="D4" s="15">
        <v>142</v>
      </c>
      <c r="E4" s="3"/>
      <c r="F4" s="3">
        <v>142</v>
      </c>
      <c r="G4" s="5"/>
      <c r="H4" s="5" t="s">
        <v>16</v>
      </c>
      <c r="I4" s="5" t="s">
        <v>42</v>
      </c>
    </row>
    <row r="5" spans="1:13">
      <c r="C5" s="2" t="s">
        <v>15</v>
      </c>
      <c r="D5" s="15">
        <v>10</v>
      </c>
      <c r="E5" s="3"/>
      <c r="F5" s="3">
        <v>10</v>
      </c>
      <c r="G5" s="5"/>
      <c r="H5" s="5" t="s">
        <v>16</v>
      </c>
      <c r="I5" s="5"/>
    </row>
    <row r="6" spans="1:13" ht="45">
      <c r="C6" s="152" t="s">
        <v>18</v>
      </c>
      <c r="D6" s="153"/>
      <c r="E6" s="154">
        <v>55</v>
      </c>
      <c r="F6" s="3">
        <v>0</v>
      </c>
      <c r="G6" s="3">
        <v>0</v>
      </c>
      <c r="H6" s="151" t="s">
        <v>19</v>
      </c>
      <c r="I6" s="5"/>
    </row>
    <row r="7" spans="1:13">
      <c r="C7" s="2" t="s">
        <v>22</v>
      </c>
      <c r="D7" s="3"/>
      <c r="E7" s="145">
        <v>20</v>
      </c>
      <c r="F7" s="5"/>
      <c r="G7" s="3">
        <v>5</v>
      </c>
      <c r="H7" s="5" t="s">
        <v>43</v>
      </c>
      <c r="I7" s="5" t="s">
        <v>44</v>
      </c>
    </row>
    <row r="8" spans="1:13">
      <c r="D8" s="4">
        <f>SUM(D3:D7)</f>
        <v>158</v>
      </c>
      <c r="E8" s="4">
        <f>SUM(E3:E7)</f>
        <v>75</v>
      </c>
      <c r="F8" s="3">
        <f>SUM(F3:F7)</f>
        <v>158</v>
      </c>
      <c r="G8" s="3">
        <f>SUM(G3:G7)</f>
        <v>5</v>
      </c>
      <c r="H8" s="1"/>
    </row>
    <row r="9" spans="1:13">
      <c r="F9" s="7"/>
    </row>
    <row r="10" spans="1:13">
      <c r="A10">
        <v>3100001559</v>
      </c>
      <c r="B10" t="s">
        <v>26</v>
      </c>
      <c r="C10" s="2" t="s">
        <v>9</v>
      </c>
      <c r="D10" s="3">
        <v>28</v>
      </c>
      <c r="E10" s="3"/>
      <c r="F10" s="3">
        <v>28</v>
      </c>
      <c r="G10" s="3"/>
      <c r="H10" s="1"/>
    </row>
    <row r="11" spans="1:13">
      <c r="C11" s="2" t="s">
        <v>12</v>
      </c>
      <c r="D11" s="3">
        <v>62</v>
      </c>
      <c r="E11" s="3"/>
      <c r="F11" s="3">
        <v>62</v>
      </c>
      <c r="G11" s="3"/>
      <c r="H11" s="1"/>
      <c r="L11" s="11" t="s">
        <v>22</v>
      </c>
      <c r="M11">
        <v>96</v>
      </c>
    </row>
    <row r="12" spans="1:13">
      <c r="C12" s="2" t="s">
        <v>18</v>
      </c>
      <c r="D12" s="3"/>
      <c r="E12" s="8">
        <v>2</v>
      </c>
      <c r="F12" s="3">
        <v>0</v>
      </c>
      <c r="G12" s="3">
        <v>0</v>
      </c>
      <c r="H12" s="1"/>
      <c r="L12" t="s">
        <v>45</v>
      </c>
      <c r="M12">
        <v>68</v>
      </c>
    </row>
    <row r="13" spans="1:13">
      <c r="C13" s="2" t="s">
        <v>22</v>
      </c>
      <c r="D13" s="3"/>
      <c r="E13" s="3">
        <v>7</v>
      </c>
      <c r="F13" s="3"/>
      <c r="G13" s="3">
        <v>17</v>
      </c>
      <c r="H13" s="1"/>
      <c r="I13" s="6" t="s">
        <v>32</v>
      </c>
      <c r="L13" t="s">
        <v>46</v>
      </c>
      <c r="M13">
        <v>20</v>
      </c>
    </row>
    <row r="14" spans="1:13">
      <c r="C14" s="2" t="s">
        <v>34</v>
      </c>
      <c r="D14" s="3"/>
      <c r="E14" s="9">
        <v>38</v>
      </c>
      <c r="F14" s="3">
        <v>38</v>
      </c>
      <c r="G14" s="3"/>
      <c r="H14" s="1"/>
      <c r="L14" t="s">
        <v>47</v>
      </c>
      <c r="M14">
        <v>7</v>
      </c>
    </row>
    <row r="15" spans="1:13">
      <c r="D15" s="4">
        <f>SUM(D10:D14)</f>
        <v>90</v>
      </c>
      <c r="E15" s="4">
        <f>SUM(E10:E14)</f>
        <v>47</v>
      </c>
      <c r="F15" s="3">
        <f>SUM(F10:F14)</f>
        <v>128</v>
      </c>
      <c r="G15" s="3">
        <f>SUM(G10:G14)</f>
        <v>17</v>
      </c>
      <c r="H15" s="1"/>
      <c r="L15" t="s">
        <v>48</v>
      </c>
      <c r="M15">
        <v>1</v>
      </c>
    </row>
    <row r="16" spans="1:13">
      <c r="E16" s="1">
        <v>137</v>
      </c>
      <c r="F16" s="7">
        <v>137</v>
      </c>
      <c r="M16">
        <f>SUM(M12:M15)</f>
        <v>96</v>
      </c>
    </row>
    <row r="17" spans="1:14">
      <c r="A17">
        <v>3100001560</v>
      </c>
      <c r="B17" t="s">
        <v>36</v>
      </c>
      <c r="C17" s="2" t="s">
        <v>12</v>
      </c>
      <c r="D17" s="3">
        <v>4</v>
      </c>
      <c r="E17" s="3"/>
      <c r="F17" s="3">
        <v>4</v>
      </c>
      <c r="G17" s="3"/>
      <c r="H17" s="1"/>
      <c r="L17" t="s">
        <v>49</v>
      </c>
      <c r="M17" t="s">
        <v>50</v>
      </c>
      <c r="N17" t="s">
        <v>51</v>
      </c>
    </row>
    <row r="18" spans="1:14">
      <c r="C18" s="2" t="s">
        <v>18</v>
      </c>
      <c r="D18" s="3"/>
      <c r="E18" s="8">
        <v>3</v>
      </c>
      <c r="F18" s="3">
        <v>0</v>
      </c>
      <c r="G18" s="3">
        <v>0</v>
      </c>
      <c r="H18" s="1"/>
      <c r="L18" t="s">
        <v>52</v>
      </c>
      <c r="M18">
        <v>4</v>
      </c>
    </row>
    <row r="19" spans="1:14">
      <c r="C19" s="2" t="s">
        <v>22</v>
      </c>
      <c r="D19" s="3"/>
      <c r="E19" s="3">
        <v>10</v>
      </c>
      <c r="F19" s="3"/>
      <c r="G19" s="3">
        <v>10</v>
      </c>
      <c r="H19" s="1"/>
      <c r="I19" t="s">
        <v>53</v>
      </c>
    </row>
    <row r="20" spans="1:14">
      <c r="C20" s="2" t="s">
        <v>34</v>
      </c>
      <c r="D20" s="3"/>
      <c r="E20" s="9">
        <v>4</v>
      </c>
      <c r="F20" s="3">
        <v>4</v>
      </c>
      <c r="G20" s="3"/>
      <c r="H20" s="1"/>
    </row>
    <row r="21" spans="1:14">
      <c r="D21" s="4">
        <f>SUM(D17:D20)</f>
        <v>4</v>
      </c>
      <c r="E21" s="4">
        <f>SUM(E17:E20)</f>
        <v>17</v>
      </c>
      <c r="F21" s="3">
        <f>SUM(F17:F20)</f>
        <v>8</v>
      </c>
      <c r="G21" s="3">
        <f>SUM(G17:G20)</f>
        <v>10</v>
      </c>
      <c r="H21" s="1"/>
    </row>
    <row r="22" spans="1:14">
      <c r="E22" s="1">
        <v>21</v>
      </c>
      <c r="F22" s="7">
        <v>18</v>
      </c>
    </row>
  </sheetData>
  <mergeCells count="4">
    <mergeCell ref="D1:E1"/>
    <mergeCell ref="F1:G1"/>
    <mergeCell ref="H1:H2"/>
    <mergeCell ref="I1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17" sqref="A17"/>
    </sheetView>
  </sheetViews>
  <sheetFormatPr defaultRowHeight="15"/>
  <cols>
    <col min="1" max="1" width="19" customWidth="1"/>
    <col min="2" max="2" width="14.5703125" bestFit="1" customWidth="1"/>
  </cols>
  <sheetData>
    <row r="1" spans="1:2">
      <c r="A1" s="164" t="s">
        <v>54</v>
      </c>
      <c r="B1" t="s">
        <v>48</v>
      </c>
    </row>
    <row r="3" spans="1:2">
      <c r="A3" s="164" t="s">
        <v>55</v>
      </c>
      <c r="B3" t="s">
        <v>56</v>
      </c>
    </row>
    <row r="4" spans="1:2">
      <c r="A4" s="134" t="s">
        <v>22</v>
      </c>
      <c r="B4">
        <v>1</v>
      </c>
    </row>
    <row r="5" spans="1:2">
      <c r="A5" s="134" t="s">
        <v>9</v>
      </c>
      <c r="B5">
        <v>6</v>
      </c>
    </row>
    <row r="6" spans="1:2">
      <c r="A6" s="134" t="s">
        <v>12</v>
      </c>
      <c r="B6">
        <v>142</v>
      </c>
    </row>
    <row r="7" spans="1:2">
      <c r="A7" s="134" t="s">
        <v>15</v>
      </c>
      <c r="B7">
        <v>10</v>
      </c>
    </row>
    <row r="8" spans="1:2">
      <c r="A8" s="134" t="s">
        <v>57</v>
      </c>
      <c r="B8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601"/>
  <sheetViews>
    <sheetView tabSelected="1" topLeftCell="S1" workbookViewId="0">
      <selection activeCell="AE1" sqref="AE1"/>
    </sheetView>
  </sheetViews>
  <sheetFormatPr defaultRowHeight="15"/>
  <cols>
    <col min="1" max="1" width="6.5703125" style="63" bestFit="1" customWidth="1"/>
    <col min="2" max="2" width="29.140625" style="64" bestFit="1" customWidth="1"/>
    <col min="3" max="3" width="10.140625" style="64" bestFit="1" customWidth="1"/>
    <col min="4" max="4" width="14.140625" style="65" bestFit="1" customWidth="1"/>
    <col min="5" max="5" width="29.140625" style="65" bestFit="1" customWidth="1"/>
    <col min="6" max="6" width="10.7109375" style="65" bestFit="1" customWidth="1"/>
    <col min="7" max="7" width="11" style="65" bestFit="1" customWidth="1"/>
    <col min="8" max="8" width="12" style="65" bestFit="1" customWidth="1"/>
    <col min="9" max="10" width="11" customWidth="1"/>
    <col min="11" max="11" width="8.7109375" bestFit="1" customWidth="1"/>
    <col min="12" max="13" width="7.7109375" style="1" bestFit="1" customWidth="1"/>
    <col min="14" max="14" width="8.5703125" style="1" bestFit="1" customWidth="1"/>
    <col min="15" max="15" width="9.28515625" style="1" bestFit="1" customWidth="1"/>
    <col min="16" max="16" width="42.5703125" style="134" bestFit="1" customWidth="1"/>
    <col min="17" max="17" width="24.85546875" bestFit="1" customWidth="1"/>
    <col min="18" max="18" width="9.28515625" customWidth="1"/>
    <col min="19" max="19" width="9.140625" bestFit="1" customWidth="1"/>
    <col min="20" max="20" width="6.7109375" bestFit="1" customWidth="1"/>
    <col min="21" max="21" width="12.140625" customWidth="1"/>
    <col min="22" max="22" width="14.28515625" customWidth="1"/>
    <col min="23" max="23" width="18.5703125" customWidth="1"/>
    <col min="24" max="24" width="14.5703125" customWidth="1"/>
    <col min="25" max="25" width="13.7109375" customWidth="1"/>
    <col min="26" max="26" width="13.85546875" customWidth="1"/>
    <col min="27" max="27" width="12.7109375" customWidth="1"/>
    <col min="28" max="28" width="9.140625" bestFit="1" customWidth="1"/>
    <col min="29" max="29" width="4.28515625" bestFit="1" customWidth="1"/>
    <col min="30" max="30" width="11.42578125" customWidth="1"/>
    <col min="31" max="31" width="17" customWidth="1"/>
    <col min="32" max="32" width="7.28515625" customWidth="1"/>
    <col min="33" max="33" width="19.85546875" bestFit="1" customWidth="1"/>
    <col min="34" max="34" width="19.140625" bestFit="1" customWidth="1"/>
    <col min="35" max="35" width="20.5703125" bestFit="1" customWidth="1"/>
    <col min="36" max="37" width="10.7109375" bestFit="1" customWidth="1"/>
    <col min="38" max="38" width="17.7109375" bestFit="1" customWidth="1"/>
    <col min="39" max="39" width="19.5703125" bestFit="1" customWidth="1"/>
  </cols>
  <sheetData>
    <row r="1" spans="1:39" ht="31.5">
      <c r="A1" s="12" t="s">
        <v>58</v>
      </c>
      <c r="B1" s="175" t="s">
        <v>1180</v>
      </c>
      <c r="C1" s="175" t="s">
        <v>59</v>
      </c>
      <c r="D1" s="13" t="s">
        <v>60</v>
      </c>
      <c r="E1" s="13" t="s">
        <v>61</v>
      </c>
      <c r="F1" s="13" t="s">
        <v>62</v>
      </c>
      <c r="G1" s="13" t="s">
        <v>63</v>
      </c>
      <c r="H1" s="13" t="s">
        <v>64</v>
      </c>
      <c r="I1" s="12" t="s">
        <v>65</v>
      </c>
      <c r="J1" s="12" t="s">
        <v>1182</v>
      </c>
      <c r="K1" s="12" t="s">
        <v>1183</v>
      </c>
      <c r="L1" s="12" t="s">
        <v>66</v>
      </c>
      <c r="M1" s="12" t="s">
        <v>67</v>
      </c>
      <c r="N1" s="12" t="s">
        <v>68</v>
      </c>
      <c r="O1" s="12" t="s">
        <v>69</v>
      </c>
      <c r="P1" s="66" t="s">
        <v>70</v>
      </c>
      <c r="Q1" s="12" t="s">
        <v>71</v>
      </c>
      <c r="R1" s="12" t="s">
        <v>72</v>
      </c>
      <c r="S1" s="174" t="s">
        <v>73</v>
      </c>
      <c r="T1" s="174" t="s">
        <v>74</v>
      </c>
      <c r="U1" s="174" t="s">
        <v>75</v>
      </c>
      <c r="V1" s="174" t="s">
        <v>76</v>
      </c>
      <c r="W1" s="174" t="s">
        <v>77</v>
      </c>
      <c r="X1" s="174" t="s">
        <v>78</v>
      </c>
      <c r="Y1" s="174" t="s">
        <v>79</v>
      </c>
      <c r="Z1" s="174" t="s">
        <v>80</v>
      </c>
      <c r="AA1" s="174" t="s">
        <v>81</v>
      </c>
      <c r="AB1" s="174" t="s">
        <v>82</v>
      </c>
      <c r="AC1" s="12" t="s">
        <v>83</v>
      </c>
      <c r="AD1" s="12" t="s">
        <v>84</v>
      </c>
      <c r="AE1" s="174" t="s">
        <v>1190</v>
      </c>
      <c r="AF1" s="174" t="s">
        <v>86</v>
      </c>
      <c r="AG1" s="12" t="s">
        <v>87</v>
      </c>
      <c r="AH1" s="12" t="s">
        <v>88</v>
      </c>
      <c r="AI1" s="12" t="s">
        <v>89</v>
      </c>
      <c r="AJ1" s="12" t="s">
        <v>90</v>
      </c>
      <c r="AK1" s="12" t="s">
        <v>91</v>
      </c>
      <c r="AL1" s="174" t="s">
        <v>54</v>
      </c>
      <c r="AM1" s="12" t="s">
        <v>734</v>
      </c>
    </row>
    <row r="2" spans="1:39" s="173" customFormat="1" ht="15.75">
      <c r="A2" s="171">
        <v>1</v>
      </c>
      <c r="B2" s="11" t="s">
        <v>95</v>
      </c>
      <c r="C2" s="11" t="s">
        <v>95</v>
      </c>
      <c r="D2" s="16">
        <v>220000000539</v>
      </c>
      <c r="E2" s="16">
        <v>19022</v>
      </c>
      <c r="F2" s="16" t="s">
        <v>96</v>
      </c>
      <c r="G2" s="16">
        <v>5007840599</v>
      </c>
      <c r="H2" s="16" t="s">
        <v>97</v>
      </c>
      <c r="I2" s="11">
        <v>3100001558</v>
      </c>
      <c r="J2" s="11">
        <v>320</v>
      </c>
      <c r="K2" s="170">
        <v>370</v>
      </c>
      <c r="L2" s="11">
        <v>1650</v>
      </c>
      <c r="M2" s="11">
        <v>4084</v>
      </c>
      <c r="N2" s="11">
        <v>3</v>
      </c>
      <c r="O2" s="19">
        <v>3.14</v>
      </c>
      <c r="P2" s="165" t="s">
        <v>98</v>
      </c>
      <c r="Q2" s="11" t="s">
        <v>99</v>
      </c>
      <c r="R2" s="11">
        <v>2.1379999999999999</v>
      </c>
      <c r="S2" s="20">
        <v>8800</v>
      </c>
      <c r="T2" s="20" t="s">
        <v>100</v>
      </c>
      <c r="U2" s="21">
        <v>68.683300000000003</v>
      </c>
      <c r="V2" s="20">
        <f>S2*U2</f>
        <v>604413.04</v>
      </c>
      <c r="W2" s="20">
        <f>V2*0%</f>
        <v>0</v>
      </c>
      <c r="X2" s="20">
        <f>W2*10%</f>
        <v>0</v>
      </c>
      <c r="Y2" s="20">
        <f>(W2+V2+X2)*18%</f>
        <v>108794.3472</v>
      </c>
      <c r="Z2" s="20">
        <f>V2*2.5%</f>
        <v>15110.326000000001</v>
      </c>
      <c r="AA2" s="20">
        <f>V2+W2+X2+Y2+Z2</f>
        <v>728317.7132</v>
      </c>
      <c r="AB2" s="20">
        <f>AA2-Y2</f>
        <v>619523.36600000004</v>
      </c>
      <c r="AC2" s="11" t="s">
        <v>101</v>
      </c>
      <c r="AD2" s="11">
        <v>9100082292</v>
      </c>
      <c r="AE2" s="11" t="s">
        <v>7</v>
      </c>
      <c r="AF2" s="11" t="s">
        <v>102</v>
      </c>
      <c r="AG2" s="11" t="s">
        <v>18</v>
      </c>
      <c r="AH2" s="11">
        <v>330047413</v>
      </c>
      <c r="AI2" s="11" t="s">
        <v>103</v>
      </c>
      <c r="AJ2" s="11" t="s">
        <v>104</v>
      </c>
      <c r="AK2" s="11" t="s">
        <v>97</v>
      </c>
      <c r="AL2" s="11" t="s">
        <v>105</v>
      </c>
      <c r="AM2" s="172" t="s">
        <v>811</v>
      </c>
    </row>
    <row r="3" spans="1:39" ht="15.75" hidden="1">
      <c r="A3" s="14">
        <v>2</v>
      </c>
      <c r="B3" s="15" t="s">
        <v>106</v>
      </c>
      <c r="C3" s="15" t="s">
        <v>106</v>
      </c>
      <c r="D3" s="16">
        <v>220000000539</v>
      </c>
      <c r="E3" s="16">
        <v>19022</v>
      </c>
      <c r="F3" s="16" t="s">
        <v>96</v>
      </c>
      <c r="G3" s="16">
        <v>5007840599</v>
      </c>
      <c r="H3" s="16" t="s">
        <v>97</v>
      </c>
      <c r="I3" s="11">
        <v>3100001558</v>
      </c>
      <c r="J3" s="11"/>
      <c r="K3" s="170" t="s">
        <v>1181</v>
      </c>
      <c r="L3" s="11">
        <v>1650</v>
      </c>
      <c r="M3" s="11">
        <v>4084</v>
      </c>
      <c r="N3" s="11">
        <v>3</v>
      </c>
      <c r="O3" s="19">
        <v>3.14</v>
      </c>
      <c r="P3" s="165" t="s">
        <v>98</v>
      </c>
      <c r="Q3" s="11" t="s">
        <v>99</v>
      </c>
      <c r="R3" s="11">
        <v>2.1379999999999999</v>
      </c>
      <c r="S3" s="20">
        <v>8800</v>
      </c>
      <c r="T3" s="20" t="s">
        <v>100</v>
      </c>
      <c r="U3" s="21">
        <v>68.683300000000003</v>
      </c>
      <c r="V3" s="20">
        <f>S3*U3</f>
        <v>604413.04</v>
      </c>
      <c r="W3" s="20">
        <f>V3*0%</f>
        <v>0</v>
      </c>
      <c r="X3" s="20">
        <f>W3*10%</f>
        <v>0</v>
      </c>
      <c r="Y3" s="20">
        <f>(W3+V3+X3)*18%</f>
        <v>108794.3472</v>
      </c>
      <c r="Z3" s="20">
        <f>V3*2.5%</f>
        <v>15110.326000000001</v>
      </c>
      <c r="AA3" s="20">
        <f>V3+W3+X3+Y3+Z3</f>
        <v>728317.7132</v>
      </c>
      <c r="AB3" s="20">
        <f>AA3-Y3</f>
        <v>619523.36600000004</v>
      </c>
      <c r="AC3" s="11" t="s">
        <v>101</v>
      </c>
      <c r="AD3" s="11">
        <v>9100082292</v>
      </c>
      <c r="AE3" s="11" t="s">
        <v>7</v>
      </c>
      <c r="AF3" s="11" t="s">
        <v>102</v>
      </c>
      <c r="AG3" s="11" t="s">
        <v>18</v>
      </c>
      <c r="AH3" s="11">
        <v>330047413</v>
      </c>
      <c r="AI3" s="11" t="s">
        <v>103</v>
      </c>
      <c r="AJ3" s="11" t="s">
        <v>104</v>
      </c>
      <c r="AK3" s="11" t="s">
        <v>97</v>
      </c>
      <c r="AL3" s="11" t="s">
        <v>105</v>
      </c>
      <c r="AM3" s="73" t="s">
        <v>97</v>
      </c>
    </row>
    <row r="4" spans="1:39" ht="15.75" hidden="1">
      <c r="A4" s="14">
        <v>3</v>
      </c>
      <c r="B4" s="15">
        <v>160227</v>
      </c>
      <c r="C4" s="15">
        <v>160227</v>
      </c>
      <c r="D4" s="16">
        <v>220000000540</v>
      </c>
      <c r="E4" s="16">
        <v>1904</v>
      </c>
      <c r="F4" s="16" t="s">
        <v>107</v>
      </c>
      <c r="G4" s="16">
        <v>5007583950</v>
      </c>
      <c r="H4" s="16" t="s">
        <v>108</v>
      </c>
      <c r="I4" s="11">
        <v>3100001558</v>
      </c>
      <c r="J4" s="11"/>
      <c r="K4" s="170" t="s">
        <v>1181</v>
      </c>
      <c r="L4" s="11">
        <v>1650</v>
      </c>
      <c r="M4" s="11">
        <v>4084</v>
      </c>
      <c r="N4" s="11">
        <v>5</v>
      </c>
      <c r="O4" s="19">
        <v>5</v>
      </c>
      <c r="P4" s="165" t="s">
        <v>109</v>
      </c>
      <c r="Q4" s="11" t="s">
        <v>110</v>
      </c>
      <c r="R4" s="11">
        <v>2.1379999999999999</v>
      </c>
      <c r="S4" s="20">
        <v>8180</v>
      </c>
      <c r="T4" s="20" t="s">
        <v>100</v>
      </c>
      <c r="U4" s="21">
        <v>68.8</v>
      </c>
      <c r="V4" s="20">
        <f>S4*U4</f>
        <v>562784</v>
      </c>
      <c r="W4" s="20">
        <v>0</v>
      </c>
      <c r="X4" s="20">
        <v>0</v>
      </c>
      <c r="Y4" s="20">
        <f>V4*18%</f>
        <v>101301.12</v>
      </c>
      <c r="Z4" s="20">
        <f>V4*2.5%</f>
        <v>14069.6</v>
      </c>
      <c r="AA4" s="20">
        <f>V4+W4+X4+Y4+Z4</f>
        <v>678154.72</v>
      </c>
      <c r="AB4" s="20">
        <f>AA4-Y4</f>
        <v>576853.6</v>
      </c>
      <c r="AC4" s="11" t="s">
        <v>101</v>
      </c>
      <c r="AD4" s="11">
        <v>9100082390</v>
      </c>
      <c r="AE4" s="11" t="s">
        <v>7</v>
      </c>
      <c r="AF4" s="11" t="s">
        <v>102</v>
      </c>
      <c r="AG4" s="11" t="s">
        <v>18</v>
      </c>
      <c r="AH4" s="11">
        <v>330047413</v>
      </c>
      <c r="AI4" s="11" t="s">
        <v>103</v>
      </c>
      <c r="AJ4" s="11" t="s">
        <v>111</v>
      </c>
      <c r="AK4" s="11" t="s">
        <v>108</v>
      </c>
      <c r="AL4" s="11" t="s">
        <v>105</v>
      </c>
      <c r="AM4" s="73" t="s">
        <v>108</v>
      </c>
    </row>
    <row r="5" spans="1:39" ht="15.75" hidden="1">
      <c r="A5" s="14">
        <v>4</v>
      </c>
      <c r="B5" s="15" t="s">
        <v>112</v>
      </c>
      <c r="C5" s="15" t="s">
        <v>112</v>
      </c>
      <c r="D5" s="16">
        <v>220000000541</v>
      </c>
      <c r="E5" s="16">
        <v>7395517</v>
      </c>
      <c r="F5" s="16">
        <v>43925</v>
      </c>
      <c r="G5" s="16">
        <v>5009091846</v>
      </c>
      <c r="H5" s="16" t="s">
        <v>113</v>
      </c>
      <c r="I5" s="11">
        <v>3100001558</v>
      </c>
      <c r="J5" s="11"/>
      <c r="K5" s="170" t="s">
        <v>1181</v>
      </c>
      <c r="L5" s="11">
        <v>1650</v>
      </c>
      <c r="M5" s="11">
        <v>4084</v>
      </c>
      <c r="N5" s="11">
        <v>3</v>
      </c>
      <c r="O5" s="19">
        <v>3.23</v>
      </c>
      <c r="P5" s="165" t="s">
        <v>114</v>
      </c>
      <c r="Q5" s="11" t="s">
        <v>115</v>
      </c>
      <c r="R5" s="11">
        <v>2.1379999999999999</v>
      </c>
      <c r="S5" s="20">
        <v>16700</v>
      </c>
      <c r="T5" s="20" t="s">
        <v>100</v>
      </c>
      <c r="U5" s="21">
        <v>68.8</v>
      </c>
      <c r="V5" s="20">
        <f>S5*U5</f>
        <v>1148960</v>
      </c>
      <c r="W5" s="20">
        <v>0</v>
      </c>
      <c r="X5" s="20">
        <v>0</v>
      </c>
      <c r="Y5" s="20">
        <f>V5*18%</f>
        <v>206812.79999999999</v>
      </c>
      <c r="Z5" s="20">
        <f>V5*2.5%</f>
        <v>28724</v>
      </c>
      <c r="AA5" s="20">
        <f>V5+W5+X5+Y5+Z5</f>
        <v>1384496.8</v>
      </c>
      <c r="AB5" s="20">
        <f>AA5-Y5</f>
        <v>1177684</v>
      </c>
      <c r="AC5" s="11" t="s">
        <v>101</v>
      </c>
      <c r="AD5" s="11">
        <v>9100082407</v>
      </c>
      <c r="AE5" s="11" t="s">
        <v>7</v>
      </c>
      <c r="AF5" s="11" t="s">
        <v>116</v>
      </c>
      <c r="AG5" s="11" t="s">
        <v>18</v>
      </c>
      <c r="AH5" s="11">
        <v>330050808</v>
      </c>
      <c r="AI5" s="11" t="s">
        <v>117</v>
      </c>
      <c r="AJ5" s="11" t="s">
        <v>118</v>
      </c>
      <c r="AK5" s="11" t="s">
        <v>118</v>
      </c>
      <c r="AL5" s="11" t="s">
        <v>105</v>
      </c>
      <c r="AM5" s="73" t="s">
        <v>171</v>
      </c>
    </row>
    <row r="6" spans="1:39" ht="15.75" hidden="1">
      <c r="A6" s="14">
        <v>5</v>
      </c>
      <c r="B6" s="15" t="s">
        <v>120</v>
      </c>
      <c r="C6" s="15" t="s">
        <v>120</v>
      </c>
      <c r="D6" s="16">
        <v>220000000539</v>
      </c>
      <c r="E6" s="16">
        <v>19022</v>
      </c>
      <c r="F6" s="16" t="s">
        <v>96</v>
      </c>
      <c r="G6" s="16">
        <v>5007840599</v>
      </c>
      <c r="H6" s="16" t="s">
        <v>97</v>
      </c>
      <c r="I6" s="11">
        <v>3100001558</v>
      </c>
      <c r="J6" s="11"/>
      <c r="K6" s="170" t="s">
        <v>1181</v>
      </c>
      <c r="L6" s="11">
        <v>1650</v>
      </c>
      <c r="M6" s="11">
        <v>4084</v>
      </c>
      <c r="N6" s="11">
        <v>3</v>
      </c>
      <c r="O6" s="19">
        <v>3.14</v>
      </c>
      <c r="P6" s="165" t="s">
        <v>98</v>
      </c>
      <c r="Q6" s="11" t="s">
        <v>99</v>
      </c>
      <c r="R6" s="11">
        <v>2.1379999999999999</v>
      </c>
      <c r="S6" s="20">
        <v>8800</v>
      </c>
      <c r="T6" s="20" t="s">
        <v>100</v>
      </c>
      <c r="U6" s="21">
        <v>68.683300000000003</v>
      </c>
      <c r="V6" s="20">
        <f t="shared" ref="V6:V44" si="0">S6*U6</f>
        <v>604413.04</v>
      </c>
      <c r="W6" s="20">
        <f t="shared" ref="W6:W7" si="1">V6*0%</f>
        <v>0</v>
      </c>
      <c r="X6" s="20">
        <f t="shared" ref="X6:X7" si="2">W6*10%</f>
        <v>0</v>
      </c>
      <c r="Y6" s="20">
        <f t="shared" ref="Y6:Y7" si="3">(W6+V6+X6)*18%</f>
        <v>108794.3472</v>
      </c>
      <c r="Z6" s="20">
        <f t="shared" ref="Z6:Z39" si="4">V6*2.5%</f>
        <v>15110.326000000001</v>
      </c>
      <c r="AA6" s="20">
        <f t="shared" ref="AA6:AA39" si="5">V6+W6+X6+Y6+Z6</f>
        <v>728317.7132</v>
      </c>
      <c r="AB6" s="20">
        <f t="shared" ref="AB6:AB39" si="6">AA6-Y6</f>
        <v>619523.36600000004</v>
      </c>
      <c r="AC6" s="11" t="s">
        <v>101</v>
      </c>
      <c r="AD6" s="11">
        <v>9100082292</v>
      </c>
      <c r="AE6" s="11" t="s">
        <v>7</v>
      </c>
      <c r="AF6" s="11" t="s">
        <v>102</v>
      </c>
      <c r="AG6" s="11" t="s">
        <v>18</v>
      </c>
      <c r="AH6" s="11">
        <v>330047413</v>
      </c>
      <c r="AI6" s="11" t="s">
        <v>103</v>
      </c>
      <c r="AJ6" s="11" t="s">
        <v>118</v>
      </c>
      <c r="AK6" s="11" t="s">
        <v>97</v>
      </c>
      <c r="AL6" s="11" t="s">
        <v>105</v>
      </c>
      <c r="AM6" s="73" t="s">
        <v>257</v>
      </c>
    </row>
    <row r="7" spans="1:39" ht="15.75" hidden="1">
      <c r="A7" s="14">
        <v>6</v>
      </c>
      <c r="B7" s="15" t="s">
        <v>121</v>
      </c>
      <c r="C7" s="15" t="s">
        <v>121</v>
      </c>
      <c r="D7" s="16">
        <v>220000000539</v>
      </c>
      <c r="E7" s="16">
        <v>19022</v>
      </c>
      <c r="F7" s="16" t="s">
        <v>96</v>
      </c>
      <c r="G7" s="16">
        <v>5007840599</v>
      </c>
      <c r="H7" s="16" t="s">
        <v>97</v>
      </c>
      <c r="I7" s="11">
        <v>3100001558</v>
      </c>
      <c r="J7" s="11"/>
      <c r="K7" s="170" t="s">
        <v>1181</v>
      </c>
      <c r="L7" s="11">
        <v>1650</v>
      </c>
      <c r="M7" s="11">
        <v>4084</v>
      </c>
      <c r="N7" s="11">
        <v>3</v>
      </c>
      <c r="O7" s="19">
        <v>3.14</v>
      </c>
      <c r="P7" s="165" t="s">
        <v>98</v>
      </c>
      <c r="Q7" s="11" t="s">
        <v>99</v>
      </c>
      <c r="R7" s="11">
        <v>2.1379999999999999</v>
      </c>
      <c r="S7" s="20">
        <v>8800</v>
      </c>
      <c r="T7" s="20" t="s">
        <v>100</v>
      </c>
      <c r="U7" s="21">
        <v>68.683300000000003</v>
      </c>
      <c r="V7" s="20">
        <f t="shared" si="0"/>
        <v>604413.04</v>
      </c>
      <c r="W7" s="20">
        <f t="shared" si="1"/>
        <v>0</v>
      </c>
      <c r="X7" s="20">
        <f t="shared" si="2"/>
        <v>0</v>
      </c>
      <c r="Y7" s="20">
        <f t="shared" si="3"/>
        <v>108794.3472</v>
      </c>
      <c r="Z7" s="20">
        <f t="shared" si="4"/>
        <v>15110.326000000001</v>
      </c>
      <c r="AA7" s="20">
        <f t="shared" si="5"/>
        <v>728317.7132</v>
      </c>
      <c r="AB7" s="20">
        <f t="shared" si="6"/>
        <v>619523.36600000004</v>
      </c>
      <c r="AC7" s="11" t="s">
        <v>101</v>
      </c>
      <c r="AD7" s="11">
        <v>9100082292</v>
      </c>
      <c r="AE7" s="11" t="s">
        <v>7</v>
      </c>
      <c r="AF7" s="11" t="s">
        <v>102</v>
      </c>
      <c r="AG7" s="11" t="s">
        <v>18</v>
      </c>
      <c r="AH7" s="11">
        <v>330047413</v>
      </c>
      <c r="AI7" s="11" t="s">
        <v>103</v>
      </c>
      <c r="AJ7" s="11" t="s">
        <v>104</v>
      </c>
      <c r="AK7" s="11" t="s">
        <v>97</v>
      </c>
      <c r="AL7" s="11" t="s">
        <v>105</v>
      </c>
      <c r="AM7" s="73" t="s">
        <v>97</v>
      </c>
    </row>
    <row r="8" spans="1:39" ht="15.75" hidden="1">
      <c r="A8" s="14">
        <v>7</v>
      </c>
      <c r="B8" s="15" t="s">
        <v>122</v>
      </c>
      <c r="C8" s="15" t="s">
        <v>122</v>
      </c>
      <c r="D8" s="16">
        <v>220000000541</v>
      </c>
      <c r="E8" s="16">
        <v>7395517</v>
      </c>
      <c r="F8" s="16">
        <v>43925</v>
      </c>
      <c r="G8" s="16">
        <v>5009091846</v>
      </c>
      <c r="H8" s="16" t="s">
        <v>113</v>
      </c>
      <c r="I8" s="11">
        <v>3100001558</v>
      </c>
      <c r="J8" s="11"/>
      <c r="K8" s="170" t="s">
        <v>1181</v>
      </c>
      <c r="L8" s="11">
        <v>1650</v>
      </c>
      <c r="M8" s="11">
        <v>4084</v>
      </c>
      <c r="N8" s="11">
        <v>3</v>
      </c>
      <c r="O8" s="19">
        <v>3.23</v>
      </c>
      <c r="P8" s="165" t="s">
        <v>114</v>
      </c>
      <c r="Q8" s="11" t="s">
        <v>115</v>
      </c>
      <c r="R8" s="11">
        <v>2.1379999999999999</v>
      </c>
      <c r="S8" s="20">
        <v>16700</v>
      </c>
      <c r="T8" s="20" t="s">
        <v>100</v>
      </c>
      <c r="U8" s="21">
        <v>68.8</v>
      </c>
      <c r="V8" s="20">
        <f t="shared" si="0"/>
        <v>1148960</v>
      </c>
      <c r="W8" s="20">
        <v>0</v>
      </c>
      <c r="X8" s="20">
        <v>0</v>
      </c>
      <c r="Y8" s="20">
        <f>V8*18%</f>
        <v>206812.79999999999</v>
      </c>
      <c r="Z8" s="20">
        <f t="shared" si="4"/>
        <v>28724</v>
      </c>
      <c r="AA8" s="20">
        <f t="shared" si="5"/>
        <v>1384496.8</v>
      </c>
      <c r="AB8" s="20">
        <f t="shared" si="6"/>
        <v>1177684</v>
      </c>
      <c r="AC8" s="11" t="s">
        <v>101</v>
      </c>
      <c r="AD8" s="11">
        <v>9100082407</v>
      </c>
      <c r="AE8" s="11" t="s">
        <v>7</v>
      </c>
      <c r="AF8" s="11" t="s">
        <v>116</v>
      </c>
      <c r="AG8" s="11" t="s">
        <v>18</v>
      </c>
      <c r="AH8" s="11">
        <v>330050808</v>
      </c>
      <c r="AI8" s="11" t="s">
        <v>117</v>
      </c>
      <c r="AJ8" s="11" t="s">
        <v>118</v>
      </c>
      <c r="AK8" s="11" t="s">
        <v>118</v>
      </c>
      <c r="AL8" s="11" t="s">
        <v>105</v>
      </c>
      <c r="AM8" s="73" t="s">
        <v>171</v>
      </c>
    </row>
    <row r="9" spans="1:39" ht="15.75" hidden="1">
      <c r="A9" s="14">
        <v>8</v>
      </c>
      <c r="B9" s="15">
        <v>160217</v>
      </c>
      <c r="C9" s="15">
        <v>160217</v>
      </c>
      <c r="D9" s="16">
        <v>220000000540</v>
      </c>
      <c r="E9" s="16">
        <v>1904</v>
      </c>
      <c r="F9" s="16" t="s">
        <v>107</v>
      </c>
      <c r="G9" s="16">
        <v>5007583950</v>
      </c>
      <c r="H9" s="16" t="s">
        <v>108</v>
      </c>
      <c r="I9" s="11">
        <v>3100001558</v>
      </c>
      <c r="J9" s="11"/>
      <c r="K9" s="170" t="s">
        <v>1181</v>
      </c>
      <c r="L9" s="11">
        <v>1650</v>
      </c>
      <c r="M9" s="11">
        <v>4084</v>
      </c>
      <c r="N9" s="11">
        <v>5</v>
      </c>
      <c r="O9" s="19">
        <v>5</v>
      </c>
      <c r="P9" s="165" t="s">
        <v>109</v>
      </c>
      <c r="Q9" s="11" t="s">
        <v>110</v>
      </c>
      <c r="R9" s="11">
        <v>2.1379999999999999</v>
      </c>
      <c r="S9" s="20">
        <v>8180</v>
      </c>
      <c r="T9" s="20" t="s">
        <v>100</v>
      </c>
      <c r="U9" s="21">
        <v>68.8</v>
      </c>
      <c r="V9" s="20">
        <f t="shared" si="0"/>
        <v>562784</v>
      </c>
      <c r="W9" s="20">
        <v>0</v>
      </c>
      <c r="X9" s="20">
        <v>0</v>
      </c>
      <c r="Y9" s="20">
        <f>V9*18%</f>
        <v>101301.12</v>
      </c>
      <c r="Z9" s="20">
        <f t="shared" si="4"/>
        <v>14069.6</v>
      </c>
      <c r="AA9" s="20">
        <f t="shared" si="5"/>
        <v>678154.72</v>
      </c>
      <c r="AB9" s="20">
        <f t="shared" si="6"/>
        <v>576853.6</v>
      </c>
      <c r="AC9" s="11" t="s">
        <v>101</v>
      </c>
      <c r="AD9" s="11">
        <v>9100082390</v>
      </c>
      <c r="AE9" s="11" t="s">
        <v>7</v>
      </c>
      <c r="AF9" s="11" t="s">
        <v>102</v>
      </c>
      <c r="AG9" s="11" t="s">
        <v>18</v>
      </c>
      <c r="AH9" s="11">
        <v>330047413</v>
      </c>
      <c r="AI9" s="11" t="s">
        <v>103</v>
      </c>
      <c r="AJ9" s="11" t="s">
        <v>111</v>
      </c>
      <c r="AK9" s="11" t="s">
        <v>108</v>
      </c>
      <c r="AL9" s="11" t="s">
        <v>105</v>
      </c>
      <c r="AM9" s="73" t="s">
        <v>97</v>
      </c>
    </row>
    <row r="10" spans="1:39" ht="15.75" hidden="1">
      <c r="A10" s="14">
        <v>9</v>
      </c>
      <c r="B10" s="15" t="s">
        <v>123</v>
      </c>
      <c r="C10" s="15" t="s">
        <v>123</v>
      </c>
      <c r="D10" s="16">
        <v>220000000539</v>
      </c>
      <c r="E10" s="16">
        <v>19022</v>
      </c>
      <c r="F10" s="16" t="s">
        <v>96</v>
      </c>
      <c r="G10" s="16">
        <v>5007840599</v>
      </c>
      <c r="H10" s="16" t="s">
        <v>97</v>
      </c>
      <c r="I10" s="11">
        <v>3100001558</v>
      </c>
      <c r="J10" s="11"/>
      <c r="K10" s="170" t="s">
        <v>1181</v>
      </c>
      <c r="L10" s="11">
        <v>1650</v>
      </c>
      <c r="M10" s="11">
        <v>4084</v>
      </c>
      <c r="N10" s="11">
        <v>3</v>
      </c>
      <c r="O10" s="19">
        <v>3.14</v>
      </c>
      <c r="P10" s="165" t="s">
        <v>98</v>
      </c>
      <c r="Q10" s="11" t="s">
        <v>99</v>
      </c>
      <c r="R10" s="11">
        <v>2.1379999999999999</v>
      </c>
      <c r="S10" s="20">
        <v>8800</v>
      </c>
      <c r="T10" s="20" t="s">
        <v>100</v>
      </c>
      <c r="U10" s="21">
        <v>68.683300000000003</v>
      </c>
      <c r="V10" s="20">
        <f t="shared" si="0"/>
        <v>604413.04</v>
      </c>
      <c r="W10" s="20">
        <f>V10*0%</f>
        <v>0</v>
      </c>
      <c r="X10" s="20">
        <f>W10*10%</f>
        <v>0</v>
      </c>
      <c r="Y10" s="20">
        <f>(W10+V10+X10)*18%</f>
        <v>108794.3472</v>
      </c>
      <c r="Z10" s="20">
        <f t="shared" si="4"/>
        <v>15110.326000000001</v>
      </c>
      <c r="AA10" s="20">
        <f t="shared" si="5"/>
        <v>728317.7132</v>
      </c>
      <c r="AB10" s="20">
        <f t="shared" si="6"/>
        <v>619523.36600000004</v>
      </c>
      <c r="AC10" s="11" t="s">
        <v>101</v>
      </c>
      <c r="AD10" s="11">
        <v>9100082292</v>
      </c>
      <c r="AE10" s="11" t="s">
        <v>7</v>
      </c>
      <c r="AF10" s="11" t="s">
        <v>102</v>
      </c>
      <c r="AG10" s="11" t="s">
        <v>18</v>
      </c>
      <c r="AH10" s="11">
        <v>330047413</v>
      </c>
      <c r="AI10" s="11" t="s">
        <v>103</v>
      </c>
      <c r="AJ10" s="11" t="s">
        <v>104</v>
      </c>
      <c r="AK10" s="11" t="s">
        <v>97</v>
      </c>
      <c r="AL10" s="11" t="s">
        <v>105</v>
      </c>
      <c r="AM10" s="73" t="s">
        <v>97</v>
      </c>
    </row>
    <row r="11" spans="1:39" ht="15.75" hidden="1">
      <c r="A11" s="14">
        <v>10</v>
      </c>
      <c r="B11" s="15">
        <v>160225</v>
      </c>
      <c r="C11" s="15">
        <v>160225</v>
      </c>
      <c r="D11" s="16">
        <v>220000000540</v>
      </c>
      <c r="E11" s="16">
        <v>1904</v>
      </c>
      <c r="F11" s="16" t="s">
        <v>107</v>
      </c>
      <c r="G11" s="16">
        <v>5007583950</v>
      </c>
      <c r="H11" s="16" t="s">
        <v>108</v>
      </c>
      <c r="I11" s="11">
        <v>3100001558</v>
      </c>
      <c r="J11" s="11"/>
      <c r="K11" s="170" t="s">
        <v>1181</v>
      </c>
      <c r="L11" s="11">
        <v>1650</v>
      </c>
      <c r="M11" s="11">
        <v>4084</v>
      </c>
      <c r="N11" s="11">
        <v>5</v>
      </c>
      <c r="O11" s="19">
        <v>5</v>
      </c>
      <c r="P11" s="165" t="s">
        <v>109</v>
      </c>
      <c r="Q11" s="11" t="s">
        <v>110</v>
      </c>
      <c r="R11" s="11">
        <v>2.1379999999999999</v>
      </c>
      <c r="S11" s="20">
        <v>8180</v>
      </c>
      <c r="T11" s="20" t="s">
        <v>100</v>
      </c>
      <c r="U11" s="21">
        <v>68.8</v>
      </c>
      <c r="V11" s="20">
        <f t="shared" si="0"/>
        <v>562784</v>
      </c>
      <c r="W11" s="20">
        <v>0</v>
      </c>
      <c r="X11" s="20">
        <v>0</v>
      </c>
      <c r="Y11" s="20">
        <f>V11*18%</f>
        <v>101301.12</v>
      </c>
      <c r="Z11" s="20">
        <f t="shared" si="4"/>
        <v>14069.6</v>
      </c>
      <c r="AA11" s="20">
        <f t="shared" si="5"/>
        <v>678154.72</v>
      </c>
      <c r="AB11" s="20">
        <f t="shared" si="6"/>
        <v>576853.6</v>
      </c>
      <c r="AC11" s="11" t="s">
        <v>101</v>
      </c>
      <c r="AD11" s="11">
        <v>9100082390</v>
      </c>
      <c r="AE11" s="11" t="s">
        <v>7</v>
      </c>
      <c r="AF11" s="11" t="s">
        <v>102</v>
      </c>
      <c r="AG11" s="11" t="s">
        <v>18</v>
      </c>
      <c r="AH11" s="11">
        <v>330047413</v>
      </c>
      <c r="AI11" s="11" t="s">
        <v>103</v>
      </c>
      <c r="AJ11" s="11" t="s">
        <v>111</v>
      </c>
      <c r="AK11" s="11" t="s">
        <v>108</v>
      </c>
      <c r="AL11" s="11" t="s">
        <v>105</v>
      </c>
      <c r="AM11" s="73" t="s">
        <v>97</v>
      </c>
    </row>
    <row r="12" spans="1:39" ht="15.75" hidden="1">
      <c r="A12" s="14">
        <v>11</v>
      </c>
      <c r="B12" s="15" t="s">
        <v>124</v>
      </c>
      <c r="C12" s="15" t="s">
        <v>124</v>
      </c>
      <c r="D12" s="16">
        <v>220000000543</v>
      </c>
      <c r="E12" s="16">
        <v>8168986</v>
      </c>
      <c r="F12" s="16">
        <v>44026</v>
      </c>
      <c r="G12" s="16">
        <v>5009438715</v>
      </c>
      <c r="H12" s="16" t="s">
        <v>125</v>
      </c>
      <c r="I12" s="11">
        <v>3100001558</v>
      </c>
      <c r="J12" s="11"/>
      <c r="K12" s="170" t="s">
        <v>1181</v>
      </c>
      <c r="L12" s="11">
        <v>1650</v>
      </c>
      <c r="M12" s="11">
        <v>4084</v>
      </c>
      <c r="N12" s="11">
        <v>5</v>
      </c>
      <c r="O12" s="19">
        <v>4.74</v>
      </c>
      <c r="P12" s="165" t="s">
        <v>126</v>
      </c>
      <c r="Q12" s="11" t="s">
        <v>127</v>
      </c>
      <c r="R12" s="11">
        <v>2.1379999999999999</v>
      </c>
      <c r="S12" s="20">
        <v>1591250</v>
      </c>
      <c r="T12" s="20" t="s">
        <v>128</v>
      </c>
      <c r="U12" s="21">
        <v>0.6321</v>
      </c>
      <c r="V12" s="20">
        <f t="shared" si="0"/>
        <v>1005829.125</v>
      </c>
      <c r="W12" s="20">
        <v>0</v>
      </c>
      <c r="X12" s="20">
        <v>0</v>
      </c>
      <c r="Y12" s="20">
        <f>V12*18%</f>
        <v>181049.24249999999</v>
      </c>
      <c r="Z12" s="20">
        <f t="shared" si="4"/>
        <v>25145.728125000001</v>
      </c>
      <c r="AA12" s="20">
        <f t="shared" si="5"/>
        <v>1212024.0956249998</v>
      </c>
      <c r="AB12" s="20">
        <f t="shared" si="6"/>
        <v>1030974.8531249999</v>
      </c>
      <c r="AC12" s="11" t="s">
        <v>101</v>
      </c>
      <c r="AD12" s="11">
        <v>9100083108</v>
      </c>
      <c r="AE12" s="11" t="s">
        <v>7</v>
      </c>
      <c r="AF12" s="11" t="s">
        <v>102</v>
      </c>
      <c r="AG12" s="11" t="s">
        <v>18</v>
      </c>
      <c r="AH12" s="11">
        <v>330050808</v>
      </c>
      <c r="AI12" s="11" t="s">
        <v>117</v>
      </c>
      <c r="AJ12" s="11"/>
      <c r="AK12" s="11" t="s">
        <v>129</v>
      </c>
      <c r="AL12" s="11" t="s">
        <v>105</v>
      </c>
      <c r="AM12" s="73" t="s">
        <v>97</v>
      </c>
    </row>
    <row r="13" spans="1:39" ht="15.75" hidden="1">
      <c r="A13" s="14">
        <v>12</v>
      </c>
      <c r="B13" s="15">
        <v>160220</v>
      </c>
      <c r="C13" s="15">
        <v>160220</v>
      </c>
      <c r="D13" s="16">
        <v>220000000540</v>
      </c>
      <c r="E13" s="16">
        <v>1904</v>
      </c>
      <c r="F13" s="16" t="s">
        <v>107</v>
      </c>
      <c r="G13" s="16">
        <v>5007583950</v>
      </c>
      <c r="H13" s="16" t="s">
        <v>108</v>
      </c>
      <c r="I13" s="11">
        <v>3100001558</v>
      </c>
      <c r="J13" s="11"/>
      <c r="K13" s="170" t="s">
        <v>1181</v>
      </c>
      <c r="L13" s="11">
        <v>1650</v>
      </c>
      <c r="M13" s="11">
        <v>4084</v>
      </c>
      <c r="N13" s="11">
        <v>5</v>
      </c>
      <c r="O13" s="19">
        <v>5</v>
      </c>
      <c r="P13" s="165" t="s">
        <v>109</v>
      </c>
      <c r="Q13" s="11" t="s">
        <v>110</v>
      </c>
      <c r="R13" s="11">
        <v>2.1379999999999999</v>
      </c>
      <c r="S13" s="20">
        <v>8180</v>
      </c>
      <c r="T13" s="20" t="s">
        <v>100</v>
      </c>
      <c r="U13" s="21">
        <v>68.8</v>
      </c>
      <c r="V13" s="20">
        <f t="shared" si="0"/>
        <v>562784</v>
      </c>
      <c r="W13" s="20">
        <v>0</v>
      </c>
      <c r="X13" s="20">
        <v>0</v>
      </c>
      <c r="Y13" s="20">
        <f>V13*18%</f>
        <v>101301.12</v>
      </c>
      <c r="Z13" s="20">
        <f t="shared" si="4"/>
        <v>14069.6</v>
      </c>
      <c r="AA13" s="20">
        <f t="shared" si="5"/>
        <v>678154.72</v>
      </c>
      <c r="AB13" s="20">
        <f t="shared" si="6"/>
        <v>576853.6</v>
      </c>
      <c r="AC13" s="11" t="s">
        <v>101</v>
      </c>
      <c r="AD13" s="11">
        <v>9100082390</v>
      </c>
      <c r="AE13" s="11" t="s">
        <v>7</v>
      </c>
      <c r="AF13" s="11" t="s">
        <v>102</v>
      </c>
      <c r="AG13" s="11" t="s">
        <v>18</v>
      </c>
      <c r="AH13" s="11">
        <v>330047413</v>
      </c>
      <c r="AI13" s="11" t="s">
        <v>103</v>
      </c>
      <c r="AJ13" s="11" t="s">
        <v>111</v>
      </c>
      <c r="AK13" s="11" t="s">
        <v>108</v>
      </c>
      <c r="AL13" s="11" t="s">
        <v>105</v>
      </c>
      <c r="AM13" s="73" t="s">
        <v>108</v>
      </c>
    </row>
    <row r="14" spans="1:39" ht="15.75" hidden="1">
      <c r="A14" s="14">
        <v>13</v>
      </c>
      <c r="B14" s="15" t="s">
        <v>130</v>
      </c>
      <c r="C14" s="15"/>
      <c r="D14" s="16">
        <v>220000000552</v>
      </c>
      <c r="E14" s="16">
        <v>4705201</v>
      </c>
      <c r="F14" s="16" t="s">
        <v>131</v>
      </c>
      <c r="G14" s="16">
        <v>5008158616</v>
      </c>
      <c r="H14" s="16" t="s">
        <v>132</v>
      </c>
      <c r="I14" s="11">
        <v>3100001558</v>
      </c>
      <c r="J14" s="11"/>
      <c r="K14" s="170" t="s">
        <v>1181</v>
      </c>
      <c r="L14" s="11">
        <v>1650</v>
      </c>
      <c r="M14" s="11">
        <v>4084</v>
      </c>
      <c r="N14" s="11">
        <v>3</v>
      </c>
      <c r="O14" s="19">
        <v>3</v>
      </c>
      <c r="P14" s="165" t="s">
        <v>133</v>
      </c>
      <c r="Q14" s="11" t="s">
        <v>115</v>
      </c>
      <c r="R14" s="11">
        <v>2.1379999999999999</v>
      </c>
      <c r="S14" s="20">
        <v>13800</v>
      </c>
      <c r="T14" s="20" t="s">
        <v>134</v>
      </c>
      <c r="U14" s="21">
        <v>81.048599999999993</v>
      </c>
      <c r="V14" s="20">
        <f t="shared" si="0"/>
        <v>1118470.68</v>
      </c>
      <c r="W14" s="20">
        <v>0</v>
      </c>
      <c r="X14" s="20">
        <v>0</v>
      </c>
      <c r="Y14" s="20">
        <f>V14*18%</f>
        <v>201324.72239999997</v>
      </c>
      <c r="Z14" s="20">
        <f t="shared" si="4"/>
        <v>27961.767</v>
      </c>
      <c r="AA14" s="20">
        <f t="shared" si="5"/>
        <v>1347757.1694</v>
      </c>
      <c r="AB14" s="20">
        <f t="shared" si="6"/>
        <v>1146432.4470000002</v>
      </c>
      <c r="AC14" s="11" t="s">
        <v>101</v>
      </c>
      <c r="AD14" s="11">
        <v>9100083103</v>
      </c>
      <c r="AE14" s="11" t="s">
        <v>7</v>
      </c>
      <c r="AF14" s="11" t="s">
        <v>102</v>
      </c>
      <c r="AG14" s="11" t="s">
        <v>18</v>
      </c>
      <c r="AH14" s="11">
        <v>330050808</v>
      </c>
      <c r="AI14" s="11" t="s">
        <v>117</v>
      </c>
      <c r="AJ14" s="11" t="s">
        <v>132</v>
      </c>
      <c r="AK14" s="11" t="s">
        <v>132</v>
      </c>
      <c r="AL14" s="11" t="s">
        <v>105</v>
      </c>
      <c r="AM14" s="73" t="s">
        <v>766</v>
      </c>
    </row>
    <row r="15" spans="1:39" ht="15.75" hidden="1">
      <c r="A15" s="14">
        <v>14</v>
      </c>
      <c r="B15" s="15" t="s">
        <v>135</v>
      </c>
      <c r="C15" s="15"/>
      <c r="D15" s="16">
        <v>220000000539</v>
      </c>
      <c r="E15" s="16">
        <v>19022</v>
      </c>
      <c r="F15" s="16" t="s">
        <v>96</v>
      </c>
      <c r="G15" s="16">
        <v>5007840599</v>
      </c>
      <c r="H15" s="16" t="s">
        <v>97</v>
      </c>
      <c r="I15" s="11">
        <v>3100001558</v>
      </c>
      <c r="J15" s="11"/>
      <c r="K15" s="170" t="s">
        <v>1181</v>
      </c>
      <c r="L15" s="11">
        <v>1650</v>
      </c>
      <c r="M15" s="11">
        <v>4084</v>
      </c>
      <c r="N15" s="11">
        <v>3</v>
      </c>
      <c r="O15" s="19">
        <v>3.14</v>
      </c>
      <c r="P15" s="165" t="s">
        <v>98</v>
      </c>
      <c r="Q15" s="11" t="s">
        <v>99</v>
      </c>
      <c r="R15" s="11">
        <v>2.1379999999999999</v>
      </c>
      <c r="S15" s="20">
        <v>8800</v>
      </c>
      <c r="T15" s="20" t="s">
        <v>100</v>
      </c>
      <c r="U15" s="21">
        <v>68.683300000000003</v>
      </c>
      <c r="V15" s="20">
        <f t="shared" si="0"/>
        <v>604413.04</v>
      </c>
      <c r="W15" s="20">
        <f t="shared" ref="W15:W16" si="7">V15*0%</f>
        <v>0</v>
      </c>
      <c r="X15" s="20">
        <f t="shared" ref="X15:X16" si="8">W15*10%</f>
        <v>0</v>
      </c>
      <c r="Y15" s="20">
        <f t="shared" ref="Y15:Y16" si="9">(W15+V15+X15)*18%</f>
        <v>108794.3472</v>
      </c>
      <c r="Z15" s="20">
        <f t="shared" si="4"/>
        <v>15110.326000000001</v>
      </c>
      <c r="AA15" s="20">
        <f t="shared" si="5"/>
        <v>728317.7132</v>
      </c>
      <c r="AB15" s="20">
        <f t="shared" si="6"/>
        <v>619523.36600000004</v>
      </c>
      <c r="AC15" s="11" t="s">
        <v>101</v>
      </c>
      <c r="AD15" s="11">
        <v>9100082292</v>
      </c>
      <c r="AE15" s="11" t="s">
        <v>7</v>
      </c>
      <c r="AF15" s="11" t="s">
        <v>102</v>
      </c>
      <c r="AG15" s="11" t="s">
        <v>18</v>
      </c>
      <c r="AH15" s="11">
        <v>330047413</v>
      </c>
      <c r="AI15" s="11" t="s">
        <v>103</v>
      </c>
      <c r="AJ15" s="11" t="s">
        <v>104</v>
      </c>
      <c r="AK15" s="11" t="s">
        <v>97</v>
      </c>
      <c r="AL15" s="11" t="s">
        <v>105</v>
      </c>
      <c r="AM15" s="73" t="s">
        <v>165</v>
      </c>
    </row>
    <row r="16" spans="1:39" ht="15.75" hidden="1">
      <c r="A16" s="14">
        <v>15</v>
      </c>
      <c r="B16" s="15" t="s">
        <v>136</v>
      </c>
      <c r="C16" s="15"/>
      <c r="D16" s="16">
        <v>220000000539</v>
      </c>
      <c r="E16" s="16">
        <v>19022</v>
      </c>
      <c r="F16" s="16" t="s">
        <v>96</v>
      </c>
      <c r="G16" s="16">
        <v>5007840599</v>
      </c>
      <c r="H16" s="16" t="s">
        <v>97</v>
      </c>
      <c r="I16" s="11">
        <v>3100001558</v>
      </c>
      <c r="J16" s="11"/>
      <c r="K16" s="170" t="s">
        <v>1181</v>
      </c>
      <c r="L16" s="11">
        <v>1650</v>
      </c>
      <c r="M16" s="11">
        <v>4084</v>
      </c>
      <c r="N16" s="11">
        <v>3</v>
      </c>
      <c r="O16" s="19">
        <v>3.14</v>
      </c>
      <c r="P16" s="165" t="s">
        <v>98</v>
      </c>
      <c r="Q16" s="11" t="s">
        <v>99</v>
      </c>
      <c r="R16" s="11">
        <v>2.1379999999999999</v>
      </c>
      <c r="S16" s="20">
        <v>8800</v>
      </c>
      <c r="T16" s="20" t="s">
        <v>100</v>
      </c>
      <c r="U16" s="21">
        <v>68.683300000000003</v>
      </c>
      <c r="V16" s="20">
        <f t="shared" si="0"/>
        <v>604413.04</v>
      </c>
      <c r="W16" s="20">
        <f t="shared" si="7"/>
        <v>0</v>
      </c>
      <c r="X16" s="20">
        <f t="shared" si="8"/>
        <v>0</v>
      </c>
      <c r="Y16" s="20">
        <f t="shared" si="9"/>
        <v>108794.3472</v>
      </c>
      <c r="Z16" s="20">
        <f t="shared" si="4"/>
        <v>15110.326000000001</v>
      </c>
      <c r="AA16" s="20">
        <f t="shared" si="5"/>
        <v>728317.7132</v>
      </c>
      <c r="AB16" s="20">
        <f t="shared" si="6"/>
        <v>619523.36600000004</v>
      </c>
      <c r="AC16" s="11" t="s">
        <v>101</v>
      </c>
      <c r="AD16" s="11">
        <v>9100082292</v>
      </c>
      <c r="AE16" s="11" t="s">
        <v>7</v>
      </c>
      <c r="AF16" s="11" t="s">
        <v>102</v>
      </c>
      <c r="AG16" s="11" t="s">
        <v>18</v>
      </c>
      <c r="AH16" s="11">
        <v>330047413</v>
      </c>
      <c r="AI16" s="11" t="s">
        <v>103</v>
      </c>
      <c r="AJ16" s="11" t="s">
        <v>104</v>
      </c>
      <c r="AK16" s="11" t="s">
        <v>97</v>
      </c>
      <c r="AL16" s="11" t="s">
        <v>105</v>
      </c>
      <c r="AM16" s="73" t="s">
        <v>97</v>
      </c>
    </row>
    <row r="17" spans="1:39" ht="15.75" hidden="1">
      <c r="A17" s="14">
        <v>16</v>
      </c>
      <c r="B17" s="15" t="s">
        <v>137</v>
      </c>
      <c r="C17" s="15"/>
      <c r="D17" s="16">
        <v>220000000552</v>
      </c>
      <c r="E17" s="16">
        <v>4705201</v>
      </c>
      <c r="F17" s="16" t="s">
        <v>131</v>
      </c>
      <c r="G17" s="16">
        <v>5008158616</v>
      </c>
      <c r="H17" s="16" t="s">
        <v>132</v>
      </c>
      <c r="I17" s="11">
        <v>3100001558</v>
      </c>
      <c r="J17" s="11"/>
      <c r="K17" s="170" t="s">
        <v>1181</v>
      </c>
      <c r="L17" s="11">
        <v>1650</v>
      </c>
      <c r="M17" s="11">
        <v>4084</v>
      </c>
      <c r="N17" s="11">
        <v>3</v>
      </c>
      <c r="O17" s="19">
        <v>3</v>
      </c>
      <c r="P17" s="165" t="s">
        <v>133</v>
      </c>
      <c r="Q17" s="11" t="s">
        <v>115</v>
      </c>
      <c r="R17" s="11">
        <v>2.1379999999999999</v>
      </c>
      <c r="S17" s="20">
        <v>13800</v>
      </c>
      <c r="T17" s="20" t="s">
        <v>134</v>
      </c>
      <c r="U17" s="21">
        <v>81.048599999999993</v>
      </c>
      <c r="V17" s="20">
        <f t="shared" si="0"/>
        <v>1118470.68</v>
      </c>
      <c r="W17" s="20">
        <v>0</v>
      </c>
      <c r="X17" s="20">
        <v>0</v>
      </c>
      <c r="Y17" s="20">
        <f>V17*18%</f>
        <v>201324.72239999997</v>
      </c>
      <c r="Z17" s="20">
        <f t="shared" si="4"/>
        <v>27961.767</v>
      </c>
      <c r="AA17" s="20">
        <f t="shared" si="5"/>
        <v>1347757.1694</v>
      </c>
      <c r="AB17" s="20">
        <f t="shared" si="6"/>
        <v>1146432.4470000002</v>
      </c>
      <c r="AC17" s="11" t="s">
        <v>101</v>
      </c>
      <c r="AD17" s="11">
        <v>9100083103</v>
      </c>
      <c r="AE17" s="11" t="s">
        <v>7</v>
      </c>
      <c r="AF17" s="11" t="s">
        <v>102</v>
      </c>
      <c r="AG17" s="11" t="s">
        <v>18</v>
      </c>
      <c r="AH17" s="11">
        <v>330050808</v>
      </c>
      <c r="AI17" s="11" t="s">
        <v>117</v>
      </c>
      <c r="AJ17" s="11" t="s">
        <v>132</v>
      </c>
      <c r="AK17" s="11" t="s">
        <v>132</v>
      </c>
      <c r="AL17" s="11" t="s">
        <v>105</v>
      </c>
      <c r="AM17" s="73" t="s">
        <v>97</v>
      </c>
    </row>
    <row r="18" spans="1:39" ht="15.75" hidden="1">
      <c r="A18" s="14">
        <v>17</v>
      </c>
      <c r="B18" s="15">
        <v>160224</v>
      </c>
      <c r="C18" s="15"/>
      <c r="D18" s="16">
        <v>220000000540</v>
      </c>
      <c r="E18" s="16">
        <v>1904</v>
      </c>
      <c r="F18" s="16" t="s">
        <v>107</v>
      </c>
      <c r="G18" s="16">
        <v>5007583950</v>
      </c>
      <c r="H18" s="16" t="s">
        <v>108</v>
      </c>
      <c r="I18" s="11">
        <v>3100001558</v>
      </c>
      <c r="J18" s="11"/>
      <c r="K18" s="170" t="s">
        <v>1181</v>
      </c>
      <c r="L18" s="11">
        <v>1650</v>
      </c>
      <c r="M18" s="11">
        <v>4084</v>
      </c>
      <c r="N18" s="11">
        <v>5</v>
      </c>
      <c r="O18" s="19">
        <v>5</v>
      </c>
      <c r="P18" s="165" t="s">
        <v>109</v>
      </c>
      <c r="Q18" s="11" t="s">
        <v>110</v>
      </c>
      <c r="R18" s="11">
        <v>2.1379999999999999</v>
      </c>
      <c r="S18" s="20">
        <v>8180</v>
      </c>
      <c r="T18" s="20" t="s">
        <v>100</v>
      </c>
      <c r="U18" s="21">
        <v>68.8</v>
      </c>
      <c r="V18" s="20">
        <f t="shared" si="0"/>
        <v>562784</v>
      </c>
      <c r="W18" s="20">
        <v>0</v>
      </c>
      <c r="X18" s="20">
        <v>0</v>
      </c>
      <c r="Y18" s="20">
        <f>V18*18%</f>
        <v>101301.12</v>
      </c>
      <c r="Z18" s="20">
        <f t="shared" si="4"/>
        <v>14069.6</v>
      </c>
      <c r="AA18" s="20">
        <f t="shared" si="5"/>
        <v>678154.72</v>
      </c>
      <c r="AB18" s="20">
        <f t="shared" si="6"/>
        <v>576853.6</v>
      </c>
      <c r="AC18" s="11" t="s">
        <v>101</v>
      </c>
      <c r="AD18" s="11">
        <v>9100082390</v>
      </c>
      <c r="AE18" s="11" t="s">
        <v>7</v>
      </c>
      <c r="AF18" s="11" t="s">
        <v>102</v>
      </c>
      <c r="AG18" s="11" t="s">
        <v>18</v>
      </c>
      <c r="AH18" s="11">
        <v>330047413</v>
      </c>
      <c r="AI18" s="11" t="s">
        <v>103</v>
      </c>
      <c r="AJ18" s="11" t="s">
        <v>111</v>
      </c>
      <c r="AK18" s="11" t="s">
        <v>108</v>
      </c>
      <c r="AL18" s="11" t="s">
        <v>105</v>
      </c>
      <c r="AM18" s="73" t="s">
        <v>171</v>
      </c>
    </row>
    <row r="19" spans="1:39" ht="15.75" hidden="1">
      <c r="A19" s="14">
        <v>18</v>
      </c>
      <c r="B19" s="15" t="s">
        <v>138</v>
      </c>
      <c r="C19" s="15"/>
      <c r="D19" s="16">
        <v>220000000539</v>
      </c>
      <c r="E19" s="16">
        <v>19022</v>
      </c>
      <c r="F19" s="16" t="s">
        <v>96</v>
      </c>
      <c r="G19" s="16">
        <v>5007840599</v>
      </c>
      <c r="H19" s="16" t="s">
        <v>97</v>
      </c>
      <c r="I19" s="11">
        <v>3100001558</v>
      </c>
      <c r="J19" s="11"/>
      <c r="K19" s="170" t="s">
        <v>1181</v>
      </c>
      <c r="L19" s="11">
        <v>1650</v>
      </c>
      <c r="M19" s="11">
        <v>4084</v>
      </c>
      <c r="N19" s="11">
        <v>3</v>
      </c>
      <c r="O19" s="19">
        <v>3.14</v>
      </c>
      <c r="P19" s="165" t="s">
        <v>98</v>
      </c>
      <c r="Q19" s="11" t="s">
        <v>99</v>
      </c>
      <c r="R19" s="11">
        <v>2.1379999999999999</v>
      </c>
      <c r="S19" s="20">
        <v>8800</v>
      </c>
      <c r="T19" s="20" t="s">
        <v>100</v>
      </c>
      <c r="U19" s="21">
        <v>68.683300000000003</v>
      </c>
      <c r="V19" s="20">
        <f t="shared" si="0"/>
        <v>604413.04</v>
      </c>
      <c r="W19" s="20">
        <f>V19*0%</f>
        <v>0</v>
      </c>
      <c r="X19" s="20">
        <f>W19*10%</f>
        <v>0</v>
      </c>
      <c r="Y19" s="20">
        <f>(W19+V19+X19)*18%</f>
        <v>108794.3472</v>
      </c>
      <c r="Z19" s="20">
        <f t="shared" si="4"/>
        <v>15110.326000000001</v>
      </c>
      <c r="AA19" s="20">
        <f t="shared" si="5"/>
        <v>728317.7132</v>
      </c>
      <c r="AB19" s="20">
        <f t="shared" si="6"/>
        <v>619523.36600000004</v>
      </c>
      <c r="AC19" s="11" t="s">
        <v>101</v>
      </c>
      <c r="AD19" s="11">
        <v>9100082292</v>
      </c>
      <c r="AE19" s="11" t="s">
        <v>7</v>
      </c>
      <c r="AF19" s="11" t="s">
        <v>102</v>
      </c>
      <c r="AG19" s="11" t="s">
        <v>18</v>
      </c>
      <c r="AH19" s="11">
        <v>330047413</v>
      </c>
      <c r="AI19" s="11" t="s">
        <v>103</v>
      </c>
      <c r="AJ19" s="11" t="s">
        <v>104</v>
      </c>
      <c r="AK19" s="11" t="s">
        <v>97</v>
      </c>
      <c r="AL19" s="11" t="s">
        <v>105</v>
      </c>
      <c r="AM19" s="73" t="s">
        <v>171</v>
      </c>
    </row>
    <row r="20" spans="1:39" ht="15.75" hidden="1">
      <c r="A20" s="14">
        <v>19</v>
      </c>
      <c r="B20" s="15" t="s">
        <v>139</v>
      </c>
      <c r="C20" s="15"/>
      <c r="D20" s="16">
        <v>220000000541</v>
      </c>
      <c r="E20" s="16">
        <v>7134583</v>
      </c>
      <c r="F20" s="16">
        <v>43985</v>
      </c>
      <c r="G20" s="16">
        <v>5009019276</v>
      </c>
      <c r="H20" s="16" t="s">
        <v>140</v>
      </c>
      <c r="I20" s="11">
        <v>3100001558</v>
      </c>
      <c r="J20" s="11"/>
      <c r="K20" s="170" t="s">
        <v>1181</v>
      </c>
      <c r="L20" s="11">
        <v>1650</v>
      </c>
      <c r="M20" s="11">
        <v>4084</v>
      </c>
      <c r="N20" s="11">
        <v>3</v>
      </c>
      <c r="O20" s="19">
        <v>3.23</v>
      </c>
      <c r="P20" s="165" t="s">
        <v>114</v>
      </c>
      <c r="Q20" s="11" t="s">
        <v>115</v>
      </c>
      <c r="R20" s="11">
        <v>2.1379999999999999</v>
      </c>
      <c r="S20" s="20">
        <v>16700</v>
      </c>
      <c r="T20" s="20" t="s">
        <v>100</v>
      </c>
      <c r="U20" s="21">
        <v>68.8</v>
      </c>
      <c r="V20" s="20">
        <f t="shared" si="0"/>
        <v>1148960</v>
      </c>
      <c r="W20" s="20">
        <v>0</v>
      </c>
      <c r="X20" s="20">
        <v>0</v>
      </c>
      <c r="Y20" s="20">
        <f>V20*18%</f>
        <v>206812.79999999999</v>
      </c>
      <c r="Z20" s="20">
        <f t="shared" si="4"/>
        <v>28724</v>
      </c>
      <c r="AA20" s="20">
        <f t="shared" si="5"/>
        <v>1384496.8</v>
      </c>
      <c r="AB20" s="20">
        <f t="shared" si="6"/>
        <v>1177684</v>
      </c>
      <c r="AC20" s="11" t="s">
        <v>101</v>
      </c>
      <c r="AD20" s="11">
        <v>9100082407</v>
      </c>
      <c r="AE20" s="11" t="s">
        <v>7</v>
      </c>
      <c r="AF20" s="11" t="s">
        <v>116</v>
      </c>
      <c r="AG20" s="11" t="s">
        <v>18</v>
      </c>
      <c r="AH20" s="11">
        <v>330050808</v>
      </c>
      <c r="AI20" s="11" t="s">
        <v>117</v>
      </c>
      <c r="AJ20" s="11" t="s">
        <v>140</v>
      </c>
      <c r="AK20" s="11" t="s">
        <v>141</v>
      </c>
      <c r="AL20" s="11" t="s">
        <v>105</v>
      </c>
      <c r="AM20" s="73" t="s">
        <v>97</v>
      </c>
    </row>
    <row r="21" spans="1:39" ht="15.75" hidden="1">
      <c r="A21" s="14">
        <v>20</v>
      </c>
      <c r="B21" s="15" t="s">
        <v>142</v>
      </c>
      <c r="C21" s="15"/>
      <c r="D21" s="16">
        <v>220000000539</v>
      </c>
      <c r="E21" s="16">
        <v>19022</v>
      </c>
      <c r="F21" s="16" t="s">
        <v>96</v>
      </c>
      <c r="G21" s="16">
        <v>5007840599</v>
      </c>
      <c r="H21" s="16" t="s">
        <v>97</v>
      </c>
      <c r="I21" s="11">
        <v>3100001558</v>
      </c>
      <c r="J21" s="11"/>
      <c r="K21" s="170" t="s">
        <v>1181</v>
      </c>
      <c r="L21" s="11">
        <v>1650</v>
      </c>
      <c r="M21" s="11">
        <v>4084</v>
      </c>
      <c r="N21" s="11">
        <v>3</v>
      </c>
      <c r="O21" s="19">
        <v>3.14</v>
      </c>
      <c r="P21" s="165" t="s">
        <v>98</v>
      </c>
      <c r="Q21" s="11" t="s">
        <v>99</v>
      </c>
      <c r="R21" s="11">
        <v>2.1379999999999999</v>
      </c>
      <c r="S21" s="20">
        <v>8800</v>
      </c>
      <c r="T21" s="20" t="s">
        <v>100</v>
      </c>
      <c r="U21" s="21">
        <v>68.683300000000003</v>
      </c>
      <c r="V21" s="20">
        <f t="shared" si="0"/>
        <v>604413.04</v>
      </c>
      <c r="W21" s="20">
        <f>V21*0%</f>
        <v>0</v>
      </c>
      <c r="X21" s="20">
        <f>W21*10%</f>
        <v>0</v>
      </c>
      <c r="Y21" s="20">
        <f>(W21+V21+X21)*18%</f>
        <v>108794.3472</v>
      </c>
      <c r="Z21" s="20">
        <f t="shared" si="4"/>
        <v>15110.326000000001</v>
      </c>
      <c r="AA21" s="20">
        <f t="shared" si="5"/>
        <v>728317.7132</v>
      </c>
      <c r="AB21" s="20">
        <f t="shared" si="6"/>
        <v>619523.36600000004</v>
      </c>
      <c r="AC21" s="11" t="s">
        <v>101</v>
      </c>
      <c r="AD21" s="11">
        <v>9100082292</v>
      </c>
      <c r="AE21" s="11" t="s">
        <v>7</v>
      </c>
      <c r="AF21" s="11" t="s">
        <v>102</v>
      </c>
      <c r="AG21" s="11" t="s">
        <v>18</v>
      </c>
      <c r="AH21" s="11">
        <v>330047413</v>
      </c>
      <c r="AI21" s="11" t="s">
        <v>103</v>
      </c>
      <c r="AJ21" s="11" t="s">
        <v>104</v>
      </c>
      <c r="AK21" s="11" t="s">
        <v>97</v>
      </c>
      <c r="AL21" s="11" t="s">
        <v>105</v>
      </c>
      <c r="AM21" s="73" t="s">
        <v>97</v>
      </c>
    </row>
    <row r="22" spans="1:39" ht="15.75" hidden="1">
      <c r="A22" s="14">
        <v>21</v>
      </c>
      <c r="B22" s="15">
        <v>160221</v>
      </c>
      <c r="C22" s="15"/>
      <c r="D22" s="16">
        <v>220000000540</v>
      </c>
      <c r="E22" s="16">
        <v>1904</v>
      </c>
      <c r="F22" s="16" t="s">
        <v>107</v>
      </c>
      <c r="G22" s="16">
        <v>5007583950</v>
      </c>
      <c r="H22" s="16" t="s">
        <v>108</v>
      </c>
      <c r="I22" s="11">
        <v>3100001558</v>
      </c>
      <c r="J22" s="11"/>
      <c r="K22" s="170" t="s">
        <v>1181</v>
      </c>
      <c r="L22" s="11">
        <v>1650</v>
      </c>
      <c r="M22" s="11">
        <v>4084</v>
      </c>
      <c r="N22" s="11">
        <v>5</v>
      </c>
      <c r="O22" s="19" t="s">
        <v>144</v>
      </c>
      <c r="P22" s="165" t="s">
        <v>109</v>
      </c>
      <c r="Q22" s="11" t="s">
        <v>110</v>
      </c>
      <c r="R22" s="11">
        <v>2.1379999999999999</v>
      </c>
      <c r="S22" s="20">
        <v>8180</v>
      </c>
      <c r="T22" s="20" t="s">
        <v>100</v>
      </c>
      <c r="U22" s="21">
        <v>68.8</v>
      </c>
      <c r="V22" s="20">
        <f t="shared" si="0"/>
        <v>562784</v>
      </c>
      <c r="W22" s="20">
        <v>0</v>
      </c>
      <c r="X22" s="20">
        <v>0</v>
      </c>
      <c r="Y22" s="20">
        <f>V22*18%</f>
        <v>101301.12</v>
      </c>
      <c r="Z22" s="20">
        <f t="shared" si="4"/>
        <v>14069.6</v>
      </c>
      <c r="AA22" s="20">
        <f t="shared" si="5"/>
        <v>678154.72</v>
      </c>
      <c r="AB22" s="20">
        <f t="shared" si="6"/>
        <v>576853.6</v>
      </c>
      <c r="AC22" s="11" t="s">
        <v>101</v>
      </c>
      <c r="AD22" s="11">
        <v>9100082390</v>
      </c>
      <c r="AE22" s="11" t="s">
        <v>7</v>
      </c>
      <c r="AF22" s="11" t="s">
        <v>102</v>
      </c>
      <c r="AG22" s="11" t="s">
        <v>18</v>
      </c>
      <c r="AH22" s="11">
        <v>330047413</v>
      </c>
      <c r="AI22" s="11" t="s">
        <v>103</v>
      </c>
      <c r="AJ22" s="11" t="s">
        <v>111</v>
      </c>
      <c r="AK22" s="11" t="s">
        <v>108</v>
      </c>
      <c r="AL22" s="11" t="s">
        <v>105</v>
      </c>
      <c r="AM22" s="73" t="s">
        <v>257</v>
      </c>
    </row>
    <row r="23" spans="1:39" ht="15.75" hidden="1">
      <c r="A23" s="14">
        <v>22</v>
      </c>
      <c r="B23" s="15" t="s">
        <v>145</v>
      </c>
      <c r="C23" s="15"/>
      <c r="D23" s="16">
        <v>220000000539</v>
      </c>
      <c r="E23" s="16">
        <v>19022</v>
      </c>
      <c r="F23" s="16" t="s">
        <v>96</v>
      </c>
      <c r="G23" s="16">
        <v>5007840599</v>
      </c>
      <c r="H23" s="16" t="s">
        <v>97</v>
      </c>
      <c r="I23" s="11">
        <v>3100001558</v>
      </c>
      <c r="J23" s="11"/>
      <c r="K23" s="170" t="s">
        <v>1181</v>
      </c>
      <c r="L23" s="11">
        <v>1650</v>
      </c>
      <c r="M23" s="11">
        <v>4084</v>
      </c>
      <c r="N23" s="11">
        <v>3</v>
      </c>
      <c r="O23" s="19">
        <v>3.14</v>
      </c>
      <c r="P23" s="165" t="s">
        <v>98</v>
      </c>
      <c r="Q23" s="11" t="s">
        <v>99</v>
      </c>
      <c r="R23" s="11">
        <v>2.1379999999999999</v>
      </c>
      <c r="S23" s="20">
        <v>8800</v>
      </c>
      <c r="T23" s="20" t="s">
        <v>100</v>
      </c>
      <c r="U23" s="21">
        <v>68.683300000000003</v>
      </c>
      <c r="V23" s="20">
        <f t="shared" si="0"/>
        <v>604413.04</v>
      </c>
      <c r="W23" s="20">
        <f>V23*0%</f>
        <v>0</v>
      </c>
      <c r="X23" s="20">
        <f>W23*10%</f>
        <v>0</v>
      </c>
      <c r="Y23" s="20">
        <f>(W23+V23+X23)*18%</f>
        <v>108794.3472</v>
      </c>
      <c r="Z23" s="20">
        <f t="shared" si="4"/>
        <v>15110.326000000001</v>
      </c>
      <c r="AA23" s="20">
        <f t="shared" si="5"/>
        <v>728317.7132</v>
      </c>
      <c r="AB23" s="20">
        <f t="shared" si="6"/>
        <v>619523.36600000004</v>
      </c>
      <c r="AC23" s="11" t="s">
        <v>101</v>
      </c>
      <c r="AD23" s="11">
        <v>9100082292</v>
      </c>
      <c r="AE23" s="11" t="s">
        <v>7</v>
      </c>
      <c r="AF23" s="11" t="s">
        <v>102</v>
      </c>
      <c r="AG23" s="11" t="s">
        <v>18</v>
      </c>
      <c r="AH23" s="11">
        <v>330047413</v>
      </c>
      <c r="AI23" s="11" t="s">
        <v>103</v>
      </c>
      <c r="AJ23" s="11" t="s">
        <v>104</v>
      </c>
      <c r="AK23" s="11" t="s">
        <v>97</v>
      </c>
      <c r="AL23" s="11" t="s">
        <v>105</v>
      </c>
      <c r="AM23" s="73" t="s">
        <v>257</v>
      </c>
    </row>
    <row r="24" spans="1:39" ht="15.75" hidden="1">
      <c r="A24" s="14">
        <v>23</v>
      </c>
      <c r="B24" s="15" t="s">
        <v>146</v>
      </c>
      <c r="C24" s="15"/>
      <c r="D24" s="16">
        <v>220000000541</v>
      </c>
      <c r="E24" s="16">
        <v>7134583</v>
      </c>
      <c r="F24" s="16">
        <v>43985</v>
      </c>
      <c r="G24" s="16">
        <v>5009019276</v>
      </c>
      <c r="H24" s="16" t="s">
        <v>140</v>
      </c>
      <c r="I24" s="11">
        <v>3100001558</v>
      </c>
      <c r="J24" s="11"/>
      <c r="K24" s="170" t="s">
        <v>1181</v>
      </c>
      <c r="L24" s="11">
        <v>1650</v>
      </c>
      <c r="M24" s="11">
        <v>4084</v>
      </c>
      <c r="N24" s="11">
        <v>3</v>
      </c>
      <c r="O24" s="19">
        <v>3.23</v>
      </c>
      <c r="P24" s="165" t="s">
        <v>114</v>
      </c>
      <c r="Q24" s="11" t="s">
        <v>115</v>
      </c>
      <c r="R24" s="11">
        <v>2.1379999999999999</v>
      </c>
      <c r="S24" s="20">
        <v>16700</v>
      </c>
      <c r="T24" s="20" t="s">
        <v>100</v>
      </c>
      <c r="U24" s="21">
        <v>68.8</v>
      </c>
      <c r="V24" s="20">
        <f t="shared" si="0"/>
        <v>1148960</v>
      </c>
      <c r="W24" s="20">
        <v>0</v>
      </c>
      <c r="X24" s="20">
        <v>0</v>
      </c>
      <c r="Y24" s="20">
        <f t="shared" ref="Y24:Y25" si="10">V24*18%</f>
        <v>206812.79999999999</v>
      </c>
      <c r="Z24" s="20">
        <f t="shared" si="4"/>
        <v>28724</v>
      </c>
      <c r="AA24" s="20">
        <f t="shared" si="5"/>
        <v>1384496.8</v>
      </c>
      <c r="AB24" s="20">
        <f t="shared" si="6"/>
        <v>1177684</v>
      </c>
      <c r="AC24" s="11" t="s">
        <v>101</v>
      </c>
      <c r="AD24" s="11">
        <v>9100082407</v>
      </c>
      <c r="AE24" s="11" t="s">
        <v>7</v>
      </c>
      <c r="AF24" s="11" t="s">
        <v>116</v>
      </c>
      <c r="AG24" s="11" t="s">
        <v>18</v>
      </c>
      <c r="AH24" s="11">
        <v>330050808</v>
      </c>
      <c r="AI24" s="11" t="s">
        <v>117</v>
      </c>
      <c r="AJ24" s="11" t="s">
        <v>140</v>
      </c>
      <c r="AK24" s="11" t="s">
        <v>141</v>
      </c>
      <c r="AL24" s="11" t="s">
        <v>105</v>
      </c>
      <c r="AM24" s="73" t="s">
        <v>108</v>
      </c>
    </row>
    <row r="25" spans="1:39" ht="15.75" hidden="1">
      <c r="A25" s="14">
        <v>24</v>
      </c>
      <c r="B25" s="15" t="s">
        <v>147</v>
      </c>
      <c r="C25" s="15"/>
      <c r="D25" s="16">
        <v>220000000541</v>
      </c>
      <c r="E25" s="16">
        <v>7134583</v>
      </c>
      <c r="F25" s="16">
        <v>43985</v>
      </c>
      <c r="G25" s="16">
        <v>5009019276</v>
      </c>
      <c r="H25" s="16" t="s">
        <v>140</v>
      </c>
      <c r="I25" s="11">
        <v>3100001558</v>
      </c>
      <c r="J25" s="11"/>
      <c r="K25" s="170" t="s">
        <v>1181</v>
      </c>
      <c r="L25" s="11">
        <v>1650</v>
      </c>
      <c r="M25" s="11">
        <v>4084</v>
      </c>
      <c r="N25" s="11">
        <v>3</v>
      </c>
      <c r="O25" s="19">
        <v>3.23</v>
      </c>
      <c r="P25" s="165" t="s">
        <v>114</v>
      </c>
      <c r="Q25" s="11" t="s">
        <v>115</v>
      </c>
      <c r="R25" s="11">
        <v>2.1379999999999999</v>
      </c>
      <c r="S25" s="20">
        <v>16700</v>
      </c>
      <c r="T25" s="20" t="s">
        <v>100</v>
      </c>
      <c r="U25" s="21">
        <v>68.8</v>
      </c>
      <c r="V25" s="20">
        <f t="shared" si="0"/>
        <v>1148960</v>
      </c>
      <c r="W25" s="20">
        <v>0</v>
      </c>
      <c r="X25" s="20">
        <v>0</v>
      </c>
      <c r="Y25" s="20">
        <f t="shared" si="10"/>
        <v>206812.79999999999</v>
      </c>
      <c r="Z25" s="20">
        <f t="shared" si="4"/>
        <v>28724</v>
      </c>
      <c r="AA25" s="20">
        <f t="shared" si="5"/>
        <v>1384496.8</v>
      </c>
      <c r="AB25" s="20">
        <f t="shared" si="6"/>
        <v>1177684</v>
      </c>
      <c r="AC25" s="11" t="s">
        <v>101</v>
      </c>
      <c r="AD25" s="11">
        <v>9100082407</v>
      </c>
      <c r="AE25" s="11" t="s">
        <v>7</v>
      </c>
      <c r="AF25" s="11" t="s">
        <v>116</v>
      </c>
      <c r="AG25" s="11" t="s">
        <v>18</v>
      </c>
      <c r="AH25" s="11">
        <v>330050808</v>
      </c>
      <c r="AI25" s="11" t="s">
        <v>117</v>
      </c>
      <c r="AJ25" s="11" t="s">
        <v>140</v>
      </c>
      <c r="AK25" s="11" t="s">
        <v>141</v>
      </c>
      <c r="AL25" s="11" t="s">
        <v>105</v>
      </c>
      <c r="AM25" s="73" t="s">
        <v>108</v>
      </c>
    </row>
    <row r="26" spans="1:39" ht="15.75" hidden="1">
      <c r="A26" s="14">
        <v>25</v>
      </c>
      <c r="B26" s="15" t="s">
        <v>148</v>
      </c>
      <c r="C26" s="15"/>
      <c r="D26" s="16">
        <v>220000000549</v>
      </c>
      <c r="E26" s="16">
        <v>3813897</v>
      </c>
      <c r="F26" s="16" t="s">
        <v>149</v>
      </c>
      <c r="G26" s="16">
        <v>5011108515</v>
      </c>
      <c r="H26" s="16" t="s">
        <v>150</v>
      </c>
      <c r="I26" s="11">
        <v>3100001558</v>
      </c>
      <c r="J26" s="11"/>
      <c r="K26" s="170" t="s">
        <v>1181</v>
      </c>
      <c r="L26" s="11">
        <v>1650</v>
      </c>
      <c r="M26" s="11">
        <v>4084</v>
      </c>
      <c r="N26" s="11">
        <v>3</v>
      </c>
      <c r="O26" s="19">
        <v>3</v>
      </c>
      <c r="P26" s="165" t="s">
        <v>133</v>
      </c>
      <c r="Q26" s="11" t="s">
        <v>115</v>
      </c>
      <c r="R26" s="11">
        <v>2.1379999999999999</v>
      </c>
      <c r="S26" s="20">
        <v>12850</v>
      </c>
      <c r="T26" s="20" t="s">
        <v>134</v>
      </c>
      <c r="U26" s="21">
        <v>82.048299999999998</v>
      </c>
      <c r="V26" s="20">
        <f t="shared" si="0"/>
        <v>1054320.655</v>
      </c>
      <c r="W26" s="20">
        <f>V26*7.5%</f>
        <v>79074.049125000005</v>
      </c>
      <c r="X26" s="20">
        <f>W26*10%</f>
        <v>7907.404912500001</v>
      </c>
      <c r="Y26" s="20">
        <f>(W26+V26+X26)*18%</f>
        <v>205434.37962674996</v>
      </c>
      <c r="Z26" s="20">
        <f t="shared" si="4"/>
        <v>26358.016375000003</v>
      </c>
      <c r="AA26" s="20">
        <f t="shared" si="5"/>
        <v>1373094.5050392498</v>
      </c>
      <c r="AB26" s="20">
        <f t="shared" si="6"/>
        <v>1167660.1254124998</v>
      </c>
      <c r="AC26" s="11" t="s">
        <v>101</v>
      </c>
      <c r="AD26" s="23">
        <v>9100104715</v>
      </c>
      <c r="AE26" s="23" t="s">
        <v>7</v>
      </c>
      <c r="AF26" s="23" t="s">
        <v>116</v>
      </c>
      <c r="AG26" s="23" t="s">
        <v>22</v>
      </c>
      <c r="AH26" s="11" t="s">
        <v>151</v>
      </c>
      <c r="AI26" s="11" t="s">
        <v>152</v>
      </c>
      <c r="AJ26" s="11"/>
      <c r="AK26" s="11" t="s">
        <v>153</v>
      </c>
      <c r="AL26" s="11" t="s">
        <v>105</v>
      </c>
      <c r="AM26" s="73" t="s">
        <v>257</v>
      </c>
    </row>
    <row r="27" spans="1:39" ht="15.75" hidden="1">
      <c r="A27" s="14">
        <v>26</v>
      </c>
      <c r="B27" s="15" t="s">
        <v>154</v>
      </c>
      <c r="C27" s="15"/>
      <c r="D27" s="16">
        <v>220000000552</v>
      </c>
      <c r="E27" s="16">
        <v>4705201</v>
      </c>
      <c r="F27" s="16" t="s">
        <v>131</v>
      </c>
      <c r="G27" s="16">
        <v>5008158616</v>
      </c>
      <c r="H27" s="16" t="s">
        <v>132</v>
      </c>
      <c r="I27" s="11">
        <v>3100001558</v>
      </c>
      <c r="J27" s="11"/>
      <c r="K27" s="170" t="s">
        <v>1181</v>
      </c>
      <c r="L27" s="11">
        <v>1650</v>
      </c>
      <c r="M27" s="11">
        <v>4084</v>
      </c>
      <c r="N27" s="11">
        <v>3</v>
      </c>
      <c r="O27" s="19">
        <v>3</v>
      </c>
      <c r="P27" s="165" t="s">
        <v>133</v>
      </c>
      <c r="Q27" s="11" t="s">
        <v>115</v>
      </c>
      <c r="R27" s="11">
        <v>2.1379999999999999</v>
      </c>
      <c r="S27" s="20">
        <v>13800</v>
      </c>
      <c r="T27" s="20" t="s">
        <v>134</v>
      </c>
      <c r="U27" s="21">
        <v>81.048599999999993</v>
      </c>
      <c r="V27" s="20">
        <f t="shared" si="0"/>
        <v>1118470.68</v>
      </c>
      <c r="W27" s="20">
        <v>0</v>
      </c>
      <c r="X27" s="20">
        <v>0</v>
      </c>
      <c r="Y27" s="20">
        <f t="shared" ref="Y27:Y34" si="11">V27*18%</f>
        <v>201324.72239999997</v>
      </c>
      <c r="Z27" s="20">
        <f t="shared" si="4"/>
        <v>27961.767</v>
      </c>
      <c r="AA27" s="20">
        <f t="shared" si="5"/>
        <v>1347757.1694</v>
      </c>
      <c r="AB27" s="20">
        <f t="shared" si="6"/>
        <v>1146432.4470000002</v>
      </c>
      <c r="AC27" s="11" t="s">
        <v>101</v>
      </c>
      <c r="AD27" s="11">
        <v>9100083103</v>
      </c>
      <c r="AE27" s="11" t="s">
        <v>7</v>
      </c>
      <c r="AF27" s="11" t="s">
        <v>102</v>
      </c>
      <c r="AG27" s="11" t="s">
        <v>18</v>
      </c>
      <c r="AH27" s="11">
        <v>330050808</v>
      </c>
      <c r="AI27" s="11" t="s">
        <v>117</v>
      </c>
      <c r="AJ27" s="11" t="s">
        <v>132</v>
      </c>
      <c r="AK27" s="11" t="s">
        <v>132</v>
      </c>
      <c r="AL27" s="11" t="s">
        <v>105</v>
      </c>
      <c r="AM27" s="73" t="s">
        <v>257</v>
      </c>
    </row>
    <row r="28" spans="1:39" ht="15.75" hidden="1">
      <c r="A28" s="14">
        <v>27</v>
      </c>
      <c r="B28" s="15" t="s">
        <v>155</v>
      </c>
      <c r="C28" s="15"/>
      <c r="D28" s="16">
        <v>220000000541</v>
      </c>
      <c r="E28" s="16">
        <v>7134583</v>
      </c>
      <c r="F28" s="16">
        <v>43985</v>
      </c>
      <c r="G28" s="16">
        <v>5009019276</v>
      </c>
      <c r="H28" s="16" t="s">
        <v>140</v>
      </c>
      <c r="I28" s="11">
        <v>3100001558</v>
      </c>
      <c r="J28" s="11"/>
      <c r="K28" s="170" t="s">
        <v>1181</v>
      </c>
      <c r="L28" s="11">
        <v>1650</v>
      </c>
      <c r="M28" s="11">
        <v>4084</v>
      </c>
      <c r="N28" s="11">
        <v>3</v>
      </c>
      <c r="O28" s="19">
        <v>3.23</v>
      </c>
      <c r="P28" s="165" t="s">
        <v>114</v>
      </c>
      <c r="Q28" s="11" t="s">
        <v>115</v>
      </c>
      <c r="R28" s="11">
        <v>2.1379999999999999</v>
      </c>
      <c r="S28" s="20">
        <v>16700</v>
      </c>
      <c r="T28" s="20" t="s">
        <v>100</v>
      </c>
      <c r="U28" s="21">
        <v>68.8</v>
      </c>
      <c r="V28" s="20">
        <f t="shared" si="0"/>
        <v>1148960</v>
      </c>
      <c r="W28" s="20">
        <v>0</v>
      </c>
      <c r="X28" s="20">
        <v>0</v>
      </c>
      <c r="Y28" s="20">
        <f t="shared" si="11"/>
        <v>206812.79999999999</v>
      </c>
      <c r="Z28" s="20">
        <f t="shared" si="4"/>
        <v>28724</v>
      </c>
      <c r="AA28" s="20">
        <f t="shared" si="5"/>
        <v>1384496.8</v>
      </c>
      <c r="AB28" s="20">
        <f t="shared" si="6"/>
        <v>1177684</v>
      </c>
      <c r="AC28" s="11" t="s">
        <v>101</v>
      </c>
      <c r="AD28" s="11">
        <v>9100082407</v>
      </c>
      <c r="AE28" s="11" t="s">
        <v>7</v>
      </c>
      <c r="AF28" s="11" t="s">
        <v>116</v>
      </c>
      <c r="AG28" s="11" t="s">
        <v>18</v>
      </c>
      <c r="AH28" s="11">
        <v>330050808</v>
      </c>
      <c r="AI28" s="11" t="s">
        <v>117</v>
      </c>
      <c r="AJ28" s="11" t="s">
        <v>140</v>
      </c>
      <c r="AK28" s="11" t="s">
        <v>141</v>
      </c>
      <c r="AL28" s="11" t="s">
        <v>105</v>
      </c>
      <c r="AM28" s="73" t="s">
        <v>97</v>
      </c>
    </row>
    <row r="29" spans="1:39" ht="15.75" hidden="1">
      <c r="A29" s="14">
        <v>28</v>
      </c>
      <c r="B29" s="15" t="s">
        <v>156</v>
      </c>
      <c r="C29" s="15"/>
      <c r="D29" s="16">
        <v>220000000545</v>
      </c>
      <c r="E29" s="16">
        <v>9704689</v>
      </c>
      <c r="F29" s="16">
        <v>44160</v>
      </c>
      <c r="G29" s="16">
        <v>5010134427</v>
      </c>
      <c r="H29" s="16" t="s">
        <v>157</v>
      </c>
      <c r="I29" s="11">
        <v>3100001558</v>
      </c>
      <c r="J29" s="11"/>
      <c r="K29" s="170" t="s">
        <v>1181</v>
      </c>
      <c r="L29" s="11">
        <v>1650</v>
      </c>
      <c r="M29" s="11">
        <v>4084</v>
      </c>
      <c r="N29" s="11">
        <v>5</v>
      </c>
      <c r="O29" s="19">
        <v>4.8</v>
      </c>
      <c r="P29" s="166" t="s">
        <v>158</v>
      </c>
      <c r="Q29" s="11" t="s">
        <v>159</v>
      </c>
      <c r="R29" s="11">
        <v>2.1379999999999999</v>
      </c>
      <c r="S29" s="20">
        <v>8750</v>
      </c>
      <c r="T29" s="20" t="s">
        <v>100</v>
      </c>
      <c r="U29" s="21">
        <v>71.205600000000004</v>
      </c>
      <c r="V29" s="20">
        <f t="shared" si="0"/>
        <v>623049</v>
      </c>
      <c r="W29" s="20">
        <v>0</v>
      </c>
      <c r="X29" s="20">
        <v>0</v>
      </c>
      <c r="Y29" s="20">
        <f t="shared" si="11"/>
        <v>112148.81999999999</v>
      </c>
      <c r="Z29" s="20">
        <f t="shared" si="4"/>
        <v>15576.225</v>
      </c>
      <c r="AA29" s="20">
        <f t="shared" si="5"/>
        <v>750774.04499999993</v>
      </c>
      <c r="AB29" s="20">
        <f t="shared" si="6"/>
        <v>638625.22499999998</v>
      </c>
      <c r="AC29" s="11" t="s">
        <v>101</v>
      </c>
      <c r="AD29" s="11">
        <v>9100102126</v>
      </c>
      <c r="AE29" s="11" t="s">
        <v>7</v>
      </c>
      <c r="AF29" s="11" t="s">
        <v>116</v>
      </c>
      <c r="AG29" s="11" t="s">
        <v>22</v>
      </c>
      <c r="AH29" s="11">
        <v>330050808</v>
      </c>
      <c r="AI29" s="11" t="s">
        <v>117</v>
      </c>
      <c r="AJ29" s="11" t="s">
        <v>160</v>
      </c>
      <c r="AK29" s="11" t="s">
        <v>160</v>
      </c>
      <c r="AL29" s="11" t="s">
        <v>105</v>
      </c>
      <c r="AM29" s="73" t="s">
        <v>257</v>
      </c>
    </row>
    <row r="30" spans="1:39" ht="15.75" hidden="1">
      <c r="A30" s="14">
        <v>29</v>
      </c>
      <c r="B30" s="15" t="s">
        <v>161</v>
      </c>
      <c r="C30" s="15"/>
      <c r="D30" s="16">
        <v>220000000552</v>
      </c>
      <c r="E30" s="16">
        <v>5242721</v>
      </c>
      <c r="F30" s="16">
        <v>43748</v>
      </c>
      <c r="G30" s="16">
        <v>5008299744</v>
      </c>
      <c r="H30" s="16" t="s">
        <v>162</v>
      </c>
      <c r="I30" s="11">
        <v>3100001558</v>
      </c>
      <c r="J30" s="11"/>
      <c r="K30" s="170" t="s">
        <v>1181</v>
      </c>
      <c r="L30" s="11">
        <v>1650</v>
      </c>
      <c r="M30" s="11">
        <v>4084</v>
      </c>
      <c r="N30" s="11">
        <v>3</v>
      </c>
      <c r="O30" s="19">
        <v>3</v>
      </c>
      <c r="P30" s="165" t="s">
        <v>133</v>
      </c>
      <c r="Q30" s="11" t="s">
        <v>115</v>
      </c>
      <c r="R30" s="11">
        <v>2.1379999999999999</v>
      </c>
      <c r="S30" s="20">
        <v>13800</v>
      </c>
      <c r="T30" s="20" t="s">
        <v>134</v>
      </c>
      <c r="U30" s="21">
        <v>81.048599999999993</v>
      </c>
      <c r="V30" s="20">
        <f t="shared" si="0"/>
        <v>1118470.68</v>
      </c>
      <c r="W30" s="20">
        <v>0</v>
      </c>
      <c r="X30" s="20">
        <v>0</v>
      </c>
      <c r="Y30" s="20">
        <f t="shared" si="11"/>
        <v>201324.72239999997</v>
      </c>
      <c r="Z30" s="20">
        <f t="shared" si="4"/>
        <v>27961.767</v>
      </c>
      <c r="AA30" s="20">
        <f t="shared" si="5"/>
        <v>1347757.1694</v>
      </c>
      <c r="AB30" s="20">
        <f t="shared" si="6"/>
        <v>1146432.4470000002</v>
      </c>
      <c r="AC30" s="11" t="s">
        <v>101</v>
      </c>
      <c r="AD30" s="11">
        <v>9100083103</v>
      </c>
      <c r="AE30" s="11" t="s">
        <v>7</v>
      </c>
      <c r="AF30" s="11" t="s">
        <v>102</v>
      </c>
      <c r="AG30" s="11" t="s">
        <v>18</v>
      </c>
      <c r="AH30" s="11">
        <v>330050808</v>
      </c>
      <c r="AI30" s="11" t="s">
        <v>117</v>
      </c>
      <c r="AJ30" s="11" t="s">
        <v>163</v>
      </c>
      <c r="AK30" s="11" t="s">
        <v>162</v>
      </c>
      <c r="AL30" s="11" t="s">
        <v>105</v>
      </c>
      <c r="AM30" s="73" t="s">
        <v>97</v>
      </c>
    </row>
    <row r="31" spans="1:39" ht="15.75" hidden="1">
      <c r="A31" s="14">
        <v>30</v>
      </c>
      <c r="B31" s="15" t="s">
        <v>164</v>
      </c>
      <c r="C31" s="15"/>
      <c r="D31" s="16">
        <v>220000000542</v>
      </c>
      <c r="E31" s="16">
        <v>5571977</v>
      </c>
      <c r="F31" s="16">
        <v>43627</v>
      </c>
      <c r="G31" s="16">
        <v>5008457647</v>
      </c>
      <c r="H31" s="16" t="s">
        <v>165</v>
      </c>
      <c r="I31" s="11">
        <v>3100001558</v>
      </c>
      <c r="J31" s="11"/>
      <c r="K31" s="170" t="s">
        <v>1181</v>
      </c>
      <c r="L31" s="11">
        <v>1650</v>
      </c>
      <c r="M31" s="11">
        <v>4084</v>
      </c>
      <c r="N31" s="11">
        <v>5</v>
      </c>
      <c r="O31" s="19">
        <v>5.03</v>
      </c>
      <c r="P31" s="165" t="s">
        <v>166</v>
      </c>
      <c r="Q31" s="11" t="s">
        <v>110</v>
      </c>
      <c r="R31" s="11">
        <v>2.1379999999999999</v>
      </c>
      <c r="S31" s="20">
        <v>8700</v>
      </c>
      <c r="T31" s="20" t="s">
        <v>100</v>
      </c>
      <c r="U31" s="21">
        <v>68.8</v>
      </c>
      <c r="V31" s="20">
        <f t="shared" si="0"/>
        <v>598560</v>
      </c>
      <c r="W31" s="20">
        <v>0</v>
      </c>
      <c r="X31" s="20">
        <v>0</v>
      </c>
      <c r="Y31" s="20">
        <f t="shared" si="11"/>
        <v>107740.8</v>
      </c>
      <c r="Z31" s="20">
        <f t="shared" si="4"/>
        <v>14964</v>
      </c>
      <c r="AA31" s="20">
        <f t="shared" si="5"/>
        <v>721264.8</v>
      </c>
      <c r="AB31" s="20">
        <f t="shared" si="6"/>
        <v>613524</v>
      </c>
      <c r="AC31" s="11" t="s">
        <v>101</v>
      </c>
      <c r="AD31" s="11">
        <v>9100082411</v>
      </c>
      <c r="AE31" s="11" t="s">
        <v>7</v>
      </c>
      <c r="AF31" s="11" t="s">
        <v>102</v>
      </c>
      <c r="AG31" s="11" t="s">
        <v>18</v>
      </c>
      <c r="AH31" s="11">
        <v>330050808</v>
      </c>
      <c r="AI31" s="11" t="s">
        <v>117</v>
      </c>
      <c r="AJ31" s="11" t="s">
        <v>165</v>
      </c>
      <c r="AK31" s="11" t="s">
        <v>165</v>
      </c>
      <c r="AL31" s="11" t="s">
        <v>105</v>
      </c>
      <c r="AM31" s="73" t="s">
        <v>97</v>
      </c>
    </row>
    <row r="32" spans="1:39" ht="15.75" hidden="1">
      <c r="A32" s="14">
        <v>31</v>
      </c>
      <c r="B32" s="15" t="s">
        <v>167</v>
      </c>
      <c r="C32" s="15"/>
      <c r="D32" s="16">
        <v>220000000543</v>
      </c>
      <c r="E32" s="16">
        <v>8168986</v>
      </c>
      <c r="F32" s="16">
        <v>44026</v>
      </c>
      <c r="G32" s="16">
        <v>5009438715</v>
      </c>
      <c r="H32" s="16" t="s">
        <v>125</v>
      </c>
      <c r="I32" s="11">
        <v>3100001558</v>
      </c>
      <c r="J32" s="11"/>
      <c r="K32" s="170" t="s">
        <v>1181</v>
      </c>
      <c r="L32" s="11">
        <v>1650</v>
      </c>
      <c r="M32" s="11">
        <v>4084</v>
      </c>
      <c r="N32" s="11">
        <v>5</v>
      </c>
      <c r="O32" s="19">
        <v>4.74</v>
      </c>
      <c r="P32" s="165" t="s">
        <v>126</v>
      </c>
      <c r="Q32" s="11" t="s">
        <v>127</v>
      </c>
      <c r="R32" s="11">
        <v>2.1379999999999999</v>
      </c>
      <c r="S32" s="20">
        <v>1591250</v>
      </c>
      <c r="T32" s="20" t="s">
        <v>128</v>
      </c>
      <c r="U32" s="21">
        <v>0.6321</v>
      </c>
      <c r="V32" s="20">
        <f t="shared" si="0"/>
        <v>1005829.125</v>
      </c>
      <c r="W32" s="20">
        <v>0</v>
      </c>
      <c r="X32" s="20">
        <v>0</v>
      </c>
      <c r="Y32" s="20">
        <f t="shared" si="11"/>
        <v>181049.24249999999</v>
      </c>
      <c r="Z32" s="20">
        <f t="shared" si="4"/>
        <v>25145.728125000001</v>
      </c>
      <c r="AA32" s="20">
        <f t="shared" si="5"/>
        <v>1212024.0956249998</v>
      </c>
      <c r="AB32" s="20">
        <f t="shared" si="6"/>
        <v>1030974.8531249999</v>
      </c>
      <c r="AC32" s="11" t="s">
        <v>101</v>
      </c>
      <c r="AD32" s="11">
        <v>9100083108</v>
      </c>
      <c r="AE32" s="11" t="s">
        <v>7</v>
      </c>
      <c r="AF32" s="11" t="s">
        <v>102</v>
      </c>
      <c r="AG32" s="11" t="s">
        <v>18</v>
      </c>
      <c r="AH32" s="11">
        <v>330050808</v>
      </c>
      <c r="AI32" s="11" t="s">
        <v>117</v>
      </c>
      <c r="AJ32" s="11" t="s">
        <v>165</v>
      </c>
      <c r="AK32" s="11" t="s">
        <v>129</v>
      </c>
      <c r="AL32" s="11" t="s">
        <v>105</v>
      </c>
      <c r="AM32" s="73" t="s">
        <v>97</v>
      </c>
    </row>
    <row r="33" spans="1:39" ht="15.75" hidden="1">
      <c r="A33" s="14">
        <v>32</v>
      </c>
      <c r="B33" s="15" t="s">
        <v>168</v>
      </c>
      <c r="C33" s="15"/>
      <c r="D33" s="16">
        <v>220000000552</v>
      </c>
      <c r="E33" s="16">
        <v>4705201</v>
      </c>
      <c r="F33" s="16" t="s">
        <v>131</v>
      </c>
      <c r="G33" s="16">
        <v>5008158616</v>
      </c>
      <c r="H33" s="16" t="s">
        <v>132</v>
      </c>
      <c r="I33" s="11">
        <v>3100001558</v>
      </c>
      <c r="J33" s="11"/>
      <c r="K33" s="170" t="s">
        <v>1181</v>
      </c>
      <c r="L33" s="11">
        <v>1650</v>
      </c>
      <c r="M33" s="11">
        <v>4084</v>
      </c>
      <c r="N33" s="11">
        <v>3</v>
      </c>
      <c r="O33" s="19">
        <v>3</v>
      </c>
      <c r="P33" s="165" t="s">
        <v>133</v>
      </c>
      <c r="Q33" s="11" t="s">
        <v>115</v>
      </c>
      <c r="R33" s="11">
        <v>2.1379999999999999</v>
      </c>
      <c r="S33" s="20">
        <v>13800</v>
      </c>
      <c r="T33" s="20" t="s">
        <v>134</v>
      </c>
      <c r="U33" s="21">
        <v>81.048599999999993</v>
      </c>
      <c r="V33" s="20">
        <f t="shared" si="0"/>
        <v>1118470.68</v>
      </c>
      <c r="W33" s="20">
        <v>0</v>
      </c>
      <c r="X33" s="20">
        <v>0</v>
      </c>
      <c r="Y33" s="20">
        <f t="shared" si="11"/>
        <v>201324.72239999997</v>
      </c>
      <c r="Z33" s="20">
        <f t="shared" si="4"/>
        <v>27961.767</v>
      </c>
      <c r="AA33" s="20">
        <f t="shared" si="5"/>
        <v>1347757.1694</v>
      </c>
      <c r="AB33" s="20">
        <f t="shared" si="6"/>
        <v>1146432.4470000002</v>
      </c>
      <c r="AC33" s="11" t="s">
        <v>101</v>
      </c>
      <c r="AD33" s="11">
        <v>9100083103</v>
      </c>
      <c r="AE33" s="11" t="s">
        <v>7</v>
      </c>
      <c r="AF33" s="11" t="s">
        <v>102</v>
      </c>
      <c r="AG33" s="11" t="s">
        <v>18</v>
      </c>
      <c r="AH33" s="11">
        <v>330050808</v>
      </c>
      <c r="AI33" s="11" t="s">
        <v>117</v>
      </c>
      <c r="AJ33" s="11" t="s">
        <v>132</v>
      </c>
      <c r="AK33" s="11" t="s">
        <v>132</v>
      </c>
      <c r="AL33" s="11" t="s">
        <v>105</v>
      </c>
      <c r="AM33" s="73" t="s">
        <v>165</v>
      </c>
    </row>
    <row r="34" spans="1:39" ht="15.75" hidden="1">
      <c r="A34" s="14">
        <v>33</v>
      </c>
      <c r="B34" s="15" t="s">
        <v>169</v>
      </c>
      <c r="C34" s="15"/>
      <c r="D34" s="16">
        <v>220000000541</v>
      </c>
      <c r="E34" s="16">
        <v>6259360</v>
      </c>
      <c r="F34" s="16" t="s">
        <v>170</v>
      </c>
      <c r="G34" s="16">
        <v>5008669225</v>
      </c>
      <c r="H34" s="16" t="s">
        <v>171</v>
      </c>
      <c r="I34" s="11">
        <v>3100001558</v>
      </c>
      <c r="J34" s="11"/>
      <c r="K34" s="170" t="s">
        <v>1181</v>
      </c>
      <c r="L34" s="11">
        <v>1650</v>
      </c>
      <c r="M34" s="11">
        <v>4084</v>
      </c>
      <c r="N34" s="11">
        <v>3</v>
      </c>
      <c r="O34" s="19">
        <v>3.23</v>
      </c>
      <c r="P34" s="165" t="s">
        <v>114</v>
      </c>
      <c r="Q34" s="11" t="s">
        <v>115</v>
      </c>
      <c r="R34" s="11">
        <v>2.1379999999999999</v>
      </c>
      <c r="S34" s="20">
        <v>16700</v>
      </c>
      <c r="T34" s="20" t="s">
        <v>100</v>
      </c>
      <c r="U34" s="21">
        <v>68.8</v>
      </c>
      <c r="V34" s="20">
        <f t="shared" si="0"/>
        <v>1148960</v>
      </c>
      <c r="W34" s="20">
        <v>0</v>
      </c>
      <c r="X34" s="20">
        <v>0</v>
      </c>
      <c r="Y34" s="20">
        <f t="shared" si="11"/>
        <v>206812.79999999999</v>
      </c>
      <c r="Z34" s="20">
        <f t="shared" si="4"/>
        <v>28724</v>
      </c>
      <c r="AA34" s="20">
        <f t="shared" si="5"/>
        <v>1384496.8</v>
      </c>
      <c r="AB34" s="20">
        <f t="shared" si="6"/>
        <v>1177684</v>
      </c>
      <c r="AC34" s="11" t="s">
        <v>101</v>
      </c>
      <c r="AD34" s="11">
        <v>9100082407</v>
      </c>
      <c r="AE34" s="11" t="s">
        <v>7</v>
      </c>
      <c r="AF34" s="11" t="s">
        <v>116</v>
      </c>
      <c r="AG34" s="11" t="s">
        <v>18</v>
      </c>
      <c r="AH34" s="11">
        <v>330050808</v>
      </c>
      <c r="AI34" s="11" t="s">
        <v>117</v>
      </c>
      <c r="AJ34" s="11" t="s">
        <v>172</v>
      </c>
      <c r="AK34" s="11" t="s">
        <v>141</v>
      </c>
      <c r="AL34" s="11" t="s">
        <v>105</v>
      </c>
      <c r="AM34" s="73" t="s">
        <v>171</v>
      </c>
    </row>
    <row r="35" spans="1:39" ht="15.75" hidden="1">
      <c r="A35" s="14">
        <v>34</v>
      </c>
      <c r="B35" s="15" t="s">
        <v>173</v>
      </c>
      <c r="C35" s="15"/>
      <c r="D35" s="16">
        <v>220000000549</v>
      </c>
      <c r="E35" s="16">
        <v>3813897</v>
      </c>
      <c r="F35" s="16" t="s">
        <v>149</v>
      </c>
      <c r="G35" s="16">
        <v>5011108515</v>
      </c>
      <c r="H35" s="16" t="s">
        <v>150</v>
      </c>
      <c r="I35" s="11">
        <v>3100001558</v>
      </c>
      <c r="J35" s="11"/>
      <c r="K35" s="170" t="s">
        <v>1181</v>
      </c>
      <c r="L35" s="11">
        <v>1650</v>
      </c>
      <c r="M35" s="11">
        <v>4084</v>
      </c>
      <c r="N35" s="11">
        <v>3</v>
      </c>
      <c r="O35" s="19">
        <v>3</v>
      </c>
      <c r="P35" s="165" t="s">
        <v>133</v>
      </c>
      <c r="Q35" s="11" t="s">
        <v>115</v>
      </c>
      <c r="R35" s="11">
        <v>2.1379999999999999</v>
      </c>
      <c r="S35" s="20">
        <v>12850</v>
      </c>
      <c r="T35" s="20" t="s">
        <v>134</v>
      </c>
      <c r="U35" s="21">
        <v>82.048299999999998</v>
      </c>
      <c r="V35" s="20">
        <f t="shared" si="0"/>
        <v>1054320.655</v>
      </c>
      <c r="W35" s="20">
        <f>V35*7.5%</f>
        <v>79074.049125000005</v>
      </c>
      <c r="X35" s="20">
        <f>W35*10%</f>
        <v>7907.404912500001</v>
      </c>
      <c r="Y35" s="20">
        <f>(W35+V35+X35)*18%</f>
        <v>205434.37962674996</v>
      </c>
      <c r="Z35" s="20">
        <f t="shared" si="4"/>
        <v>26358.016375000003</v>
      </c>
      <c r="AA35" s="20">
        <f t="shared" si="5"/>
        <v>1373094.5050392498</v>
      </c>
      <c r="AB35" s="20">
        <f t="shared" si="6"/>
        <v>1167660.1254124998</v>
      </c>
      <c r="AC35" s="11" t="s">
        <v>101</v>
      </c>
      <c r="AD35" s="23">
        <v>9100104715</v>
      </c>
      <c r="AE35" s="23" t="s">
        <v>7</v>
      </c>
      <c r="AF35" s="23" t="s">
        <v>116</v>
      </c>
      <c r="AG35" s="23" t="s">
        <v>22</v>
      </c>
      <c r="AH35" s="11" t="s">
        <v>151</v>
      </c>
      <c r="AI35" s="11" t="s">
        <v>152</v>
      </c>
      <c r="AJ35" s="11"/>
      <c r="AK35" s="11" t="s">
        <v>174</v>
      </c>
      <c r="AL35" s="11" t="s">
        <v>105</v>
      </c>
      <c r="AM35" s="73" t="s">
        <v>171</v>
      </c>
    </row>
    <row r="36" spans="1:39" ht="15.75" hidden="1">
      <c r="A36" s="14">
        <v>35</v>
      </c>
      <c r="B36" s="15">
        <v>160223</v>
      </c>
      <c r="C36" s="15"/>
      <c r="D36" s="16">
        <v>220000000540</v>
      </c>
      <c r="E36" s="16">
        <v>1904</v>
      </c>
      <c r="F36" s="16" t="s">
        <v>107</v>
      </c>
      <c r="G36" s="16">
        <v>5007583950</v>
      </c>
      <c r="H36" s="16" t="s">
        <v>108</v>
      </c>
      <c r="I36" s="11">
        <v>3100001558</v>
      </c>
      <c r="J36" s="11"/>
      <c r="K36" s="170" t="s">
        <v>1181</v>
      </c>
      <c r="L36" s="11">
        <v>1650</v>
      </c>
      <c r="M36" s="11">
        <v>4084</v>
      </c>
      <c r="N36" s="11">
        <v>5</v>
      </c>
      <c r="O36" s="19" t="s">
        <v>144</v>
      </c>
      <c r="P36" s="165" t="s">
        <v>109</v>
      </c>
      <c r="Q36" s="11" t="s">
        <v>110</v>
      </c>
      <c r="R36" s="11">
        <v>2.1379999999999999</v>
      </c>
      <c r="S36" s="20">
        <v>8180</v>
      </c>
      <c r="T36" s="20" t="s">
        <v>100</v>
      </c>
      <c r="U36" s="21">
        <v>68.8</v>
      </c>
      <c r="V36" s="20">
        <f t="shared" si="0"/>
        <v>562784</v>
      </c>
      <c r="W36" s="20">
        <v>0</v>
      </c>
      <c r="X36" s="20">
        <v>0</v>
      </c>
      <c r="Y36" s="20">
        <f>V36*18%</f>
        <v>101301.12</v>
      </c>
      <c r="Z36" s="20">
        <f t="shared" si="4"/>
        <v>14069.6</v>
      </c>
      <c r="AA36" s="20">
        <f t="shared" si="5"/>
        <v>678154.72</v>
      </c>
      <c r="AB36" s="20">
        <f t="shared" si="6"/>
        <v>576853.6</v>
      </c>
      <c r="AC36" s="11" t="s">
        <v>101</v>
      </c>
      <c r="AD36" s="11">
        <v>9100082390</v>
      </c>
      <c r="AE36" s="11" t="s">
        <v>7</v>
      </c>
      <c r="AF36" s="11" t="s">
        <v>102</v>
      </c>
      <c r="AG36" s="11" t="s">
        <v>18</v>
      </c>
      <c r="AH36" s="11">
        <v>330047413</v>
      </c>
      <c r="AI36" s="11" t="s">
        <v>103</v>
      </c>
      <c r="AJ36" s="11" t="s">
        <v>111</v>
      </c>
      <c r="AK36" s="11" t="s">
        <v>108</v>
      </c>
      <c r="AL36" s="11" t="s">
        <v>105</v>
      </c>
      <c r="AM36" s="73" t="s">
        <v>766</v>
      </c>
    </row>
    <row r="37" spans="1:39" ht="15.75" hidden="1">
      <c r="A37" s="14">
        <v>36</v>
      </c>
      <c r="B37" s="15" t="s">
        <v>175</v>
      </c>
      <c r="C37" s="15"/>
      <c r="D37" s="16">
        <v>220000000552</v>
      </c>
      <c r="E37" s="16">
        <v>4705201</v>
      </c>
      <c r="F37" s="16" t="s">
        <v>131</v>
      </c>
      <c r="G37" s="16">
        <v>5008158616</v>
      </c>
      <c r="H37" s="16" t="s">
        <v>132</v>
      </c>
      <c r="I37" s="11">
        <v>3100001558</v>
      </c>
      <c r="J37" s="11"/>
      <c r="K37" s="170" t="s">
        <v>1181</v>
      </c>
      <c r="L37" s="11">
        <v>1650</v>
      </c>
      <c r="M37" s="11">
        <v>4084</v>
      </c>
      <c r="N37" s="11">
        <v>3</v>
      </c>
      <c r="O37" s="19">
        <v>3</v>
      </c>
      <c r="P37" s="165" t="s">
        <v>133</v>
      </c>
      <c r="Q37" s="11" t="s">
        <v>115</v>
      </c>
      <c r="R37" s="11">
        <v>2.1379999999999999</v>
      </c>
      <c r="S37" s="20">
        <v>13800</v>
      </c>
      <c r="T37" s="20" t="s">
        <v>134</v>
      </c>
      <c r="U37" s="21">
        <v>81.048599999999993</v>
      </c>
      <c r="V37" s="20">
        <f t="shared" si="0"/>
        <v>1118470.68</v>
      </c>
      <c r="W37" s="20">
        <v>0</v>
      </c>
      <c r="X37" s="20">
        <v>0</v>
      </c>
      <c r="Y37" s="20">
        <f>V37*18%</f>
        <v>201324.72239999997</v>
      </c>
      <c r="Z37" s="20">
        <f t="shared" si="4"/>
        <v>27961.767</v>
      </c>
      <c r="AA37" s="20">
        <f t="shared" si="5"/>
        <v>1347757.1694</v>
      </c>
      <c r="AB37" s="20">
        <f t="shared" si="6"/>
        <v>1146432.4470000002</v>
      </c>
      <c r="AC37" s="11" t="s">
        <v>101</v>
      </c>
      <c r="AD37" s="11">
        <v>9100083103</v>
      </c>
      <c r="AE37" s="11" t="s">
        <v>7</v>
      </c>
      <c r="AF37" s="11" t="s">
        <v>102</v>
      </c>
      <c r="AG37" s="11" t="s">
        <v>18</v>
      </c>
      <c r="AH37" s="11">
        <v>330050808</v>
      </c>
      <c r="AI37" s="11" t="s">
        <v>117</v>
      </c>
      <c r="AJ37" s="11" t="s">
        <v>132</v>
      </c>
      <c r="AK37" s="11" t="s">
        <v>132</v>
      </c>
      <c r="AL37" s="11" t="s">
        <v>176</v>
      </c>
      <c r="AM37" s="73" t="s">
        <v>171</v>
      </c>
    </row>
    <row r="38" spans="1:39" ht="15.75" hidden="1">
      <c r="A38" s="14">
        <v>37</v>
      </c>
      <c r="B38" s="15" t="s">
        <v>177</v>
      </c>
      <c r="C38" s="15"/>
      <c r="D38" s="16">
        <v>220000000549</v>
      </c>
      <c r="E38" s="16">
        <v>3813897</v>
      </c>
      <c r="F38" s="16" t="s">
        <v>149</v>
      </c>
      <c r="G38" s="16">
        <v>5011108515</v>
      </c>
      <c r="H38" s="16" t="s">
        <v>150</v>
      </c>
      <c r="I38" s="11">
        <v>3100001558</v>
      </c>
      <c r="J38" s="11"/>
      <c r="K38" s="170" t="s">
        <v>1181</v>
      </c>
      <c r="L38" s="11">
        <v>1650</v>
      </c>
      <c r="M38" s="11">
        <v>4084</v>
      </c>
      <c r="N38" s="11">
        <v>3</v>
      </c>
      <c r="O38" s="19">
        <v>3</v>
      </c>
      <c r="P38" s="165" t="s">
        <v>133</v>
      </c>
      <c r="Q38" s="11" t="s">
        <v>115</v>
      </c>
      <c r="R38" s="11">
        <v>2.1379999999999999</v>
      </c>
      <c r="S38" s="20">
        <v>12850</v>
      </c>
      <c r="T38" s="20" t="s">
        <v>134</v>
      </c>
      <c r="U38" s="21">
        <v>82.048299999999998</v>
      </c>
      <c r="V38" s="20">
        <f t="shared" si="0"/>
        <v>1054320.655</v>
      </c>
      <c r="W38" s="20">
        <f t="shared" ref="W38:W41" si="12">V38*7.5%</f>
        <v>79074.049125000005</v>
      </c>
      <c r="X38" s="20">
        <f t="shared" ref="X38:X41" si="13">W38*10%</f>
        <v>7907.404912500001</v>
      </c>
      <c r="Y38" s="20">
        <f t="shared" ref="Y38:Y39" si="14">(W38+V38+X38)*18%</f>
        <v>205434.37962674996</v>
      </c>
      <c r="Z38" s="20">
        <f t="shared" si="4"/>
        <v>26358.016375000003</v>
      </c>
      <c r="AA38" s="20">
        <f t="shared" si="5"/>
        <v>1373094.5050392498</v>
      </c>
      <c r="AB38" s="20">
        <f t="shared" si="6"/>
        <v>1167660.1254124998</v>
      </c>
      <c r="AC38" s="11" t="s">
        <v>101</v>
      </c>
      <c r="AD38" s="23">
        <v>9100104715</v>
      </c>
      <c r="AE38" s="23" t="s">
        <v>7</v>
      </c>
      <c r="AF38" s="23" t="s">
        <v>116</v>
      </c>
      <c r="AG38" s="23" t="s">
        <v>22</v>
      </c>
      <c r="AH38" s="11" t="s">
        <v>151</v>
      </c>
      <c r="AI38" s="11" t="s">
        <v>152</v>
      </c>
      <c r="AJ38" s="11"/>
      <c r="AK38" s="11" t="s">
        <v>132</v>
      </c>
      <c r="AL38" s="11" t="s">
        <v>105</v>
      </c>
      <c r="AM38" s="73" t="s">
        <v>97</v>
      </c>
    </row>
    <row r="39" spans="1:39" ht="15.75" hidden="1">
      <c r="A39" s="14">
        <v>38</v>
      </c>
      <c r="B39" s="15" t="s">
        <v>178</v>
      </c>
      <c r="C39" s="15"/>
      <c r="D39" s="16">
        <v>220000000549</v>
      </c>
      <c r="E39" s="16">
        <v>3813897</v>
      </c>
      <c r="F39" s="16" t="s">
        <v>149</v>
      </c>
      <c r="G39" s="16">
        <v>5011108515</v>
      </c>
      <c r="H39" s="16" t="s">
        <v>150</v>
      </c>
      <c r="I39" s="11">
        <v>3100001558</v>
      </c>
      <c r="J39" s="11"/>
      <c r="K39" s="170" t="s">
        <v>1181</v>
      </c>
      <c r="L39" s="11">
        <v>1650</v>
      </c>
      <c r="M39" s="11">
        <v>4084</v>
      </c>
      <c r="N39" s="11">
        <v>3</v>
      </c>
      <c r="O39" s="19">
        <v>3</v>
      </c>
      <c r="P39" s="165" t="s">
        <v>133</v>
      </c>
      <c r="Q39" s="11" t="s">
        <v>115</v>
      </c>
      <c r="R39" s="11">
        <v>2.1379999999999999</v>
      </c>
      <c r="S39" s="20">
        <v>12850</v>
      </c>
      <c r="T39" s="20" t="s">
        <v>134</v>
      </c>
      <c r="U39" s="21">
        <v>82.048299999999998</v>
      </c>
      <c r="V39" s="20">
        <f t="shared" si="0"/>
        <v>1054320.655</v>
      </c>
      <c r="W39" s="20">
        <f t="shared" si="12"/>
        <v>79074.049125000005</v>
      </c>
      <c r="X39" s="20">
        <f t="shared" si="13"/>
        <v>7907.404912500001</v>
      </c>
      <c r="Y39" s="20">
        <f t="shared" si="14"/>
        <v>205434.37962674996</v>
      </c>
      <c r="Z39" s="20">
        <f t="shared" si="4"/>
        <v>26358.016375000003</v>
      </c>
      <c r="AA39" s="20">
        <f t="shared" si="5"/>
        <v>1373094.5050392498</v>
      </c>
      <c r="AB39" s="20">
        <f t="shared" si="6"/>
        <v>1167660.1254124998</v>
      </c>
      <c r="AC39" s="11" t="s">
        <v>101</v>
      </c>
      <c r="AD39" s="23">
        <v>9100104715</v>
      </c>
      <c r="AE39" s="23" t="s">
        <v>7</v>
      </c>
      <c r="AF39" s="23" t="s">
        <v>116</v>
      </c>
      <c r="AG39" s="23" t="s">
        <v>22</v>
      </c>
      <c r="AH39" s="11" t="s">
        <v>151</v>
      </c>
      <c r="AI39" s="11" t="s">
        <v>152</v>
      </c>
      <c r="AJ39" s="11"/>
      <c r="AK39" s="11" t="s">
        <v>153</v>
      </c>
      <c r="AL39" s="11" t="s">
        <v>105</v>
      </c>
      <c r="AM39" s="73" t="s">
        <v>113</v>
      </c>
    </row>
    <row r="40" spans="1:39" ht="15.75" hidden="1">
      <c r="A40" s="14">
        <v>39</v>
      </c>
      <c r="B40" s="15" t="s">
        <v>179</v>
      </c>
      <c r="C40" s="15"/>
      <c r="D40" s="16">
        <v>220000000556</v>
      </c>
      <c r="E40" s="16">
        <v>19022</v>
      </c>
      <c r="F40" s="16" t="s">
        <v>96</v>
      </c>
      <c r="G40" s="16">
        <v>5007840599</v>
      </c>
      <c r="H40" s="16" t="s">
        <v>97</v>
      </c>
      <c r="I40" s="11">
        <v>3100001558</v>
      </c>
      <c r="J40" s="11"/>
      <c r="K40" s="170" t="s">
        <v>1181</v>
      </c>
      <c r="L40" s="11">
        <v>1650</v>
      </c>
      <c r="M40" s="11">
        <v>4084</v>
      </c>
      <c r="N40" s="11">
        <v>3</v>
      </c>
      <c r="O40" s="19">
        <v>3.14</v>
      </c>
      <c r="P40" s="165" t="s">
        <v>98</v>
      </c>
      <c r="Q40" s="11" t="s">
        <v>99</v>
      </c>
      <c r="R40" s="11">
        <v>2.1379999999999999</v>
      </c>
      <c r="S40" s="20">
        <v>8800</v>
      </c>
      <c r="T40" s="20" t="s">
        <v>100</v>
      </c>
      <c r="U40" s="21">
        <v>68.683300000000003</v>
      </c>
      <c r="V40" s="20">
        <f>S40*U40</f>
        <v>604413.04</v>
      </c>
      <c r="W40" s="20">
        <f>V40*0%</f>
        <v>0</v>
      </c>
      <c r="X40" s="20">
        <f>W40*10%</f>
        <v>0</v>
      </c>
      <c r="Y40" s="20">
        <f>(W40+V40+X40)*18%</f>
        <v>108794.3472</v>
      </c>
      <c r="Z40" s="20">
        <f>V40*2.5%</f>
        <v>15110.326000000001</v>
      </c>
      <c r="AA40" s="20">
        <f>V40+W40+X40+Y40+Z40</f>
        <v>728317.7132</v>
      </c>
      <c r="AB40" s="20">
        <f>AA40-Y40</f>
        <v>619523.36600000004</v>
      </c>
      <c r="AC40" s="11" t="s">
        <v>101</v>
      </c>
      <c r="AD40" s="11">
        <v>9100082292</v>
      </c>
      <c r="AE40" s="11" t="s">
        <v>7</v>
      </c>
      <c r="AF40" s="11" t="s">
        <v>102</v>
      </c>
      <c r="AG40" s="11" t="s">
        <v>18</v>
      </c>
      <c r="AH40" s="11">
        <v>330047413</v>
      </c>
      <c r="AI40" s="11" t="s">
        <v>103</v>
      </c>
      <c r="AJ40" s="11" t="s">
        <v>104</v>
      </c>
      <c r="AK40" s="11" t="s">
        <v>97</v>
      </c>
      <c r="AL40" s="11" t="s">
        <v>105</v>
      </c>
      <c r="AM40" s="73" t="s">
        <v>108</v>
      </c>
    </row>
    <row r="41" spans="1:39" ht="15.75" hidden="1">
      <c r="A41" s="14">
        <v>40</v>
      </c>
      <c r="B41" s="15" t="s">
        <v>180</v>
      </c>
      <c r="C41" s="15"/>
      <c r="D41" s="16">
        <v>220000000551</v>
      </c>
      <c r="E41" s="16">
        <v>5127224</v>
      </c>
      <c r="F41" s="16" t="s">
        <v>181</v>
      </c>
      <c r="G41" s="16">
        <v>5011758850</v>
      </c>
      <c r="H41" s="16" t="s">
        <v>182</v>
      </c>
      <c r="I41" s="11">
        <v>3100001558</v>
      </c>
      <c r="J41" s="11"/>
      <c r="K41" s="170" t="s">
        <v>1181</v>
      </c>
      <c r="L41" s="11">
        <v>1650</v>
      </c>
      <c r="M41" s="11">
        <v>4084</v>
      </c>
      <c r="N41" s="11">
        <v>3</v>
      </c>
      <c r="O41" s="19">
        <v>3</v>
      </c>
      <c r="P41" s="165" t="s">
        <v>183</v>
      </c>
      <c r="Q41" s="11" t="s">
        <v>115</v>
      </c>
      <c r="R41" s="11">
        <v>2.1379999999999999</v>
      </c>
      <c r="S41" s="20">
        <v>11548</v>
      </c>
      <c r="T41" s="20" t="s">
        <v>134</v>
      </c>
      <c r="U41" s="21">
        <v>82.641099999999994</v>
      </c>
      <c r="V41" s="20">
        <f t="shared" si="0"/>
        <v>954339.42279999994</v>
      </c>
      <c r="W41" s="20">
        <f t="shared" si="12"/>
        <v>71575.456709999999</v>
      </c>
      <c r="X41" s="20">
        <f t="shared" si="13"/>
        <v>7157.5456709999999</v>
      </c>
      <c r="Y41" s="20">
        <f t="shared" ref="Y41" si="15">(W41+V41+X41)*18%</f>
        <v>185953.03653257998</v>
      </c>
      <c r="Z41" s="20">
        <f t="shared" ref="Z41:Z44" si="16">V41*2.5%</f>
        <v>23858.485570000001</v>
      </c>
      <c r="AA41" s="20">
        <f t="shared" ref="AA41:AA44" si="17">V41+W41+X41+Y41+Z41</f>
        <v>1242883.94728358</v>
      </c>
      <c r="AB41" s="20">
        <f t="shared" ref="AB41:AB44" si="18">AA41-Y41</f>
        <v>1056930.910751</v>
      </c>
      <c r="AC41" s="11" t="s">
        <v>101</v>
      </c>
      <c r="AD41" s="11">
        <v>9100104762</v>
      </c>
      <c r="AE41" s="11" t="s">
        <v>6</v>
      </c>
      <c r="AF41" s="11" t="s">
        <v>116</v>
      </c>
      <c r="AG41" s="11" t="s">
        <v>34</v>
      </c>
      <c r="AH41" s="11" t="s">
        <v>151</v>
      </c>
      <c r="AI41" s="11" t="s">
        <v>152</v>
      </c>
      <c r="AJ41" s="11"/>
      <c r="AK41" s="11" t="s">
        <v>184</v>
      </c>
      <c r="AL41" s="11" t="s">
        <v>105</v>
      </c>
      <c r="AM41" s="73" t="s">
        <v>97</v>
      </c>
    </row>
    <row r="42" spans="1:39" ht="15.75" hidden="1">
      <c r="A42" s="14">
        <v>41</v>
      </c>
      <c r="B42" s="15" t="s">
        <v>185</v>
      </c>
      <c r="C42" s="15"/>
      <c r="D42" s="16">
        <v>220000000541</v>
      </c>
      <c r="E42" s="16">
        <v>6259360</v>
      </c>
      <c r="F42" s="16" t="s">
        <v>170</v>
      </c>
      <c r="G42" s="16">
        <v>5008669225</v>
      </c>
      <c r="H42" s="16" t="s">
        <v>171</v>
      </c>
      <c r="I42" s="11">
        <v>3100001558</v>
      </c>
      <c r="J42" s="11"/>
      <c r="K42" s="170" t="s">
        <v>1181</v>
      </c>
      <c r="L42" s="11">
        <v>1650</v>
      </c>
      <c r="M42" s="11">
        <v>4084</v>
      </c>
      <c r="N42" s="11">
        <v>3</v>
      </c>
      <c r="O42" s="19">
        <v>3.23</v>
      </c>
      <c r="P42" s="165" t="s">
        <v>114</v>
      </c>
      <c r="Q42" s="11" t="s">
        <v>115</v>
      </c>
      <c r="R42" s="11">
        <v>2.1379999999999999</v>
      </c>
      <c r="S42" s="20">
        <v>16700</v>
      </c>
      <c r="T42" s="20" t="s">
        <v>100</v>
      </c>
      <c r="U42" s="21">
        <v>68.8</v>
      </c>
      <c r="V42" s="20">
        <f t="shared" si="0"/>
        <v>1148960</v>
      </c>
      <c r="W42" s="20">
        <v>0</v>
      </c>
      <c r="X42" s="20">
        <v>0</v>
      </c>
      <c r="Y42" s="20">
        <f t="shared" ref="Y42:Y44" si="19">V42*18%</f>
        <v>206812.79999999999</v>
      </c>
      <c r="Z42" s="20">
        <f t="shared" si="16"/>
        <v>28724</v>
      </c>
      <c r="AA42" s="20">
        <f t="shared" si="17"/>
        <v>1384496.8</v>
      </c>
      <c r="AB42" s="20">
        <f t="shared" si="18"/>
        <v>1177684</v>
      </c>
      <c r="AC42" s="11" t="s">
        <v>101</v>
      </c>
      <c r="AD42" s="11">
        <v>9100082407</v>
      </c>
      <c r="AE42" s="11" t="s">
        <v>7</v>
      </c>
      <c r="AF42" s="11" t="s">
        <v>116</v>
      </c>
      <c r="AG42" s="11" t="s">
        <v>18</v>
      </c>
      <c r="AH42" s="11">
        <v>330050808</v>
      </c>
      <c r="AI42" s="11" t="s">
        <v>117</v>
      </c>
      <c r="AJ42" s="11" t="s">
        <v>172</v>
      </c>
      <c r="AK42" s="11" t="s">
        <v>141</v>
      </c>
      <c r="AL42" s="11" t="s">
        <v>105</v>
      </c>
      <c r="AM42" s="73" t="s">
        <v>97</v>
      </c>
    </row>
    <row r="43" spans="1:39" ht="15.75" hidden="1">
      <c r="A43" s="14">
        <v>42</v>
      </c>
      <c r="B43" s="15" t="s">
        <v>186</v>
      </c>
      <c r="C43" s="15"/>
      <c r="D43" s="16">
        <v>220000000541</v>
      </c>
      <c r="E43" s="16">
        <v>6259360</v>
      </c>
      <c r="F43" s="16" t="s">
        <v>170</v>
      </c>
      <c r="G43" s="16">
        <v>5008669225</v>
      </c>
      <c r="H43" s="16" t="s">
        <v>171</v>
      </c>
      <c r="I43" s="11">
        <v>3100001558</v>
      </c>
      <c r="J43" s="11"/>
      <c r="K43" s="170" t="s">
        <v>1181</v>
      </c>
      <c r="L43" s="11">
        <v>1650</v>
      </c>
      <c r="M43" s="11">
        <v>4084</v>
      </c>
      <c r="N43" s="11">
        <v>3</v>
      </c>
      <c r="O43" s="19">
        <v>3.23</v>
      </c>
      <c r="P43" s="165" t="s">
        <v>114</v>
      </c>
      <c r="Q43" s="11" t="s">
        <v>115</v>
      </c>
      <c r="R43" s="11">
        <v>2.1379999999999999</v>
      </c>
      <c r="S43" s="20">
        <v>16700</v>
      </c>
      <c r="T43" s="20" t="s">
        <v>100</v>
      </c>
      <c r="U43" s="21">
        <v>68.8</v>
      </c>
      <c r="V43" s="20">
        <f t="shared" si="0"/>
        <v>1148960</v>
      </c>
      <c r="W43" s="20">
        <v>0</v>
      </c>
      <c r="X43" s="20">
        <v>0</v>
      </c>
      <c r="Y43" s="20">
        <f t="shared" si="19"/>
        <v>206812.79999999999</v>
      </c>
      <c r="Z43" s="20">
        <f t="shared" si="16"/>
        <v>28724</v>
      </c>
      <c r="AA43" s="20">
        <f t="shared" si="17"/>
        <v>1384496.8</v>
      </c>
      <c r="AB43" s="20">
        <f t="shared" si="18"/>
        <v>1177684</v>
      </c>
      <c r="AC43" s="11" t="s">
        <v>101</v>
      </c>
      <c r="AD43" s="11">
        <v>9100082407</v>
      </c>
      <c r="AE43" s="11" t="s">
        <v>7</v>
      </c>
      <c r="AF43" s="11" t="s">
        <v>116</v>
      </c>
      <c r="AG43" s="11" t="s">
        <v>18</v>
      </c>
      <c r="AH43" s="11">
        <v>330050808</v>
      </c>
      <c r="AI43" s="11" t="s">
        <v>117</v>
      </c>
      <c r="AJ43" s="11" t="s">
        <v>172</v>
      </c>
      <c r="AK43" s="11" t="s">
        <v>141</v>
      </c>
      <c r="AL43" s="11" t="s">
        <v>105</v>
      </c>
      <c r="AM43" s="73" t="s">
        <v>257</v>
      </c>
    </row>
    <row r="44" spans="1:39" ht="15.75" hidden="1">
      <c r="A44" s="14">
        <v>43</v>
      </c>
      <c r="B44" s="15" t="s">
        <v>187</v>
      </c>
      <c r="C44" s="15"/>
      <c r="D44" s="16">
        <v>220000000541</v>
      </c>
      <c r="E44" s="16">
        <v>6259360</v>
      </c>
      <c r="F44" s="16" t="s">
        <v>170</v>
      </c>
      <c r="G44" s="16">
        <v>5008669225</v>
      </c>
      <c r="H44" s="16" t="s">
        <v>171</v>
      </c>
      <c r="I44" s="11">
        <v>3100001558</v>
      </c>
      <c r="J44" s="11"/>
      <c r="K44" s="170" t="s">
        <v>1181</v>
      </c>
      <c r="L44" s="11">
        <v>1650</v>
      </c>
      <c r="M44" s="11">
        <v>4084</v>
      </c>
      <c r="N44" s="11">
        <v>3</v>
      </c>
      <c r="O44" s="19">
        <v>3.23</v>
      </c>
      <c r="P44" s="165" t="s">
        <v>114</v>
      </c>
      <c r="Q44" s="11" t="s">
        <v>115</v>
      </c>
      <c r="R44" s="11">
        <v>2.1379999999999999</v>
      </c>
      <c r="S44" s="20">
        <v>16700</v>
      </c>
      <c r="T44" s="20" t="s">
        <v>100</v>
      </c>
      <c r="U44" s="21">
        <v>68.8</v>
      </c>
      <c r="V44" s="20">
        <f t="shared" si="0"/>
        <v>1148960</v>
      </c>
      <c r="W44" s="20">
        <v>0</v>
      </c>
      <c r="X44" s="20">
        <v>0</v>
      </c>
      <c r="Y44" s="20">
        <f t="shared" si="19"/>
        <v>206812.79999999999</v>
      </c>
      <c r="Z44" s="20">
        <f t="shared" si="16"/>
        <v>28724</v>
      </c>
      <c r="AA44" s="20">
        <f t="shared" si="17"/>
        <v>1384496.8</v>
      </c>
      <c r="AB44" s="20">
        <f t="shared" si="18"/>
        <v>1177684</v>
      </c>
      <c r="AC44" s="11" t="s">
        <v>101</v>
      </c>
      <c r="AD44" s="11">
        <v>9100082407</v>
      </c>
      <c r="AE44" s="11" t="s">
        <v>7</v>
      </c>
      <c r="AF44" s="11" t="s">
        <v>116</v>
      </c>
      <c r="AG44" s="11" t="s">
        <v>18</v>
      </c>
      <c r="AH44" s="11">
        <v>330050808</v>
      </c>
      <c r="AI44" s="11" t="s">
        <v>117</v>
      </c>
      <c r="AJ44" s="11" t="s">
        <v>172</v>
      </c>
      <c r="AK44" s="11" t="s">
        <v>141</v>
      </c>
      <c r="AL44" s="11" t="s">
        <v>105</v>
      </c>
      <c r="AM44" s="73" t="s">
        <v>171</v>
      </c>
    </row>
    <row r="45" spans="1:39" ht="15.75" hidden="1">
      <c r="A45" s="14">
        <v>44</v>
      </c>
      <c r="B45" s="15">
        <v>193407</v>
      </c>
      <c r="C45" s="15"/>
      <c r="D45" s="16">
        <v>220000000548</v>
      </c>
      <c r="E45" s="16">
        <v>4446757</v>
      </c>
      <c r="F45" s="16" t="s">
        <v>188</v>
      </c>
      <c r="G45" s="16">
        <v>5011494658</v>
      </c>
      <c r="H45" s="16" t="s">
        <v>189</v>
      </c>
      <c r="I45" s="11">
        <v>3100001558</v>
      </c>
      <c r="J45" s="11"/>
      <c r="K45" s="170" t="s">
        <v>1181</v>
      </c>
      <c r="L45" s="11">
        <v>1650</v>
      </c>
      <c r="M45" s="11">
        <v>4084</v>
      </c>
      <c r="N45" s="11">
        <v>5</v>
      </c>
      <c r="O45" s="19" t="s">
        <v>144</v>
      </c>
      <c r="P45" s="165" t="s">
        <v>109</v>
      </c>
      <c r="Q45" s="11" t="s">
        <v>110</v>
      </c>
      <c r="R45" s="11">
        <v>2.1379999999999999</v>
      </c>
      <c r="S45" s="20">
        <v>7518</v>
      </c>
      <c r="T45" s="20" t="s">
        <v>100</v>
      </c>
      <c r="U45" s="21">
        <v>75.239199999999997</v>
      </c>
      <c r="V45" s="20">
        <f>S45*U45</f>
        <v>565648.30559999996</v>
      </c>
      <c r="W45" s="20">
        <v>0</v>
      </c>
      <c r="X45" s="20">
        <v>0</v>
      </c>
      <c r="Y45" s="20">
        <f>V45*18%</f>
        <v>101816.695008</v>
      </c>
      <c r="Z45" s="20">
        <f>V45*2.5%</f>
        <v>14141.207640000001</v>
      </c>
      <c r="AA45" s="20">
        <f>V45+W45+X45+Y45+Z45</f>
        <v>681606.20824800001</v>
      </c>
      <c r="AB45" s="20">
        <f>AA45-Y45</f>
        <v>579789.51324</v>
      </c>
      <c r="AC45" s="11" t="s">
        <v>101</v>
      </c>
      <c r="AD45" s="11">
        <v>9100104683</v>
      </c>
      <c r="AE45" s="11" t="s">
        <v>7</v>
      </c>
      <c r="AF45" s="11" t="s">
        <v>116</v>
      </c>
      <c r="AG45" s="11" t="s">
        <v>22</v>
      </c>
      <c r="AH45" s="11">
        <v>330050808</v>
      </c>
      <c r="AI45" s="11" t="s">
        <v>117</v>
      </c>
      <c r="AJ45" s="11" t="s">
        <v>190</v>
      </c>
      <c r="AK45" s="11" t="s">
        <v>191</v>
      </c>
      <c r="AL45" s="11" t="s">
        <v>105</v>
      </c>
      <c r="AM45" s="73" t="s">
        <v>811</v>
      </c>
    </row>
    <row r="46" spans="1:39" ht="15.75" hidden="1">
      <c r="A46" s="14">
        <v>45</v>
      </c>
      <c r="B46" s="15" t="s">
        <v>192</v>
      </c>
      <c r="C46" s="15"/>
      <c r="D46" s="16">
        <v>220000000556</v>
      </c>
      <c r="E46" s="16">
        <v>19022</v>
      </c>
      <c r="F46" s="16" t="s">
        <v>96</v>
      </c>
      <c r="G46" s="16">
        <v>5007840599</v>
      </c>
      <c r="H46" s="16" t="s">
        <v>97</v>
      </c>
      <c r="I46" s="11">
        <v>3100001558</v>
      </c>
      <c r="J46" s="11"/>
      <c r="K46" s="170" t="s">
        <v>1181</v>
      </c>
      <c r="L46" s="11">
        <v>1650</v>
      </c>
      <c r="M46" s="11">
        <v>4084</v>
      </c>
      <c r="N46" s="11">
        <v>3</v>
      </c>
      <c r="O46" s="19">
        <v>3.14</v>
      </c>
      <c r="P46" s="165" t="s">
        <v>98</v>
      </c>
      <c r="Q46" s="11" t="s">
        <v>99</v>
      </c>
      <c r="R46" s="11">
        <v>2.1379999999999999</v>
      </c>
      <c r="S46" s="20">
        <v>8800</v>
      </c>
      <c r="T46" s="20" t="s">
        <v>100</v>
      </c>
      <c r="U46" s="21">
        <v>68.683300000000003</v>
      </c>
      <c r="V46" s="20">
        <f t="shared" ref="V46:V56" si="20">S46*U46</f>
        <v>604413.04</v>
      </c>
      <c r="W46" s="20">
        <f t="shared" ref="W46:W47" si="21">V46*0%</f>
        <v>0</v>
      </c>
      <c r="X46" s="20">
        <f t="shared" ref="X46:X47" si="22">W46*10%</f>
        <v>0</v>
      </c>
      <c r="Y46" s="20">
        <f t="shared" ref="Y46:Y47" si="23">(W46+V46+X46)*18%</f>
        <v>108794.3472</v>
      </c>
      <c r="Z46" s="20">
        <f t="shared" ref="Z46:Z56" si="24">V46*2.5%</f>
        <v>15110.326000000001</v>
      </c>
      <c r="AA46" s="20">
        <f t="shared" ref="AA46:AA56" si="25">V46+W46+X46+Y46+Z46</f>
        <v>728317.7132</v>
      </c>
      <c r="AB46" s="20">
        <f t="shared" ref="AB46:AB56" si="26">AA46-Y46</f>
        <v>619523.36600000004</v>
      </c>
      <c r="AC46" s="11" t="s">
        <v>101</v>
      </c>
      <c r="AD46" s="11">
        <v>9100082292</v>
      </c>
      <c r="AE46" s="11" t="s">
        <v>7</v>
      </c>
      <c r="AF46" s="11" t="s">
        <v>102</v>
      </c>
      <c r="AG46" s="11" t="s">
        <v>18</v>
      </c>
      <c r="AH46" s="11">
        <v>330047413</v>
      </c>
      <c r="AI46" s="11" t="s">
        <v>103</v>
      </c>
      <c r="AJ46" s="11" t="s">
        <v>104</v>
      </c>
      <c r="AK46" s="11" t="s">
        <v>97</v>
      </c>
      <c r="AL46" s="11" t="s">
        <v>105</v>
      </c>
      <c r="AM46" s="73" t="s">
        <v>108</v>
      </c>
    </row>
    <row r="47" spans="1:39" ht="15.75" hidden="1">
      <c r="A47" s="14">
        <v>46</v>
      </c>
      <c r="B47" s="15" t="s">
        <v>193</v>
      </c>
      <c r="C47" s="15"/>
      <c r="D47" s="16">
        <v>220000000556</v>
      </c>
      <c r="E47" s="16">
        <v>19022</v>
      </c>
      <c r="F47" s="16" t="s">
        <v>96</v>
      </c>
      <c r="G47" s="16">
        <v>5007840599</v>
      </c>
      <c r="H47" s="16" t="s">
        <v>97</v>
      </c>
      <c r="I47" s="11">
        <v>3100001558</v>
      </c>
      <c r="J47" s="11"/>
      <c r="K47" s="170" t="s">
        <v>1181</v>
      </c>
      <c r="L47" s="11">
        <v>1650</v>
      </c>
      <c r="M47" s="11">
        <v>4084</v>
      </c>
      <c r="N47" s="11">
        <v>3</v>
      </c>
      <c r="O47" s="19">
        <v>3.14</v>
      </c>
      <c r="P47" s="165" t="s">
        <v>98</v>
      </c>
      <c r="Q47" s="11" t="s">
        <v>99</v>
      </c>
      <c r="R47" s="11">
        <v>2.1379999999999999</v>
      </c>
      <c r="S47" s="20">
        <v>8800</v>
      </c>
      <c r="T47" s="20" t="s">
        <v>100</v>
      </c>
      <c r="U47" s="21">
        <v>68.683300000000003</v>
      </c>
      <c r="V47" s="20">
        <f t="shared" si="20"/>
        <v>604413.04</v>
      </c>
      <c r="W47" s="20">
        <f t="shared" si="21"/>
        <v>0</v>
      </c>
      <c r="X47" s="20">
        <f t="shared" si="22"/>
        <v>0</v>
      </c>
      <c r="Y47" s="20">
        <f t="shared" si="23"/>
        <v>108794.3472</v>
      </c>
      <c r="Z47" s="20">
        <f t="shared" si="24"/>
        <v>15110.326000000001</v>
      </c>
      <c r="AA47" s="20">
        <f t="shared" si="25"/>
        <v>728317.7132</v>
      </c>
      <c r="AB47" s="20">
        <f t="shared" si="26"/>
        <v>619523.36600000004</v>
      </c>
      <c r="AC47" s="11" t="s">
        <v>101</v>
      </c>
      <c r="AD47" s="11">
        <v>9100082292</v>
      </c>
      <c r="AE47" s="11" t="s">
        <v>7</v>
      </c>
      <c r="AF47" s="11" t="s">
        <v>102</v>
      </c>
      <c r="AG47" s="11" t="s">
        <v>18</v>
      </c>
      <c r="AH47" s="11">
        <v>330047413</v>
      </c>
      <c r="AI47" s="11" t="s">
        <v>103</v>
      </c>
      <c r="AJ47" s="11" t="s">
        <v>104</v>
      </c>
      <c r="AK47" s="11" t="s">
        <v>97</v>
      </c>
      <c r="AL47" s="11" t="s">
        <v>105</v>
      </c>
      <c r="AM47" s="73" t="s">
        <v>97</v>
      </c>
    </row>
    <row r="48" spans="1:39" ht="15.75" hidden="1">
      <c r="A48" s="14">
        <v>47</v>
      </c>
      <c r="B48" s="15" t="s">
        <v>194</v>
      </c>
      <c r="C48" s="15"/>
      <c r="D48" s="16">
        <v>220000000559</v>
      </c>
      <c r="E48" s="16">
        <v>6259360</v>
      </c>
      <c r="F48" s="16" t="s">
        <v>170</v>
      </c>
      <c r="G48" s="16">
        <v>5008669225</v>
      </c>
      <c r="H48" s="16" t="s">
        <v>171</v>
      </c>
      <c r="I48" s="11">
        <v>3100001558</v>
      </c>
      <c r="J48" s="11"/>
      <c r="K48" s="170" t="s">
        <v>1181</v>
      </c>
      <c r="L48" s="11">
        <v>1650</v>
      </c>
      <c r="M48" s="11">
        <v>4084</v>
      </c>
      <c r="N48" s="11">
        <v>3</v>
      </c>
      <c r="O48" s="19">
        <v>3.23</v>
      </c>
      <c r="P48" s="165" t="s">
        <v>114</v>
      </c>
      <c r="Q48" s="11" t="s">
        <v>115</v>
      </c>
      <c r="R48" s="11">
        <v>2.1379999999999999</v>
      </c>
      <c r="S48" s="20">
        <v>16700</v>
      </c>
      <c r="T48" s="20" t="s">
        <v>100</v>
      </c>
      <c r="U48" s="21">
        <v>68.8</v>
      </c>
      <c r="V48" s="20">
        <f t="shared" si="20"/>
        <v>1148960</v>
      </c>
      <c r="W48" s="20">
        <v>0</v>
      </c>
      <c r="X48" s="20">
        <v>0</v>
      </c>
      <c r="Y48" s="20">
        <f>V48*18%</f>
        <v>206812.79999999999</v>
      </c>
      <c r="Z48" s="20">
        <f t="shared" si="24"/>
        <v>28724</v>
      </c>
      <c r="AA48" s="20">
        <f t="shared" si="25"/>
        <v>1384496.8</v>
      </c>
      <c r="AB48" s="20">
        <f t="shared" si="26"/>
        <v>1177684</v>
      </c>
      <c r="AC48" s="11" t="s">
        <v>101</v>
      </c>
      <c r="AD48" s="11">
        <v>9100082407</v>
      </c>
      <c r="AE48" s="11" t="s">
        <v>7</v>
      </c>
      <c r="AF48" s="11" t="s">
        <v>116</v>
      </c>
      <c r="AG48" s="11" t="s">
        <v>18</v>
      </c>
      <c r="AH48" s="11">
        <v>330050808</v>
      </c>
      <c r="AI48" s="11" t="s">
        <v>117</v>
      </c>
      <c r="AJ48" s="11" t="s">
        <v>172</v>
      </c>
      <c r="AK48" s="11" t="s">
        <v>141</v>
      </c>
      <c r="AL48" s="11" t="s">
        <v>105</v>
      </c>
      <c r="AM48" s="73" t="s">
        <v>108</v>
      </c>
    </row>
    <row r="49" spans="1:39" ht="15.75" hidden="1">
      <c r="A49" s="14">
        <v>48</v>
      </c>
      <c r="B49" s="15" t="s">
        <v>195</v>
      </c>
      <c r="C49" s="15"/>
      <c r="D49" s="16">
        <v>220000000546</v>
      </c>
      <c r="E49" s="16">
        <v>6699968</v>
      </c>
      <c r="F49" s="16" t="s">
        <v>196</v>
      </c>
      <c r="G49" s="16">
        <v>5012478796</v>
      </c>
      <c r="H49" s="16" t="s">
        <v>197</v>
      </c>
      <c r="I49" s="11">
        <v>3100001558</v>
      </c>
      <c r="J49" s="11"/>
      <c r="K49" s="170" t="s">
        <v>1181</v>
      </c>
      <c r="L49" s="11">
        <v>1650</v>
      </c>
      <c r="M49" s="11">
        <v>4084</v>
      </c>
      <c r="N49" s="11">
        <v>3</v>
      </c>
      <c r="O49" s="19">
        <v>3.23</v>
      </c>
      <c r="P49" s="165" t="s">
        <v>98</v>
      </c>
      <c r="Q49" s="11" t="s">
        <v>198</v>
      </c>
      <c r="R49" s="11">
        <v>2.1419999999999999</v>
      </c>
      <c r="S49" s="20">
        <v>8000</v>
      </c>
      <c r="T49" s="20" t="s">
        <v>100</v>
      </c>
      <c r="U49" s="21">
        <v>73.662899999999993</v>
      </c>
      <c r="V49" s="20">
        <f t="shared" si="20"/>
        <v>589303.19999999995</v>
      </c>
      <c r="W49" s="20">
        <v>0</v>
      </c>
      <c r="X49" s="20">
        <v>0</v>
      </c>
      <c r="Y49" s="20">
        <f>V49*18%</f>
        <v>106074.57599999999</v>
      </c>
      <c r="Z49" s="20">
        <f t="shared" si="24"/>
        <v>14732.58</v>
      </c>
      <c r="AA49" s="20">
        <f t="shared" si="25"/>
        <v>710110.35599999991</v>
      </c>
      <c r="AB49" s="20">
        <f t="shared" si="26"/>
        <v>604035.77999999991</v>
      </c>
      <c r="AC49" s="11" t="s">
        <v>101</v>
      </c>
      <c r="AD49" s="11">
        <v>9100103740</v>
      </c>
      <c r="AE49" s="11" t="s">
        <v>7</v>
      </c>
      <c r="AF49" s="11" t="s">
        <v>116</v>
      </c>
      <c r="AG49" s="11" t="s">
        <v>22</v>
      </c>
      <c r="AH49" s="11">
        <v>330050808</v>
      </c>
      <c r="AI49" s="11" t="s">
        <v>117</v>
      </c>
      <c r="AJ49" s="11" t="s">
        <v>199</v>
      </c>
      <c r="AK49" s="11" t="s">
        <v>199</v>
      </c>
      <c r="AL49" s="11" t="s">
        <v>105</v>
      </c>
      <c r="AM49" s="73" t="s">
        <v>189</v>
      </c>
    </row>
    <row r="50" spans="1:39" ht="15.75" hidden="1">
      <c r="A50" s="14">
        <v>49</v>
      </c>
      <c r="B50" s="15" t="s">
        <v>200</v>
      </c>
      <c r="C50" s="15"/>
      <c r="D50" s="16">
        <v>220000000546</v>
      </c>
      <c r="E50" s="16">
        <v>9794957</v>
      </c>
      <c r="F50" s="16">
        <v>44167</v>
      </c>
      <c r="G50" s="16">
        <v>5010182948</v>
      </c>
      <c r="H50" s="16" t="s">
        <v>201</v>
      </c>
      <c r="I50" s="11">
        <v>3100001558</v>
      </c>
      <c r="J50" s="11"/>
      <c r="K50" s="170" t="s">
        <v>1181</v>
      </c>
      <c r="L50" s="11">
        <v>1650</v>
      </c>
      <c r="M50" s="11">
        <v>4084</v>
      </c>
      <c r="N50" s="11">
        <v>3</v>
      </c>
      <c r="O50" s="19">
        <v>3.14</v>
      </c>
      <c r="P50" s="165" t="s">
        <v>98</v>
      </c>
      <c r="Q50" s="11" t="s">
        <v>198</v>
      </c>
      <c r="R50" s="11">
        <v>2.1379999999999999</v>
      </c>
      <c r="S50" s="20">
        <v>8000</v>
      </c>
      <c r="T50" s="20" t="s">
        <v>100</v>
      </c>
      <c r="U50" s="21">
        <v>73.662899999999993</v>
      </c>
      <c r="V50" s="20">
        <f t="shared" si="20"/>
        <v>589303.19999999995</v>
      </c>
      <c r="W50" s="20">
        <v>0</v>
      </c>
      <c r="X50" s="20">
        <v>0</v>
      </c>
      <c r="Y50" s="20">
        <f>V50*18%</f>
        <v>106074.57599999999</v>
      </c>
      <c r="Z50" s="20">
        <f t="shared" si="24"/>
        <v>14732.58</v>
      </c>
      <c r="AA50" s="20">
        <f t="shared" si="25"/>
        <v>710110.35599999991</v>
      </c>
      <c r="AB50" s="20">
        <f t="shared" si="26"/>
        <v>604035.77999999991</v>
      </c>
      <c r="AC50" s="11" t="s">
        <v>101</v>
      </c>
      <c r="AD50" s="11">
        <v>9100103740</v>
      </c>
      <c r="AE50" s="11" t="s">
        <v>7</v>
      </c>
      <c r="AF50" s="11" t="s">
        <v>116</v>
      </c>
      <c r="AG50" s="11" t="s">
        <v>22</v>
      </c>
      <c r="AH50" s="11">
        <v>330050808</v>
      </c>
      <c r="AI50" s="11" t="s">
        <v>117</v>
      </c>
      <c r="AJ50" s="11" t="s">
        <v>202</v>
      </c>
      <c r="AK50" s="11" t="s">
        <v>201</v>
      </c>
      <c r="AL50" s="11" t="s">
        <v>105</v>
      </c>
      <c r="AM50" s="73" t="s">
        <v>97</v>
      </c>
    </row>
    <row r="51" spans="1:39" ht="15.75" hidden="1">
      <c r="A51" s="14">
        <v>50</v>
      </c>
      <c r="B51" s="15" t="s">
        <v>203</v>
      </c>
      <c r="C51" s="15"/>
      <c r="D51" s="16">
        <v>220000000558</v>
      </c>
      <c r="E51" s="16">
        <v>19022</v>
      </c>
      <c r="F51" s="16" t="s">
        <v>96</v>
      </c>
      <c r="G51" s="16">
        <v>5007840599</v>
      </c>
      <c r="H51" s="16" t="s">
        <v>97</v>
      </c>
      <c r="I51" s="11">
        <v>3100001558</v>
      </c>
      <c r="J51" s="11"/>
      <c r="K51" s="170" t="s">
        <v>1181</v>
      </c>
      <c r="L51" s="11">
        <v>1650</v>
      </c>
      <c r="M51" s="11">
        <v>4084</v>
      </c>
      <c r="N51" s="11">
        <v>3</v>
      </c>
      <c r="O51" s="19">
        <v>3.14</v>
      </c>
      <c r="P51" s="165" t="s">
        <v>98</v>
      </c>
      <c r="Q51" s="11" t="s">
        <v>99</v>
      </c>
      <c r="R51" s="11">
        <v>2.1379999999999999</v>
      </c>
      <c r="S51" s="20">
        <v>8800</v>
      </c>
      <c r="T51" s="20" t="s">
        <v>100</v>
      </c>
      <c r="U51" s="21">
        <v>68.683300000000003</v>
      </c>
      <c r="V51" s="20">
        <f t="shared" si="20"/>
        <v>604413.04</v>
      </c>
      <c r="W51" s="20">
        <f>V51*0%</f>
        <v>0</v>
      </c>
      <c r="X51" s="20">
        <f>W51*10%</f>
        <v>0</v>
      </c>
      <c r="Y51" s="20">
        <f>(W51+V51+X51)*18%</f>
        <v>108794.3472</v>
      </c>
      <c r="Z51" s="20">
        <f t="shared" si="24"/>
        <v>15110.326000000001</v>
      </c>
      <c r="AA51" s="20">
        <f t="shared" si="25"/>
        <v>728317.7132</v>
      </c>
      <c r="AB51" s="20">
        <f t="shared" si="26"/>
        <v>619523.36600000004</v>
      </c>
      <c r="AC51" s="11" t="s">
        <v>101</v>
      </c>
      <c r="AD51" s="11">
        <v>9100082292</v>
      </c>
      <c r="AE51" s="11" t="s">
        <v>7</v>
      </c>
      <c r="AF51" s="11" t="s">
        <v>102</v>
      </c>
      <c r="AG51" s="11" t="s">
        <v>18</v>
      </c>
      <c r="AH51" s="11">
        <v>330047413</v>
      </c>
      <c r="AI51" s="11" t="s">
        <v>103</v>
      </c>
      <c r="AJ51" s="11" t="s">
        <v>104</v>
      </c>
      <c r="AK51" s="11" t="s">
        <v>97</v>
      </c>
      <c r="AL51" s="11" t="s">
        <v>105</v>
      </c>
      <c r="AM51" s="73" t="s">
        <v>811</v>
      </c>
    </row>
    <row r="52" spans="1:39" ht="15.75" hidden="1">
      <c r="A52" s="14">
        <v>51</v>
      </c>
      <c r="B52" s="15" t="s">
        <v>204</v>
      </c>
      <c r="C52" s="15"/>
      <c r="D52" s="16">
        <v>220000000554</v>
      </c>
      <c r="E52" s="16">
        <v>4705201</v>
      </c>
      <c r="F52" s="16" t="s">
        <v>131</v>
      </c>
      <c r="G52" s="16">
        <v>5008158616</v>
      </c>
      <c r="H52" s="16" t="s">
        <v>132</v>
      </c>
      <c r="I52" s="11">
        <v>3100001558</v>
      </c>
      <c r="J52" s="11"/>
      <c r="K52" s="170" t="s">
        <v>1181</v>
      </c>
      <c r="L52" s="11">
        <v>1650</v>
      </c>
      <c r="M52" s="11">
        <v>4084</v>
      </c>
      <c r="N52" s="11">
        <v>3</v>
      </c>
      <c r="O52" s="19">
        <v>3</v>
      </c>
      <c r="P52" s="165" t="s">
        <v>133</v>
      </c>
      <c r="Q52" s="11" t="s">
        <v>115</v>
      </c>
      <c r="R52" s="11">
        <v>2.1379999999999999</v>
      </c>
      <c r="S52" s="20">
        <v>13800</v>
      </c>
      <c r="T52" s="20" t="s">
        <v>134</v>
      </c>
      <c r="U52" s="21">
        <v>81.048599999999993</v>
      </c>
      <c r="V52" s="20">
        <f t="shared" si="20"/>
        <v>1118470.68</v>
      </c>
      <c r="W52" s="20">
        <v>0</v>
      </c>
      <c r="X52" s="20">
        <v>0</v>
      </c>
      <c r="Y52" s="20">
        <f>V52*18%</f>
        <v>201324.72239999997</v>
      </c>
      <c r="Z52" s="20">
        <f t="shared" si="24"/>
        <v>27961.767</v>
      </c>
      <c r="AA52" s="20">
        <f t="shared" si="25"/>
        <v>1347757.1694</v>
      </c>
      <c r="AB52" s="20">
        <f t="shared" si="26"/>
        <v>1146432.4470000002</v>
      </c>
      <c r="AC52" s="11" t="s">
        <v>101</v>
      </c>
      <c r="AD52" s="11">
        <v>9100083103</v>
      </c>
      <c r="AE52" s="11" t="s">
        <v>7</v>
      </c>
      <c r="AF52" s="11" t="s">
        <v>102</v>
      </c>
      <c r="AG52" s="11" t="s">
        <v>18</v>
      </c>
      <c r="AH52" s="11">
        <v>330050808</v>
      </c>
      <c r="AI52" s="11" t="s">
        <v>117</v>
      </c>
      <c r="AJ52" s="11" t="s">
        <v>132</v>
      </c>
      <c r="AK52" s="11" t="s">
        <v>132</v>
      </c>
      <c r="AL52" s="11" t="s">
        <v>105</v>
      </c>
      <c r="AM52" s="73" t="s">
        <v>113</v>
      </c>
    </row>
    <row r="53" spans="1:39" ht="15.75" hidden="1">
      <c r="A53" s="14">
        <v>52</v>
      </c>
      <c r="B53" s="15" t="s">
        <v>205</v>
      </c>
      <c r="C53" s="15"/>
      <c r="D53" s="16">
        <v>220000000542</v>
      </c>
      <c r="E53" s="16">
        <v>5571977</v>
      </c>
      <c r="F53" s="16">
        <v>43627</v>
      </c>
      <c r="G53" s="16">
        <v>5008457647</v>
      </c>
      <c r="H53" s="16" t="s">
        <v>165</v>
      </c>
      <c r="I53" s="11">
        <v>3100001558</v>
      </c>
      <c r="J53" s="11"/>
      <c r="K53" s="170" t="s">
        <v>1181</v>
      </c>
      <c r="L53" s="11">
        <v>1650</v>
      </c>
      <c r="M53" s="11">
        <v>4084</v>
      </c>
      <c r="N53" s="11">
        <v>5</v>
      </c>
      <c r="O53" s="19">
        <v>5.03</v>
      </c>
      <c r="P53" s="165" t="s">
        <v>166</v>
      </c>
      <c r="Q53" s="11" t="s">
        <v>110</v>
      </c>
      <c r="R53" s="11">
        <v>2.1379999999999999</v>
      </c>
      <c r="S53" s="20">
        <v>8700</v>
      </c>
      <c r="T53" s="20" t="s">
        <v>100</v>
      </c>
      <c r="U53" s="21">
        <v>68.8</v>
      </c>
      <c r="V53" s="20">
        <f t="shared" si="20"/>
        <v>598560</v>
      </c>
      <c r="W53" s="20">
        <v>0</v>
      </c>
      <c r="X53" s="20">
        <v>0</v>
      </c>
      <c r="Y53" s="20">
        <f>V53*18%</f>
        <v>107740.8</v>
      </c>
      <c r="Z53" s="20">
        <f t="shared" si="24"/>
        <v>14964</v>
      </c>
      <c r="AA53" s="20">
        <f t="shared" si="25"/>
        <v>721264.8</v>
      </c>
      <c r="AB53" s="20">
        <f t="shared" si="26"/>
        <v>613524</v>
      </c>
      <c r="AC53" s="11" t="s">
        <v>101</v>
      </c>
      <c r="AD53" s="11">
        <v>9100082411</v>
      </c>
      <c r="AE53" s="11" t="s">
        <v>7</v>
      </c>
      <c r="AF53" s="11" t="s">
        <v>102</v>
      </c>
      <c r="AG53" s="11" t="s">
        <v>18</v>
      </c>
      <c r="AH53" s="11">
        <v>330050808</v>
      </c>
      <c r="AI53" s="11" t="s">
        <v>117</v>
      </c>
      <c r="AJ53" s="11" t="s">
        <v>165</v>
      </c>
      <c r="AK53" s="11" t="s">
        <v>165</v>
      </c>
      <c r="AL53" s="11" t="s">
        <v>105</v>
      </c>
      <c r="AM53" s="73" t="s">
        <v>189</v>
      </c>
    </row>
    <row r="54" spans="1:39" ht="15.75" hidden="1">
      <c r="A54" s="14">
        <v>53</v>
      </c>
      <c r="B54" s="15">
        <v>193408</v>
      </c>
      <c r="C54" s="15"/>
      <c r="D54" s="16">
        <v>220000000548</v>
      </c>
      <c r="E54" s="16">
        <v>4446757</v>
      </c>
      <c r="F54" s="16" t="s">
        <v>188</v>
      </c>
      <c r="G54" s="16">
        <v>5011494658</v>
      </c>
      <c r="H54" s="16" t="s">
        <v>189</v>
      </c>
      <c r="I54" s="11">
        <v>3100001558</v>
      </c>
      <c r="J54" s="11"/>
      <c r="K54" s="170" t="s">
        <v>1181</v>
      </c>
      <c r="L54" s="11">
        <v>1650</v>
      </c>
      <c r="M54" s="11">
        <v>4084</v>
      </c>
      <c r="N54" s="11">
        <v>5</v>
      </c>
      <c r="O54" s="19" t="s">
        <v>144</v>
      </c>
      <c r="P54" s="165" t="s">
        <v>109</v>
      </c>
      <c r="Q54" s="11" t="s">
        <v>110</v>
      </c>
      <c r="R54" s="11">
        <v>2.1379999999999999</v>
      </c>
      <c r="S54" s="20">
        <v>7518</v>
      </c>
      <c r="T54" s="20" t="s">
        <v>100</v>
      </c>
      <c r="U54" s="21">
        <v>75.239199999999997</v>
      </c>
      <c r="V54" s="20">
        <f t="shared" si="20"/>
        <v>565648.30559999996</v>
      </c>
      <c r="W54" s="20">
        <v>0</v>
      </c>
      <c r="X54" s="20">
        <v>0</v>
      </c>
      <c r="Y54" s="20">
        <f t="shared" ref="Y54:Y56" si="27">V54*18%</f>
        <v>101816.695008</v>
      </c>
      <c r="Z54" s="20">
        <f t="shared" si="24"/>
        <v>14141.207640000001</v>
      </c>
      <c r="AA54" s="20">
        <f t="shared" si="25"/>
        <v>681606.20824800001</v>
      </c>
      <c r="AB54" s="20">
        <f t="shared" si="26"/>
        <v>579789.51324</v>
      </c>
      <c r="AC54" s="11" t="s">
        <v>101</v>
      </c>
      <c r="AD54" s="11">
        <v>9100104683</v>
      </c>
      <c r="AE54" s="11" t="s">
        <v>7</v>
      </c>
      <c r="AF54" s="11" t="s">
        <v>116</v>
      </c>
      <c r="AG54" s="11" t="s">
        <v>22</v>
      </c>
      <c r="AH54" s="11">
        <v>330050808</v>
      </c>
      <c r="AI54" s="11" t="s">
        <v>117</v>
      </c>
      <c r="AJ54" s="11" t="s">
        <v>190</v>
      </c>
      <c r="AK54" s="11" t="s">
        <v>206</v>
      </c>
      <c r="AL54" s="11" t="s">
        <v>105</v>
      </c>
      <c r="AM54" s="73" t="s">
        <v>189</v>
      </c>
    </row>
    <row r="55" spans="1:39" ht="15.75" hidden="1">
      <c r="A55" s="14">
        <v>54</v>
      </c>
      <c r="B55" s="15">
        <v>193409</v>
      </c>
      <c r="C55" s="15"/>
      <c r="D55" s="16">
        <v>220000000590</v>
      </c>
      <c r="E55" s="16">
        <v>4446757</v>
      </c>
      <c r="F55" s="16" t="s">
        <v>188</v>
      </c>
      <c r="G55" s="16">
        <v>5011494658</v>
      </c>
      <c r="H55" s="16" t="s">
        <v>189</v>
      </c>
      <c r="I55" s="11">
        <v>3100001558</v>
      </c>
      <c r="J55" s="11"/>
      <c r="K55" s="170" t="s">
        <v>1181</v>
      </c>
      <c r="L55" s="11">
        <v>1650</v>
      </c>
      <c r="M55" s="11">
        <v>4084</v>
      </c>
      <c r="N55" s="11">
        <v>5</v>
      </c>
      <c r="O55" s="19" t="s">
        <v>144</v>
      </c>
      <c r="P55" s="165" t="s">
        <v>109</v>
      </c>
      <c r="Q55" s="11" t="s">
        <v>110</v>
      </c>
      <c r="R55" s="11">
        <v>2.1379999999999999</v>
      </c>
      <c r="S55" s="20">
        <v>7518</v>
      </c>
      <c r="T55" s="20" t="s">
        <v>100</v>
      </c>
      <c r="U55" s="21">
        <v>75.239199999999997</v>
      </c>
      <c r="V55" s="20">
        <f t="shared" si="20"/>
        <v>565648.30559999996</v>
      </c>
      <c r="W55" s="20">
        <v>0</v>
      </c>
      <c r="X55" s="20">
        <v>0</v>
      </c>
      <c r="Y55" s="20">
        <f t="shared" si="27"/>
        <v>101816.695008</v>
      </c>
      <c r="Z55" s="20">
        <f t="shared" si="24"/>
        <v>14141.207640000001</v>
      </c>
      <c r="AA55" s="20">
        <f t="shared" si="25"/>
        <v>681606.20824800001</v>
      </c>
      <c r="AB55" s="20">
        <f t="shared" si="26"/>
        <v>579789.51324</v>
      </c>
      <c r="AC55" s="11" t="s">
        <v>101</v>
      </c>
      <c r="AD55" s="11">
        <v>9100104683</v>
      </c>
      <c r="AE55" s="11" t="s">
        <v>7</v>
      </c>
      <c r="AF55" s="11" t="s">
        <v>116</v>
      </c>
      <c r="AG55" s="11" t="s">
        <v>22</v>
      </c>
      <c r="AH55" s="11">
        <v>330050808</v>
      </c>
      <c r="AI55" s="11" t="s">
        <v>117</v>
      </c>
      <c r="AJ55" s="11" t="s">
        <v>190</v>
      </c>
      <c r="AK55" s="11" t="s">
        <v>206</v>
      </c>
      <c r="AL55" s="11" t="s">
        <v>105</v>
      </c>
      <c r="AM55" s="73">
        <v>40791195</v>
      </c>
    </row>
    <row r="56" spans="1:39" ht="15.75" hidden="1">
      <c r="A56" s="14">
        <v>55</v>
      </c>
      <c r="B56" s="15">
        <v>193414</v>
      </c>
      <c r="C56" s="15"/>
      <c r="D56" s="16">
        <v>220000000590</v>
      </c>
      <c r="E56" s="16">
        <v>4446757</v>
      </c>
      <c r="F56" s="16" t="s">
        <v>188</v>
      </c>
      <c r="G56" s="16">
        <v>5011494658</v>
      </c>
      <c r="H56" s="16" t="s">
        <v>189</v>
      </c>
      <c r="I56" s="11">
        <v>3100001558</v>
      </c>
      <c r="J56" s="11"/>
      <c r="K56" s="170" t="s">
        <v>1181</v>
      </c>
      <c r="L56" s="11">
        <v>1650</v>
      </c>
      <c r="M56" s="11">
        <v>4084</v>
      </c>
      <c r="N56" s="11">
        <v>5</v>
      </c>
      <c r="O56" s="19" t="s">
        <v>144</v>
      </c>
      <c r="P56" s="165" t="s">
        <v>109</v>
      </c>
      <c r="Q56" s="11" t="s">
        <v>110</v>
      </c>
      <c r="R56" s="11">
        <v>2.1379999999999999</v>
      </c>
      <c r="S56" s="20">
        <v>7518</v>
      </c>
      <c r="T56" s="20" t="s">
        <v>100</v>
      </c>
      <c r="U56" s="21">
        <v>75.239199999999997</v>
      </c>
      <c r="V56" s="20">
        <f t="shared" si="20"/>
        <v>565648.30559999996</v>
      </c>
      <c r="W56" s="20">
        <v>0</v>
      </c>
      <c r="X56" s="20">
        <v>0</v>
      </c>
      <c r="Y56" s="20">
        <f t="shared" si="27"/>
        <v>101816.695008</v>
      </c>
      <c r="Z56" s="20">
        <f t="shared" si="24"/>
        <v>14141.207640000001</v>
      </c>
      <c r="AA56" s="20">
        <f t="shared" si="25"/>
        <v>681606.20824800001</v>
      </c>
      <c r="AB56" s="20">
        <f t="shared" si="26"/>
        <v>579789.51324</v>
      </c>
      <c r="AC56" s="11" t="s">
        <v>101</v>
      </c>
      <c r="AD56" s="11">
        <v>9100104683</v>
      </c>
      <c r="AE56" s="11" t="s">
        <v>7</v>
      </c>
      <c r="AF56" s="11" t="s">
        <v>116</v>
      </c>
      <c r="AG56" s="11" t="s">
        <v>22</v>
      </c>
      <c r="AH56" s="11">
        <v>330050808</v>
      </c>
      <c r="AI56" s="11" t="s">
        <v>117</v>
      </c>
      <c r="AJ56" s="11" t="s">
        <v>190</v>
      </c>
      <c r="AK56" s="11" t="s">
        <v>206</v>
      </c>
      <c r="AL56" s="11" t="s">
        <v>105</v>
      </c>
      <c r="AM56" s="73" t="s">
        <v>171</v>
      </c>
    </row>
    <row r="57" spans="1:39" ht="15.75" hidden="1">
      <c r="A57" s="14">
        <v>56</v>
      </c>
      <c r="B57" s="15" t="s">
        <v>207</v>
      </c>
      <c r="C57" s="15"/>
      <c r="D57" s="16">
        <v>220000000556</v>
      </c>
      <c r="E57" s="16">
        <v>19022</v>
      </c>
      <c r="F57" s="16" t="s">
        <v>96</v>
      </c>
      <c r="G57" s="16">
        <v>5007840599</v>
      </c>
      <c r="H57" s="16" t="s">
        <v>97</v>
      </c>
      <c r="I57" s="11">
        <v>3100001558</v>
      </c>
      <c r="J57" s="11"/>
      <c r="K57" s="170" t="s">
        <v>1181</v>
      </c>
      <c r="L57" s="11">
        <v>1650</v>
      </c>
      <c r="M57" s="11">
        <v>4084</v>
      </c>
      <c r="N57" s="11">
        <v>3</v>
      </c>
      <c r="O57" s="19">
        <v>3.14</v>
      </c>
      <c r="P57" s="165" t="s">
        <v>98</v>
      </c>
      <c r="Q57" s="11" t="s">
        <v>99</v>
      </c>
      <c r="R57" s="11">
        <v>2.1379999999999999</v>
      </c>
      <c r="S57" s="20">
        <v>8800</v>
      </c>
      <c r="T57" s="20" t="s">
        <v>100</v>
      </c>
      <c r="U57" s="21">
        <v>68.683300000000003</v>
      </c>
      <c r="V57" s="20">
        <f>S57*U57</f>
        <v>604413.04</v>
      </c>
      <c r="W57" s="20">
        <f>V57*0%</f>
        <v>0</v>
      </c>
      <c r="X57" s="20">
        <f>W57*10%</f>
        <v>0</v>
      </c>
      <c r="Y57" s="20">
        <f>(W57+V57+X57)*18%</f>
        <v>108794.3472</v>
      </c>
      <c r="Z57" s="20">
        <f>V57*2.5%</f>
        <v>15110.326000000001</v>
      </c>
      <c r="AA57" s="20">
        <f>V57+W57+X57+Y57+Z57</f>
        <v>728317.7132</v>
      </c>
      <c r="AB57" s="20">
        <f>AA57-Y57</f>
        <v>619523.36600000004</v>
      </c>
      <c r="AC57" s="11" t="s">
        <v>101</v>
      </c>
      <c r="AD57" s="11">
        <v>9100082292</v>
      </c>
      <c r="AE57" s="11" t="s">
        <v>7</v>
      </c>
      <c r="AF57" s="11" t="s">
        <v>102</v>
      </c>
      <c r="AG57" s="11" t="s">
        <v>18</v>
      </c>
      <c r="AH57" s="11">
        <v>330047413</v>
      </c>
      <c r="AI57" s="11" t="s">
        <v>103</v>
      </c>
      <c r="AJ57" s="11" t="s">
        <v>104</v>
      </c>
      <c r="AK57" s="11" t="s">
        <v>97</v>
      </c>
      <c r="AL57" s="11" t="s">
        <v>105</v>
      </c>
      <c r="AM57" s="73">
        <v>40791195</v>
      </c>
    </row>
    <row r="58" spans="1:39" ht="15.75" hidden="1">
      <c r="A58" s="14">
        <v>57</v>
      </c>
      <c r="B58" s="15" t="s">
        <v>209</v>
      </c>
      <c r="C58" s="15"/>
      <c r="D58" s="16">
        <v>220000000553</v>
      </c>
      <c r="E58" s="16">
        <v>5070101</v>
      </c>
      <c r="F58" s="16" t="s">
        <v>210</v>
      </c>
      <c r="G58" s="16">
        <v>5008239034</v>
      </c>
      <c r="H58" s="16" t="s">
        <v>211</v>
      </c>
      <c r="I58" s="11">
        <v>3100001558</v>
      </c>
      <c r="J58" s="11"/>
      <c r="K58" s="170" t="s">
        <v>1181</v>
      </c>
      <c r="L58" s="11">
        <v>1650</v>
      </c>
      <c r="M58" s="11">
        <v>4084</v>
      </c>
      <c r="N58" s="11">
        <v>3</v>
      </c>
      <c r="O58" s="19">
        <v>3</v>
      </c>
      <c r="P58" s="165" t="s">
        <v>133</v>
      </c>
      <c r="Q58" s="11" t="s">
        <v>115</v>
      </c>
      <c r="R58" s="11">
        <v>2.1379999999999999</v>
      </c>
      <c r="S58" s="20">
        <v>13800</v>
      </c>
      <c r="T58" s="20" t="s">
        <v>134</v>
      </c>
      <c r="U58" s="21">
        <v>81.048599999999993</v>
      </c>
      <c r="V58" s="20">
        <f>S58*U58</f>
        <v>1118470.68</v>
      </c>
      <c r="W58" s="20">
        <v>0</v>
      </c>
      <c r="X58" s="20">
        <v>0</v>
      </c>
      <c r="Y58" s="20">
        <f>V58*18%</f>
        <v>201324.72239999997</v>
      </c>
      <c r="Z58" s="20">
        <f>V58*2.5%</f>
        <v>27961.767</v>
      </c>
      <c r="AA58" s="20">
        <f>V58+W58+X58+Y58+Z58</f>
        <v>1347757.1694</v>
      </c>
      <c r="AB58" s="20">
        <f>AA58-Y58</f>
        <v>1146432.4470000002</v>
      </c>
      <c r="AC58" s="11" t="s">
        <v>101</v>
      </c>
      <c r="AD58" s="11">
        <v>9100083103</v>
      </c>
      <c r="AE58" s="11" t="s">
        <v>7</v>
      </c>
      <c r="AF58" s="11" t="s">
        <v>102</v>
      </c>
      <c r="AG58" s="11" t="s">
        <v>18</v>
      </c>
      <c r="AH58" s="11">
        <v>330050808</v>
      </c>
      <c r="AI58" s="11" t="s">
        <v>117</v>
      </c>
      <c r="AJ58" s="11" t="s">
        <v>212</v>
      </c>
      <c r="AK58" s="11" t="s">
        <v>211</v>
      </c>
      <c r="AL58" s="11" t="s">
        <v>105</v>
      </c>
      <c r="AM58" s="73" t="s">
        <v>97</v>
      </c>
    </row>
    <row r="59" spans="1:39" ht="15.75" hidden="1">
      <c r="A59" s="14">
        <v>58</v>
      </c>
      <c r="B59" s="15" t="s">
        <v>214</v>
      </c>
      <c r="C59" s="15"/>
      <c r="D59" s="16">
        <v>220000000541</v>
      </c>
      <c r="E59" s="16">
        <v>6259360</v>
      </c>
      <c r="F59" s="16" t="s">
        <v>170</v>
      </c>
      <c r="G59" s="16">
        <v>5008669225</v>
      </c>
      <c r="H59" s="16" t="s">
        <v>171</v>
      </c>
      <c r="I59" s="11">
        <v>3100001558</v>
      </c>
      <c r="J59" s="11"/>
      <c r="K59" s="170" t="s">
        <v>1181</v>
      </c>
      <c r="L59" s="11">
        <v>1650</v>
      </c>
      <c r="M59" s="11">
        <v>4084</v>
      </c>
      <c r="N59" s="11">
        <v>3</v>
      </c>
      <c r="O59" s="19">
        <v>3.23</v>
      </c>
      <c r="P59" s="165" t="s">
        <v>114</v>
      </c>
      <c r="Q59" s="11" t="s">
        <v>115</v>
      </c>
      <c r="R59" s="11">
        <v>2.1379999999999999</v>
      </c>
      <c r="S59" s="20">
        <v>16700</v>
      </c>
      <c r="T59" s="20" t="s">
        <v>100</v>
      </c>
      <c r="U59" s="21">
        <v>68.8</v>
      </c>
      <c r="V59" s="20">
        <f>S59*U59</f>
        <v>1148960</v>
      </c>
      <c r="W59" s="20">
        <v>0</v>
      </c>
      <c r="X59" s="20">
        <v>0</v>
      </c>
      <c r="Y59" s="20">
        <f>V59*18%</f>
        <v>206812.79999999999</v>
      </c>
      <c r="Z59" s="20">
        <f>V59*2.5%</f>
        <v>28724</v>
      </c>
      <c r="AA59" s="20">
        <f>V59+W59+X59+Y59+Z59</f>
        <v>1384496.8</v>
      </c>
      <c r="AB59" s="20">
        <f>AA59-Y59</f>
        <v>1177684</v>
      </c>
      <c r="AC59" s="11" t="s">
        <v>101</v>
      </c>
      <c r="AD59" s="11">
        <v>9100082407</v>
      </c>
      <c r="AE59" s="11" t="s">
        <v>7</v>
      </c>
      <c r="AF59" s="11" t="s">
        <v>116</v>
      </c>
      <c r="AG59" s="11" t="s">
        <v>18</v>
      </c>
      <c r="AH59" s="11">
        <v>330050808</v>
      </c>
      <c r="AI59" s="11" t="s">
        <v>117</v>
      </c>
      <c r="AJ59" s="11" t="s">
        <v>172</v>
      </c>
      <c r="AK59" s="11" t="s">
        <v>141</v>
      </c>
      <c r="AL59" s="11" t="s">
        <v>105</v>
      </c>
      <c r="AM59" s="73" t="s">
        <v>171</v>
      </c>
    </row>
    <row r="60" spans="1:39" ht="15.75" hidden="1">
      <c r="A60" s="14">
        <v>59</v>
      </c>
      <c r="B60" s="15" t="s">
        <v>216</v>
      </c>
      <c r="C60" s="15"/>
      <c r="D60" s="16">
        <v>220000000558</v>
      </c>
      <c r="E60" s="16">
        <v>19022</v>
      </c>
      <c r="F60" s="16" t="s">
        <v>96</v>
      </c>
      <c r="G60" s="16">
        <v>5007840599</v>
      </c>
      <c r="H60" s="16" t="s">
        <v>97</v>
      </c>
      <c r="I60" s="11">
        <v>3100001558</v>
      </c>
      <c r="J60" s="11"/>
      <c r="K60" s="170" t="s">
        <v>1181</v>
      </c>
      <c r="L60" s="11">
        <v>1650</v>
      </c>
      <c r="M60" s="11">
        <v>4084</v>
      </c>
      <c r="N60" s="11">
        <v>3</v>
      </c>
      <c r="O60" s="19">
        <v>3.14</v>
      </c>
      <c r="P60" s="165" t="s">
        <v>98</v>
      </c>
      <c r="Q60" s="11" t="s">
        <v>99</v>
      </c>
      <c r="R60" s="11">
        <v>2.1379999999999999</v>
      </c>
      <c r="S60" s="20">
        <v>8800</v>
      </c>
      <c r="T60" s="20" t="s">
        <v>100</v>
      </c>
      <c r="U60" s="21">
        <v>68.683300000000003</v>
      </c>
      <c r="V60" s="20">
        <f>S60*U60</f>
        <v>604413.04</v>
      </c>
      <c r="W60" s="20">
        <f>V60*0%</f>
        <v>0</v>
      </c>
      <c r="X60" s="20">
        <f>W60*10%</f>
        <v>0</v>
      </c>
      <c r="Y60" s="20">
        <f>(W60+V60+X60)*18%</f>
        <v>108794.3472</v>
      </c>
      <c r="Z60" s="20">
        <f>V60*2.5%</f>
        <v>15110.326000000001</v>
      </c>
      <c r="AA60" s="20">
        <f>V60+W60+X60+Y60+Z60</f>
        <v>728317.7132</v>
      </c>
      <c r="AB60" s="20">
        <f>AA60-Y60</f>
        <v>619523.36600000004</v>
      </c>
      <c r="AC60" s="11" t="s">
        <v>101</v>
      </c>
      <c r="AD60" s="11">
        <v>9100082292</v>
      </c>
      <c r="AE60" s="11" t="s">
        <v>7</v>
      </c>
      <c r="AF60" s="11" t="s">
        <v>102</v>
      </c>
      <c r="AG60" s="11" t="s">
        <v>18</v>
      </c>
      <c r="AH60" s="11">
        <v>330047413</v>
      </c>
      <c r="AI60" s="11" t="s">
        <v>103</v>
      </c>
      <c r="AJ60" s="11" t="s">
        <v>104</v>
      </c>
      <c r="AK60" s="11" t="s">
        <v>97</v>
      </c>
      <c r="AL60" s="11" t="s">
        <v>105</v>
      </c>
      <c r="AM60" s="73" t="s">
        <v>97</v>
      </c>
    </row>
    <row r="61" spans="1:39" ht="15.75" hidden="1">
      <c r="A61" s="14">
        <v>60</v>
      </c>
      <c r="B61" s="15" t="s">
        <v>217</v>
      </c>
      <c r="C61" s="15"/>
      <c r="D61" s="16">
        <v>220000000551</v>
      </c>
      <c r="E61" s="16">
        <v>5127224</v>
      </c>
      <c r="F61" s="16" t="s">
        <v>181</v>
      </c>
      <c r="G61" s="16">
        <v>5011758850</v>
      </c>
      <c r="H61" s="16" t="s">
        <v>182</v>
      </c>
      <c r="I61" s="11">
        <v>3100001558</v>
      </c>
      <c r="J61" s="11"/>
      <c r="K61" s="170" t="s">
        <v>1181</v>
      </c>
      <c r="L61" s="11">
        <v>1650</v>
      </c>
      <c r="M61" s="11">
        <v>4084</v>
      </c>
      <c r="N61" s="11">
        <v>3</v>
      </c>
      <c r="O61" s="19">
        <v>3</v>
      </c>
      <c r="P61" s="165" t="s">
        <v>183</v>
      </c>
      <c r="Q61" s="11" t="s">
        <v>115</v>
      </c>
      <c r="R61" s="11">
        <v>2.1379999999999999</v>
      </c>
      <c r="S61" s="20">
        <v>11548</v>
      </c>
      <c r="T61" s="20" t="s">
        <v>134</v>
      </c>
      <c r="U61" s="21">
        <v>82.641099999999994</v>
      </c>
      <c r="V61" s="20">
        <f t="shared" ref="V61" si="28">S61*U61</f>
        <v>954339.42279999994</v>
      </c>
      <c r="W61" s="20">
        <f t="shared" ref="W61" si="29">V61*7.5%</f>
        <v>71575.456709999999</v>
      </c>
      <c r="X61" s="20">
        <f t="shared" ref="X61" si="30">W61*10%</f>
        <v>7157.5456709999999</v>
      </c>
      <c r="Y61" s="20">
        <f t="shared" ref="Y61" si="31">(W61+V61+X61)*18%</f>
        <v>185953.03653257998</v>
      </c>
      <c r="Z61" s="20">
        <f t="shared" ref="Z61" si="32">V61*2.5%</f>
        <v>23858.485570000001</v>
      </c>
      <c r="AA61" s="20">
        <f t="shared" ref="AA61" si="33">V61+W61+X61+Y61+Z61</f>
        <v>1242883.94728358</v>
      </c>
      <c r="AB61" s="20">
        <f t="shared" ref="AB61" si="34">AA61-Y61</f>
        <v>1056930.910751</v>
      </c>
      <c r="AC61" s="11" t="s">
        <v>101</v>
      </c>
      <c r="AD61" s="11">
        <v>9100104762</v>
      </c>
      <c r="AE61" s="11" t="s">
        <v>6</v>
      </c>
      <c r="AF61" s="11" t="s">
        <v>116</v>
      </c>
      <c r="AG61" s="11" t="s">
        <v>34</v>
      </c>
      <c r="AH61" s="11" t="s">
        <v>151</v>
      </c>
      <c r="AI61" s="11" t="s">
        <v>152</v>
      </c>
      <c r="AJ61" s="11"/>
      <c r="AK61" s="11">
        <v>44509</v>
      </c>
      <c r="AL61" s="11" t="s">
        <v>105</v>
      </c>
      <c r="AM61" s="73" t="s">
        <v>97</v>
      </c>
    </row>
    <row r="62" spans="1:39" ht="15.75" hidden="1">
      <c r="A62" s="14">
        <v>61</v>
      </c>
      <c r="B62" s="15" t="s">
        <v>218</v>
      </c>
      <c r="C62" s="15"/>
      <c r="D62" s="16">
        <v>220000000559</v>
      </c>
      <c r="E62" s="16">
        <v>6259360</v>
      </c>
      <c r="F62" s="16" t="s">
        <v>170</v>
      </c>
      <c r="G62" s="16">
        <v>5008669225</v>
      </c>
      <c r="H62" s="16" t="s">
        <v>171</v>
      </c>
      <c r="I62" s="11">
        <v>3100001558</v>
      </c>
      <c r="J62" s="11"/>
      <c r="K62" s="170" t="s">
        <v>1181</v>
      </c>
      <c r="L62" s="11">
        <v>1650</v>
      </c>
      <c r="M62" s="11">
        <v>4084</v>
      </c>
      <c r="N62" s="11">
        <v>3</v>
      </c>
      <c r="O62" s="19">
        <v>3.23</v>
      </c>
      <c r="P62" s="165" t="s">
        <v>114</v>
      </c>
      <c r="Q62" s="11" t="s">
        <v>115</v>
      </c>
      <c r="R62" s="11">
        <v>2.1379999999999999</v>
      </c>
      <c r="S62" s="20">
        <v>16700</v>
      </c>
      <c r="T62" s="20" t="s">
        <v>100</v>
      </c>
      <c r="U62" s="21">
        <v>68.8</v>
      </c>
      <c r="V62" s="20">
        <f>S62*U62</f>
        <v>1148960</v>
      </c>
      <c r="W62" s="20">
        <v>0</v>
      </c>
      <c r="X62" s="20">
        <v>0</v>
      </c>
      <c r="Y62" s="20">
        <f>V62*18%</f>
        <v>206812.79999999999</v>
      </c>
      <c r="Z62" s="20">
        <f>V62*2.5%</f>
        <v>28724</v>
      </c>
      <c r="AA62" s="20">
        <f>V62+W62+X62+Y62+Z62</f>
        <v>1384496.8</v>
      </c>
      <c r="AB62" s="20">
        <f>AA62-Y62</f>
        <v>1177684</v>
      </c>
      <c r="AC62" s="11" t="s">
        <v>101</v>
      </c>
      <c r="AD62" s="11">
        <v>9100082407</v>
      </c>
      <c r="AE62" s="11" t="s">
        <v>7</v>
      </c>
      <c r="AF62" s="11" t="s">
        <v>116</v>
      </c>
      <c r="AG62" s="11" t="s">
        <v>18</v>
      </c>
      <c r="AH62" s="11">
        <v>330050808</v>
      </c>
      <c r="AI62" s="11" t="s">
        <v>117</v>
      </c>
      <c r="AJ62" s="11" t="s">
        <v>172</v>
      </c>
      <c r="AK62" s="11" t="s">
        <v>141</v>
      </c>
      <c r="AL62" s="11" t="s">
        <v>105</v>
      </c>
      <c r="AM62" s="73" t="s">
        <v>189</v>
      </c>
    </row>
    <row r="63" spans="1:39" ht="15.75" hidden="1">
      <c r="A63" s="14">
        <v>62</v>
      </c>
      <c r="B63" s="15" t="s">
        <v>219</v>
      </c>
      <c r="C63" s="15"/>
      <c r="D63" s="16">
        <v>220000000557</v>
      </c>
      <c r="E63" s="16">
        <v>19022</v>
      </c>
      <c r="F63" s="16" t="s">
        <v>96</v>
      </c>
      <c r="G63" s="16">
        <v>5007840599</v>
      </c>
      <c r="H63" s="16" t="s">
        <v>97</v>
      </c>
      <c r="I63" s="11">
        <v>3100001558</v>
      </c>
      <c r="J63" s="11"/>
      <c r="K63" s="170" t="s">
        <v>1181</v>
      </c>
      <c r="L63" s="11">
        <v>1650</v>
      </c>
      <c r="M63" s="11">
        <v>4084</v>
      </c>
      <c r="N63" s="11">
        <v>3</v>
      </c>
      <c r="O63" s="19">
        <v>3.14</v>
      </c>
      <c r="P63" s="165" t="s">
        <v>98</v>
      </c>
      <c r="Q63" s="11" t="s">
        <v>99</v>
      </c>
      <c r="R63" s="11">
        <v>2.1379999999999999</v>
      </c>
      <c r="S63" s="20">
        <v>8800</v>
      </c>
      <c r="T63" s="20" t="s">
        <v>100</v>
      </c>
      <c r="U63" s="21">
        <v>68.683300000000003</v>
      </c>
      <c r="V63" s="20">
        <f>S63*U63</f>
        <v>604413.04</v>
      </c>
      <c r="W63" s="20">
        <f>V63*0%</f>
        <v>0</v>
      </c>
      <c r="X63" s="20">
        <f>W63*10%</f>
        <v>0</v>
      </c>
      <c r="Y63" s="20">
        <f>(W63+V63+X63)*18%</f>
        <v>108794.3472</v>
      </c>
      <c r="Z63" s="20">
        <f>V63*2.5%</f>
        <v>15110.326000000001</v>
      </c>
      <c r="AA63" s="20">
        <f>V63+W63+X63+Y63+Z63</f>
        <v>728317.7132</v>
      </c>
      <c r="AB63" s="20">
        <f>AA63-Y63</f>
        <v>619523.36600000004</v>
      </c>
      <c r="AC63" s="11" t="s">
        <v>101</v>
      </c>
      <c r="AD63" s="11">
        <v>9100082292</v>
      </c>
      <c r="AE63" s="11" t="s">
        <v>7</v>
      </c>
      <c r="AF63" s="11" t="s">
        <v>102</v>
      </c>
      <c r="AG63" s="11" t="s">
        <v>18</v>
      </c>
      <c r="AH63" s="11">
        <v>330047413</v>
      </c>
      <c r="AI63" s="11" t="s">
        <v>103</v>
      </c>
      <c r="AJ63" s="11" t="s">
        <v>104</v>
      </c>
      <c r="AK63" s="11" t="s">
        <v>97</v>
      </c>
      <c r="AL63" s="25" t="s">
        <v>220</v>
      </c>
      <c r="AM63" s="73" t="s">
        <v>766</v>
      </c>
    </row>
    <row r="64" spans="1:39" ht="15.75" hidden="1">
      <c r="A64" s="14">
        <v>63</v>
      </c>
      <c r="B64" s="15" t="s">
        <v>222</v>
      </c>
      <c r="C64" s="15"/>
      <c r="D64" s="16">
        <v>220000000553</v>
      </c>
      <c r="E64" s="16">
        <v>5070101</v>
      </c>
      <c r="F64" s="16" t="s">
        <v>210</v>
      </c>
      <c r="G64" s="16">
        <v>5008239034</v>
      </c>
      <c r="H64" s="16" t="s">
        <v>211</v>
      </c>
      <c r="I64" s="11">
        <v>3100001558</v>
      </c>
      <c r="J64" s="11"/>
      <c r="K64" s="170" t="s">
        <v>1181</v>
      </c>
      <c r="L64" s="11">
        <v>1650</v>
      </c>
      <c r="M64" s="11">
        <v>4084</v>
      </c>
      <c r="N64" s="11">
        <v>3</v>
      </c>
      <c r="O64" s="19">
        <v>3</v>
      </c>
      <c r="P64" s="165" t="s">
        <v>133</v>
      </c>
      <c r="Q64" s="11" t="s">
        <v>115</v>
      </c>
      <c r="R64" s="11">
        <v>2.1379999999999999</v>
      </c>
      <c r="S64" s="20">
        <v>13800</v>
      </c>
      <c r="T64" s="20" t="s">
        <v>134</v>
      </c>
      <c r="U64" s="21">
        <v>81.048599999999993</v>
      </c>
      <c r="V64" s="20">
        <f>S64*U64</f>
        <v>1118470.68</v>
      </c>
      <c r="W64" s="20">
        <v>0</v>
      </c>
      <c r="X64" s="20">
        <v>0</v>
      </c>
      <c r="Y64" s="20">
        <f>V64*18%</f>
        <v>201324.72239999997</v>
      </c>
      <c r="Z64" s="20">
        <f>V64*2.5%</f>
        <v>27961.767</v>
      </c>
      <c r="AA64" s="20">
        <f>V64+W64+X64+Y64+Z64</f>
        <v>1347757.1694</v>
      </c>
      <c r="AB64" s="20">
        <f>AA64-Y64</f>
        <v>1146432.4470000002</v>
      </c>
      <c r="AC64" s="11" t="s">
        <v>101</v>
      </c>
      <c r="AD64" s="11">
        <v>9100083103</v>
      </c>
      <c r="AE64" s="11" t="s">
        <v>7</v>
      </c>
      <c r="AF64" s="11" t="s">
        <v>102</v>
      </c>
      <c r="AG64" s="11" t="s">
        <v>18</v>
      </c>
      <c r="AH64" s="11">
        <v>330050808</v>
      </c>
      <c r="AI64" s="11" t="s">
        <v>117</v>
      </c>
      <c r="AJ64" s="11" t="s">
        <v>212</v>
      </c>
      <c r="AK64" s="11" t="s">
        <v>211</v>
      </c>
      <c r="AL64" s="11" t="s">
        <v>220</v>
      </c>
      <c r="AM64" s="70" t="s">
        <v>171</v>
      </c>
    </row>
    <row r="65" spans="1:39" ht="15.75" hidden="1">
      <c r="A65" s="14">
        <v>64</v>
      </c>
      <c r="B65" s="15" t="s">
        <v>223</v>
      </c>
      <c r="C65" s="15"/>
      <c r="D65" s="16">
        <v>220000000559</v>
      </c>
      <c r="E65" s="16">
        <v>6259360</v>
      </c>
      <c r="F65" s="16" t="s">
        <v>170</v>
      </c>
      <c r="G65" s="16">
        <v>5008669225</v>
      </c>
      <c r="H65" s="16" t="s">
        <v>171</v>
      </c>
      <c r="I65" s="11">
        <v>3100001558</v>
      </c>
      <c r="J65" s="11"/>
      <c r="K65" s="170" t="s">
        <v>1181</v>
      </c>
      <c r="L65" s="11">
        <v>1650</v>
      </c>
      <c r="M65" s="11">
        <v>4084</v>
      </c>
      <c r="N65" s="11">
        <v>3</v>
      </c>
      <c r="O65" s="19">
        <v>3.23</v>
      </c>
      <c r="P65" s="165" t="s">
        <v>114</v>
      </c>
      <c r="Q65" s="11" t="s">
        <v>115</v>
      </c>
      <c r="R65" s="11">
        <v>2.1379999999999999</v>
      </c>
      <c r="S65" s="20">
        <v>16700</v>
      </c>
      <c r="T65" s="20" t="s">
        <v>100</v>
      </c>
      <c r="U65" s="21">
        <v>68.8</v>
      </c>
      <c r="V65" s="20">
        <f>S65*U65</f>
        <v>1148960</v>
      </c>
      <c r="W65" s="20">
        <v>0</v>
      </c>
      <c r="X65" s="20">
        <v>0</v>
      </c>
      <c r="Y65" s="20">
        <f>V65*18%</f>
        <v>206812.79999999999</v>
      </c>
      <c r="Z65" s="20">
        <f>V65*2.5%</f>
        <v>28724</v>
      </c>
      <c r="AA65" s="20">
        <f>V65+W65+X65+Y65+Z65</f>
        <v>1384496.8</v>
      </c>
      <c r="AB65" s="20">
        <f>AA65-Y65</f>
        <v>1177684</v>
      </c>
      <c r="AC65" s="11" t="s">
        <v>101</v>
      </c>
      <c r="AD65" s="11">
        <v>9100082407</v>
      </c>
      <c r="AE65" s="11" t="s">
        <v>7</v>
      </c>
      <c r="AF65" s="11" t="s">
        <v>116</v>
      </c>
      <c r="AG65" s="11" t="s">
        <v>18</v>
      </c>
      <c r="AH65" s="11">
        <v>330050808</v>
      </c>
      <c r="AI65" s="11" t="s">
        <v>117</v>
      </c>
      <c r="AJ65" s="11" t="s">
        <v>172</v>
      </c>
      <c r="AK65" s="11" t="s">
        <v>141</v>
      </c>
      <c r="AL65" s="11" t="s">
        <v>220</v>
      </c>
      <c r="AM65" s="73" t="s">
        <v>97</v>
      </c>
    </row>
    <row r="66" spans="1:39" ht="15.75" hidden="1">
      <c r="A66" s="14">
        <v>65</v>
      </c>
      <c r="B66" s="15" t="s">
        <v>224</v>
      </c>
      <c r="C66" s="15"/>
      <c r="D66" s="16">
        <v>220000000707</v>
      </c>
      <c r="E66" s="16">
        <v>8937668</v>
      </c>
      <c r="F66" s="16" t="s">
        <v>225</v>
      </c>
      <c r="G66" s="16">
        <v>5013425091</v>
      </c>
      <c r="H66" s="16" t="s">
        <v>226</v>
      </c>
      <c r="I66" s="11">
        <v>3100001558</v>
      </c>
      <c r="J66" s="11"/>
      <c r="K66" s="170" t="s">
        <v>1181</v>
      </c>
      <c r="L66" s="11">
        <v>1650</v>
      </c>
      <c r="M66" s="11">
        <v>4084</v>
      </c>
      <c r="N66" s="11">
        <v>3</v>
      </c>
      <c r="O66" s="19">
        <v>3.09</v>
      </c>
      <c r="P66" s="165" t="s">
        <v>98</v>
      </c>
      <c r="Q66" s="11" t="s">
        <v>227</v>
      </c>
      <c r="R66" s="11">
        <v>2.1419999999999999</v>
      </c>
      <c r="S66" s="20">
        <v>8480</v>
      </c>
      <c r="T66" s="20" t="s">
        <v>100</v>
      </c>
      <c r="U66" s="21">
        <v>74.783600000000007</v>
      </c>
      <c r="V66" s="20">
        <f t="shared" ref="V66" si="35">S66*U66</f>
        <v>634164.92800000007</v>
      </c>
      <c r="W66" s="20">
        <v>0</v>
      </c>
      <c r="X66" s="20">
        <v>0</v>
      </c>
      <c r="Y66" s="20">
        <f>V66*18%</f>
        <v>114149.68704</v>
      </c>
      <c r="Z66" s="20">
        <f t="shared" ref="Z66" si="36">V66*2.5%</f>
        <v>15854.123200000002</v>
      </c>
      <c r="AA66" s="20">
        <f t="shared" ref="AA66" si="37">V66+W66+X66+Y66+Z66</f>
        <v>764168.73824000009</v>
      </c>
      <c r="AB66" s="20">
        <f t="shared" ref="AB66" si="38">AA66-Y66</f>
        <v>650019.0512000001</v>
      </c>
      <c r="AC66" s="11" t="s">
        <v>101</v>
      </c>
      <c r="AD66" s="11">
        <v>9100129960</v>
      </c>
      <c r="AE66" s="11" t="s">
        <v>6</v>
      </c>
      <c r="AF66" s="11" t="s">
        <v>116</v>
      </c>
      <c r="AG66" s="11" t="s">
        <v>34</v>
      </c>
      <c r="AH66" s="11">
        <v>331011024</v>
      </c>
      <c r="AI66" s="11" t="s">
        <v>197</v>
      </c>
      <c r="AJ66" s="11" t="s">
        <v>228</v>
      </c>
      <c r="AK66" s="11" t="s">
        <v>228</v>
      </c>
      <c r="AL66" s="11" t="s">
        <v>105</v>
      </c>
      <c r="AM66" s="73" t="s">
        <v>108</v>
      </c>
    </row>
    <row r="67" spans="1:39" ht="15.75" hidden="1">
      <c r="A67" s="14">
        <v>66</v>
      </c>
      <c r="B67" s="15" t="s">
        <v>229</v>
      </c>
      <c r="C67" s="15"/>
      <c r="D67" s="16">
        <v>220000000557</v>
      </c>
      <c r="E67" s="16">
        <v>19022</v>
      </c>
      <c r="F67" s="16" t="s">
        <v>96</v>
      </c>
      <c r="G67" s="16">
        <v>5007840599</v>
      </c>
      <c r="H67" s="16" t="s">
        <v>97</v>
      </c>
      <c r="I67" s="11">
        <v>3100001558</v>
      </c>
      <c r="J67" s="11"/>
      <c r="K67" s="170" t="s">
        <v>1181</v>
      </c>
      <c r="L67" s="11">
        <v>1650</v>
      </c>
      <c r="M67" s="11">
        <v>4084</v>
      </c>
      <c r="N67" s="11">
        <v>3</v>
      </c>
      <c r="O67" s="19">
        <v>3.14</v>
      </c>
      <c r="P67" s="165" t="s">
        <v>98</v>
      </c>
      <c r="Q67" s="11" t="s">
        <v>99</v>
      </c>
      <c r="R67" s="11">
        <v>2.1379999999999999</v>
      </c>
      <c r="S67" s="20">
        <v>8800</v>
      </c>
      <c r="T67" s="20" t="s">
        <v>100</v>
      </c>
      <c r="U67" s="21">
        <v>68.683300000000003</v>
      </c>
      <c r="V67" s="20">
        <f>S67*U67</f>
        <v>604413.04</v>
      </c>
      <c r="W67" s="20">
        <f>V67*0%</f>
        <v>0</v>
      </c>
      <c r="X67" s="20">
        <f>W67*10%</f>
        <v>0</v>
      </c>
      <c r="Y67" s="20">
        <f>(W67+V67+X67)*18%</f>
        <v>108794.3472</v>
      </c>
      <c r="Z67" s="20">
        <f>V67*2.5%</f>
        <v>15110.326000000001</v>
      </c>
      <c r="AA67" s="20">
        <f>V67+W67+X67+Y67+Z67</f>
        <v>728317.7132</v>
      </c>
      <c r="AB67" s="20">
        <f>AA67-Y67</f>
        <v>619523.36600000004</v>
      </c>
      <c r="AC67" s="11" t="s">
        <v>101</v>
      </c>
      <c r="AD67" s="11">
        <v>9100082292</v>
      </c>
      <c r="AE67" s="11" t="s">
        <v>7</v>
      </c>
      <c r="AF67" s="11" t="s">
        <v>102</v>
      </c>
      <c r="AG67" s="11" t="s">
        <v>18</v>
      </c>
      <c r="AH67" s="11">
        <v>330047413</v>
      </c>
      <c r="AI67" s="11" t="s">
        <v>103</v>
      </c>
      <c r="AJ67" s="11" t="s">
        <v>104</v>
      </c>
      <c r="AK67" s="11" t="s">
        <v>97</v>
      </c>
      <c r="AL67" s="11" t="s">
        <v>105</v>
      </c>
      <c r="AM67" s="73" t="s">
        <v>171</v>
      </c>
    </row>
    <row r="68" spans="1:39" ht="15.75" hidden="1">
      <c r="A68" s="14">
        <v>67</v>
      </c>
      <c r="B68" s="15">
        <v>193406</v>
      </c>
      <c r="C68" s="15"/>
      <c r="D68" s="16">
        <v>220000000548</v>
      </c>
      <c r="E68" s="16">
        <v>4446757</v>
      </c>
      <c r="F68" s="16" t="s">
        <v>188</v>
      </c>
      <c r="G68" s="16">
        <v>5011494658</v>
      </c>
      <c r="H68" s="16" t="s">
        <v>189</v>
      </c>
      <c r="I68" s="11">
        <v>3100001558</v>
      </c>
      <c r="J68" s="11"/>
      <c r="K68" s="170" t="s">
        <v>1181</v>
      </c>
      <c r="L68" s="11">
        <v>1650</v>
      </c>
      <c r="M68" s="11">
        <v>4084</v>
      </c>
      <c r="N68" s="11">
        <v>5</v>
      </c>
      <c r="O68" s="19" t="s">
        <v>144</v>
      </c>
      <c r="P68" s="165" t="s">
        <v>109</v>
      </c>
      <c r="Q68" s="11" t="s">
        <v>110</v>
      </c>
      <c r="R68" s="11">
        <v>2.1379999999999999</v>
      </c>
      <c r="S68" s="20">
        <v>7518</v>
      </c>
      <c r="T68" s="20" t="s">
        <v>100</v>
      </c>
      <c r="U68" s="21">
        <v>75.239199999999997</v>
      </c>
      <c r="V68" s="20">
        <f>S68*U68</f>
        <v>565648.30559999996</v>
      </c>
      <c r="W68" s="20">
        <v>0</v>
      </c>
      <c r="X68" s="20">
        <v>0</v>
      </c>
      <c r="Y68" s="20">
        <f>V68*18%</f>
        <v>101816.695008</v>
      </c>
      <c r="Z68" s="20">
        <f>V68*2.5%</f>
        <v>14141.207640000001</v>
      </c>
      <c r="AA68" s="20">
        <f>V68+W68+X68+Y68+Z68</f>
        <v>681606.20824800001</v>
      </c>
      <c r="AB68" s="20">
        <f>AA68-Y68</f>
        <v>579789.51324</v>
      </c>
      <c r="AC68" s="11" t="s">
        <v>101</v>
      </c>
      <c r="AD68" s="11">
        <v>9100104683</v>
      </c>
      <c r="AE68" s="11" t="s">
        <v>7</v>
      </c>
      <c r="AF68" s="11" t="s">
        <v>116</v>
      </c>
      <c r="AG68" s="11" t="s">
        <v>22</v>
      </c>
      <c r="AH68" s="11">
        <v>330050808</v>
      </c>
      <c r="AI68" s="11" t="s">
        <v>117</v>
      </c>
      <c r="AJ68" s="11" t="s">
        <v>190</v>
      </c>
      <c r="AK68" s="11" t="s">
        <v>206</v>
      </c>
      <c r="AL68" s="11" t="s">
        <v>105</v>
      </c>
      <c r="AM68" s="73" t="s">
        <v>257</v>
      </c>
    </row>
    <row r="69" spans="1:39" ht="15.75" hidden="1">
      <c r="A69" s="14">
        <v>68</v>
      </c>
      <c r="B69" s="15" t="s">
        <v>230</v>
      </c>
      <c r="C69" s="15"/>
      <c r="D69" s="16">
        <v>220000000545</v>
      </c>
      <c r="E69" s="16">
        <v>9704689</v>
      </c>
      <c r="F69" s="16">
        <v>44160</v>
      </c>
      <c r="G69" s="16">
        <v>5010134427</v>
      </c>
      <c r="H69" s="16" t="s">
        <v>157</v>
      </c>
      <c r="I69" s="11">
        <v>3100001558</v>
      </c>
      <c r="J69" s="11"/>
      <c r="K69" s="170" t="s">
        <v>1181</v>
      </c>
      <c r="L69" s="11">
        <v>1650</v>
      </c>
      <c r="M69" s="11">
        <v>4084</v>
      </c>
      <c r="N69" s="11">
        <v>5</v>
      </c>
      <c r="O69" s="19">
        <v>4.8</v>
      </c>
      <c r="P69" s="166" t="s">
        <v>158</v>
      </c>
      <c r="Q69" s="11" t="s">
        <v>159</v>
      </c>
      <c r="R69" s="11">
        <v>2.1379999999999999</v>
      </c>
      <c r="S69" s="20">
        <v>8750</v>
      </c>
      <c r="T69" s="20" t="s">
        <v>100</v>
      </c>
      <c r="U69" s="21">
        <v>71.205600000000004</v>
      </c>
      <c r="V69" s="20">
        <f t="shared" ref="V69:V70" si="39">S69*U69</f>
        <v>623049</v>
      </c>
      <c r="W69" s="20">
        <v>0</v>
      </c>
      <c r="X69" s="20">
        <v>0</v>
      </c>
      <c r="Y69" s="20">
        <f t="shared" ref="Y69:Y70" si="40">V69*18%</f>
        <v>112148.81999999999</v>
      </c>
      <c r="Z69" s="20">
        <f t="shared" ref="Z69:Z70" si="41">V69*2.5%</f>
        <v>15576.225</v>
      </c>
      <c r="AA69" s="20">
        <f t="shared" ref="AA69:AA70" si="42">V69+W69+X69+Y69+Z69</f>
        <v>750774.04499999993</v>
      </c>
      <c r="AB69" s="20">
        <f t="shared" ref="AB69:AB70" si="43">AA69-Y69</f>
        <v>638625.22499999998</v>
      </c>
      <c r="AC69" s="11" t="s">
        <v>101</v>
      </c>
      <c r="AD69" s="11">
        <v>9100102126</v>
      </c>
      <c r="AE69" s="11" t="s">
        <v>7</v>
      </c>
      <c r="AF69" s="11" t="s">
        <v>116</v>
      </c>
      <c r="AG69" s="11" t="s">
        <v>22</v>
      </c>
      <c r="AH69" s="11">
        <v>330050808</v>
      </c>
      <c r="AI69" s="11" t="s">
        <v>117</v>
      </c>
      <c r="AJ69" s="11" t="s">
        <v>160</v>
      </c>
      <c r="AK69" s="11" t="s">
        <v>160</v>
      </c>
      <c r="AL69" s="11" t="s">
        <v>220</v>
      </c>
      <c r="AM69" s="73" t="s">
        <v>97</v>
      </c>
    </row>
    <row r="70" spans="1:39" ht="15.75" hidden="1">
      <c r="A70" s="14">
        <v>69</v>
      </c>
      <c r="B70" s="15" t="s">
        <v>231</v>
      </c>
      <c r="C70" s="15"/>
      <c r="D70" s="16">
        <v>220000000545</v>
      </c>
      <c r="E70" s="16">
        <v>9704689</v>
      </c>
      <c r="F70" s="16">
        <v>44160</v>
      </c>
      <c r="G70" s="16">
        <v>5010134427</v>
      </c>
      <c r="H70" s="16" t="s">
        <v>157</v>
      </c>
      <c r="I70" s="11">
        <v>3100001558</v>
      </c>
      <c r="J70" s="11"/>
      <c r="K70" s="170" t="s">
        <v>1181</v>
      </c>
      <c r="L70" s="11">
        <v>1650</v>
      </c>
      <c r="M70" s="11">
        <v>4084</v>
      </c>
      <c r="N70" s="11">
        <v>5</v>
      </c>
      <c r="O70" s="19">
        <v>4.91</v>
      </c>
      <c r="P70" s="166" t="s">
        <v>158</v>
      </c>
      <c r="Q70" s="11" t="s">
        <v>159</v>
      </c>
      <c r="R70" s="11">
        <v>2.1379999999999999</v>
      </c>
      <c r="S70" s="20">
        <v>8750</v>
      </c>
      <c r="T70" s="20" t="s">
        <v>100</v>
      </c>
      <c r="U70" s="21">
        <v>71.205600000000004</v>
      </c>
      <c r="V70" s="20">
        <f t="shared" si="39"/>
        <v>623049</v>
      </c>
      <c r="W70" s="20">
        <v>0</v>
      </c>
      <c r="X70" s="20">
        <v>0</v>
      </c>
      <c r="Y70" s="20">
        <f t="shared" si="40"/>
        <v>112148.81999999999</v>
      </c>
      <c r="Z70" s="20">
        <f t="shared" si="41"/>
        <v>15576.225</v>
      </c>
      <c r="AA70" s="20">
        <f t="shared" si="42"/>
        <v>750774.04499999993</v>
      </c>
      <c r="AB70" s="20">
        <f t="shared" si="43"/>
        <v>638625.22499999998</v>
      </c>
      <c r="AC70" s="11" t="s">
        <v>101</v>
      </c>
      <c r="AD70" s="11">
        <v>9100102126</v>
      </c>
      <c r="AE70" s="11" t="s">
        <v>7</v>
      </c>
      <c r="AF70" s="11" t="s">
        <v>116</v>
      </c>
      <c r="AG70" s="11" t="s">
        <v>22</v>
      </c>
      <c r="AH70" s="11">
        <v>330050808</v>
      </c>
      <c r="AI70" s="11" t="s">
        <v>117</v>
      </c>
      <c r="AJ70" s="11" t="s">
        <v>160</v>
      </c>
      <c r="AK70" s="11" t="s">
        <v>160</v>
      </c>
      <c r="AL70" s="11" t="s">
        <v>220</v>
      </c>
      <c r="AM70" s="73" t="s">
        <v>171</v>
      </c>
    </row>
    <row r="71" spans="1:39" ht="15.75" hidden="1">
      <c r="A71" s="14">
        <v>70</v>
      </c>
      <c r="B71" s="15" t="s">
        <v>232</v>
      </c>
      <c r="C71" s="15"/>
      <c r="D71" s="16">
        <v>220000000553</v>
      </c>
      <c r="E71" s="16">
        <v>4705199</v>
      </c>
      <c r="F71" s="16" t="s">
        <v>131</v>
      </c>
      <c r="G71" s="16">
        <v>5008158645</v>
      </c>
      <c r="H71" s="16" t="s">
        <v>132</v>
      </c>
      <c r="I71" s="11">
        <v>3100001558</v>
      </c>
      <c r="J71" s="11"/>
      <c r="K71" s="170" t="s">
        <v>1181</v>
      </c>
      <c r="L71" s="11">
        <v>1650</v>
      </c>
      <c r="M71" s="11">
        <v>4084</v>
      </c>
      <c r="N71" s="11">
        <v>3</v>
      </c>
      <c r="O71" s="19">
        <v>3</v>
      </c>
      <c r="P71" s="165" t="s">
        <v>133</v>
      </c>
      <c r="Q71" s="11" t="s">
        <v>115</v>
      </c>
      <c r="R71" s="11">
        <v>2.1379999999999999</v>
      </c>
      <c r="S71" s="20">
        <v>13800</v>
      </c>
      <c r="T71" s="20" t="s">
        <v>134</v>
      </c>
      <c r="U71" s="21">
        <v>81.048599999999993</v>
      </c>
      <c r="V71" s="20">
        <f>S71*U71</f>
        <v>1118470.68</v>
      </c>
      <c r="W71" s="20">
        <v>0</v>
      </c>
      <c r="X71" s="20">
        <v>0</v>
      </c>
      <c r="Y71" s="20">
        <f>V71*18%</f>
        <v>201324.72239999997</v>
      </c>
      <c r="Z71" s="20">
        <f>V71*2.5%</f>
        <v>27961.767</v>
      </c>
      <c r="AA71" s="20">
        <f>V71+W71+X71+Y71+Z71</f>
        <v>1347757.1694</v>
      </c>
      <c r="AB71" s="20">
        <f>AA71-Y71</f>
        <v>1146432.4470000002</v>
      </c>
      <c r="AC71" s="11" t="s">
        <v>101</v>
      </c>
      <c r="AD71" s="11">
        <v>9100083103</v>
      </c>
      <c r="AE71" s="11" t="s">
        <v>7</v>
      </c>
      <c r="AF71" s="11" t="s">
        <v>102</v>
      </c>
      <c r="AG71" s="11" t="s">
        <v>18</v>
      </c>
      <c r="AH71" s="11">
        <v>330050808</v>
      </c>
      <c r="AI71" s="11" t="s">
        <v>117</v>
      </c>
      <c r="AJ71" s="11" t="s">
        <v>233</v>
      </c>
      <c r="AK71" s="11" t="s">
        <v>233</v>
      </c>
      <c r="AL71" s="11" t="s">
        <v>220</v>
      </c>
      <c r="AM71" s="73" t="s">
        <v>97</v>
      </c>
    </row>
    <row r="72" spans="1:39" ht="15.75" hidden="1">
      <c r="A72" s="14">
        <v>71</v>
      </c>
      <c r="B72" s="15">
        <v>15033</v>
      </c>
      <c r="C72" s="15"/>
      <c r="D72" s="16">
        <v>130000005771</v>
      </c>
      <c r="E72" s="16" t="s">
        <v>234</v>
      </c>
      <c r="F72" s="16"/>
      <c r="G72" s="16"/>
      <c r="H72" s="16"/>
      <c r="I72" s="11">
        <v>3100001558</v>
      </c>
      <c r="J72" s="11"/>
      <c r="K72" s="170" t="s">
        <v>1181</v>
      </c>
      <c r="L72" s="11">
        <v>1650</v>
      </c>
      <c r="M72" s="11">
        <v>4084</v>
      </c>
      <c r="N72" s="11">
        <v>3</v>
      </c>
      <c r="O72" s="19" t="s">
        <v>235</v>
      </c>
      <c r="P72" s="165" t="s">
        <v>236</v>
      </c>
      <c r="Q72" s="11" t="s">
        <v>237</v>
      </c>
      <c r="R72" s="11">
        <v>2.1379999999999999</v>
      </c>
      <c r="S72" s="20">
        <v>970000</v>
      </c>
      <c r="T72" s="20"/>
      <c r="U72" s="21"/>
      <c r="V72" s="20"/>
      <c r="W72" s="20"/>
      <c r="X72" s="20"/>
      <c r="Y72" s="20"/>
      <c r="Z72" s="20"/>
      <c r="AA72" s="20"/>
      <c r="AB72" s="20">
        <v>970000</v>
      </c>
      <c r="AC72" s="11" t="s">
        <v>101</v>
      </c>
      <c r="AD72" s="11">
        <v>9100066170</v>
      </c>
      <c r="AE72" s="11" t="s">
        <v>238</v>
      </c>
      <c r="AF72" s="11" t="s">
        <v>102</v>
      </c>
      <c r="AG72" s="11" t="s">
        <v>239</v>
      </c>
      <c r="AH72" s="11" t="s">
        <v>152</v>
      </c>
      <c r="AI72" s="11" t="s">
        <v>152</v>
      </c>
      <c r="AJ72" s="11"/>
      <c r="AK72" s="11" t="s">
        <v>240</v>
      </c>
      <c r="AL72" s="25" t="s">
        <v>220</v>
      </c>
      <c r="AM72" s="73" t="s">
        <v>97</v>
      </c>
    </row>
    <row r="73" spans="1:39" ht="15.75" hidden="1">
      <c r="A73" s="14">
        <v>72</v>
      </c>
      <c r="B73" s="15" t="s">
        <v>241</v>
      </c>
      <c r="C73" s="15"/>
      <c r="D73" s="16">
        <v>220000000553</v>
      </c>
      <c r="E73" s="16">
        <v>5242721</v>
      </c>
      <c r="F73" s="16">
        <v>43748</v>
      </c>
      <c r="G73" s="16">
        <v>5008299744</v>
      </c>
      <c r="H73" s="16" t="s">
        <v>162</v>
      </c>
      <c r="I73" s="11">
        <v>3100001558</v>
      </c>
      <c r="J73" s="11"/>
      <c r="K73" s="170" t="s">
        <v>1181</v>
      </c>
      <c r="L73" s="11">
        <v>1650</v>
      </c>
      <c r="M73" s="11">
        <v>4084</v>
      </c>
      <c r="N73" s="11">
        <v>3</v>
      </c>
      <c r="O73" s="19">
        <v>3</v>
      </c>
      <c r="P73" s="165" t="s">
        <v>133</v>
      </c>
      <c r="Q73" s="11" t="s">
        <v>115</v>
      </c>
      <c r="R73" s="11">
        <v>2.1379999999999999</v>
      </c>
      <c r="S73" s="20">
        <v>13800</v>
      </c>
      <c r="T73" s="20" t="s">
        <v>134</v>
      </c>
      <c r="U73" s="21">
        <v>81.048599999999993</v>
      </c>
      <c r="V73" s="20">
        <f t="shared" ref="V73:V74" si="44">S73*U73</f>
        <v>1118470.68</v>
      </c>
      <c r="W73" s="20">
        <v>0</v>
      </c>
      <c r="X73" s="20">
        <v>0</v>
      </c>
      <c r="Y73" s="20">
        <f t="shared" ref="Y73:Y74" si="45">V73*18%</f>
        <v>201324.72239999997</v>
      </c>
      <c r="Z73" s="20">
        <f t="shared" ref="Z73:Z74" si="46">V73*2.5%</f>
        <v>27961.767</v>
      </c>
      <c r="AA73" s="20">
        <f t="shared" ref="AA73:AA74" si="47">V73+W73+X73+Y73+Z73</f>
        <v>1347757.1694</v>
      </c>
      <c r="AB73" s="20">
        <f t="shared" ref="AB73:AB74" si="48">AA73-Y73</f>
        <v>1146432.4470000002</v>
      </c>
      <c r="AC73" s="11" t="s">
        <v>101</v>
      </c>
      <c r="AD73" s="11">
        <v>9100083103</v>
      </c>
      <c r="AE73" s="11" t="s">
        <v>7</v>
      </c>
      <c r="AF73" s="11" t="s">
        <v>102</v>
      </c>
      <c r="AG73" s="11" t="s">
        <v>18</v>
      </c>
      <c r="AH73" s="11">
        <v>330050808</v>
      </c>
      <c r="AI73" s="11" t="s">
        <v>117</v>
      </c>
      <c r="AJ73" s="11" t="s">
        <v>163</v>
      </c>
      <c r="AK73" s="11" t="s">
        <v>162</v>
      </c>
      <c r="AL73" s="11" t="s">
        <v>220</v>
      </c>
      <c r="AM73" s="73" t="s">
        <v>97</v>
      </c>
    </row>
    <row r="74" spans="1:39" ht="15.75" hidden="1">
      <c r="A74" s="14">
        <v>73</v>
      </c>
      <c r="B74" s="15" t="s">
        <v>242</v>
      </c>
      <c r="C74" s="15"/>
      <c r="D74" s="16">
        <v>220000000554</v>
      </c>
      <c r="E74" s="16">
        <v>4705199</v>
      </c>
      <c r="F74" s="16" t="s">
        <v>131</v>
      </c>
      <c r="G74" s="16">
        <v>5008158645</v>
      </c>
      <c r="H74" s="16" t="s">
        <v>132</v>
      </c>
      <c r="I74" s="11">
        <v>3100001558</v>
      </c>
      <c r="J74" s="11"/>
      <c r="K74" s="170" t="s">
        <v>1181</v>
      </c>
      <c r="L74" s="11">
        <v>1650</v>
      </c>
      <c r="M74" s="11">
        <v>4084</v>
      </c>
      <c r="N74" s="11">
        <v>3</v>
      </c>
      <c r="O74" s="19">
        <v>3</v>
      </c>
      <c r="P74" s="165" t="s">
        <v>133</v>
      </c>
      <c r="Q74" s="11" t="s">
        <v>115</v>
      </c>
      <c r="R74" s="11">
        <v>2.1379999999999999</v>
      </c>
      <c r="S74" s="20">
        <v>13800</v>
      </c>
      <c r="T74" s="20" t="s">
        <v>134</v>
      </c>
      <c r="U74" s="21">
        <v>81.048599999999993</v>
      </c>
      <c r="V74" s="20">
        <f t="shared" si="44"/>
        <v>1118470.68</v>
      </c>
      <c r="W74" s="20">
        <v>0</v>
      </c>
      <c r="X74" s="20">
        <v>0</v>
      </c>
      <c r="Y74" s="20">
        <f t="shared" si="45"/>
        <v>201324.72239999997</v>
      </c>
      <c r="Z74" s="20">
        <f t="shared" si="46"/>
        <v>27961.767</v>
      </c>
      <c r="AA74" s="20">
        <f t="shared" si="47"/>
        <v>1347757.1694</v>
      </c>
      <c r="AB74" s="20">
        <f t="shared" si="48"/>
        <v>1146432.4470000002</v>
      </c>
      <c r="AC74" s="11" t="s">
        <v>101</v>
      </c>
      <c r="AD74" s="11">
        <v>9100083103</v>
      </c>
      <c r="AE74" s="11" t="s">
        <v>7</v>
      </c>
      <c r="AF74" s="11" t="s">
        <v>102</v>
      </c>
      <c r="AG74" s="11" t="s">
        <v>18</v>
      </c>
      <c r="AH74" s="11">
        <v>330050808</v>
      </c>
      <c r="AI74" s="11" t="s">
        <v>117</v>
      </c>
      <c r="AJ74" s="11" t="s">
        <v>233</v>
      </c>
      <c r="AK74" s="11" t="s">
        <v>233</v>
      </c>
      <c r="AL74" s="11" t="s">
        <v>220</v>
      </c>
      <c r="AM74" s="73" t="s">
        <v>97</v>
      </c>
    </row>
    <row r="75" spans="1:39" ht="15.75" hidden="1">
      <c r="A75" s="14">
        <v>74</v>
      </c>
      <c r="B75" s="15">
        <v>15042</v>
      </c>
      <c r="C75" s="15"/>
      <c r="D75" s="16">
        <v>130000005771</v>
      </c>
      <c r="E75" s="16" t="s">
        <v>243</v>
      </c>
      <c r="F75" s="16"/>
      <c r="G75" s="16"/>
      <c r="H75" s="16"/>
      <c r="I75" s="11">
        <v>3100001558</v>
      </c>
      <c r="J75" s="11"/>
      <c r="K75" s="170" t="s">
        <v>1181</v>
      </c>
      <c r="L75" s="11">
        <v>1650</v>
      </c>
      <c r="M75" s="11">
        <v>4084</v>
      </c>
      <c r="N75" s="11">
        <v>3</v>
      </c>
      <c r="O75" s="19" t="s">
        <v>235</v>
      </c>
      <c r="P75" s="165" t="s">
        <v>236</v>
      </c>
      <c r="Q75" s="11" t="s">
        <v>237</v>
      </c>
      <c r="R75" s="11">
        <v>2.1379999999999999</v>
      </c>
      <c r="S75" s="20">
        <v>970000</v>
      </c>
      <c r="T75" s="20"/>
      <c r="U75" s="21"/>
      <c r="V75" s="20"/>
      <c r="W75" s="20"/>
      <c r="X75" s="20"/>
      <c r="Y75" s="20"/>
      <c r="Z75" s="20"/>
      <c r="AA75" s="20"/>
      <c r="AB75" s="20">
        <v>970000</v>
      </c>
      <c r="AC75" s="11" t="s">
        <v>101</v>
      </c>
      <c r="AD75" s="11">
        <v>9100066170</v>
      </c>
      <c r="AE75" s="11" t="s">
        <v>238</v>
      </c>
      <c r="AF75" s="11" t="s">
        <v>102</v>
      </c>
      <c r="AG75" s="11" t="s">
        <v>239</v>
      </c>
      <c r="AH75" s="11" t="s">
        <v>152</v>
      </c>
      <c r="AI75" s="11" t="s">
        <v>152</v>
      </c>
      <c r="AJ75" s="11"/>
      <c r="AK75" s="11" t="s">
        <v>240</v>
      </c>
      <c r="AL75" s="25" t="s">
        <v>220</v>
      </c>
      <c r="AM75" s="73" t="s">
        <v>108</v>
      </c>
    </row>
    <row r="76" spans="1:39" ht="15.75" hidden="1">
      <c r="A76" s="14">
        <v>75</v>
      </c>
      <c r="B76" s="15">
        <v>15038</v>
      </c>
      <c r="C76" s="15"/>
      <c r="D76" s="16">
        <v>130000005771</v>
      </c>
      <c r="E76" s="16" t="s">
        <v>244</v>
      </c>
      <c r="F76" s="16"/>
      <c r="G76" s="16"/>
      <c r="H76" s="16"/>
      <c r="I76" s="11">
        <v>3100001558</v>
      </c>
      <c r="J76" s="11"/>
      <c r="K76" s="170" t="s">
        <v>1181</v>
      </c>
      <c r="L76" s="11">
        <v>1650</v>
      </c>
      <c r="M76" s="11">
        <v>4084</v>
      </c>
      <c r="N76" s="11">
        <v>3</v>
      </c>
      <c r="O76" s="19" t="s">
        <v>235</v>
      </c>
      <c r="P76" s="165" t="s">
        <v>236</v>
      </c>
      <c r="Q76" s="11" t="s">
        <v>237</v>
      </c>
      <c r="R76" s="11">
        <v>2.1379999999999999</v>
      </c>
      <c r="S76" s="20">
        <v>970000</v>
      </c>
      <c r="T76" s="20"/>
      <c r="U76" s="21"/>
      <c r="V76" s="20"/>
      <c r="W76" s="20"/>
      <c r="X76" s="20"/>
      <c r="Y76" s="20"/>
      <c r="Z76" s="20"/>
      <c r="AA76" s="20"/>
      <c r="AB76" s="20">
        <v>970000</v>
      </c>
      <c r="AC76" s="11" t="s">
        <v>101</v>
      </c>
      <c r="AD76" s="11">
        <v>9100066170</v>
      </c>
      <c r="AE76" s="11" t="s">
        <v>238</v>
      </c>
      <c r="AF76" s="11" t="s">
        <v>102</v>
      </c>
      <c r="AG76" s="11" t="s">
        <v>239</v>
      </c>
      <c r="AH76" s="11" t="s">
        <v>152</v>
      </c>
      <c r="AI76" s="11" t="s">
        <v>152</v>
      </c>
      <c r="AJ76" s="11"/>
      <c r="AK76" s="11" t="s">
        <v>240</v>
      </c>
      <c r="AL76" s="25" t="s">
        <v>220</v>
      </c>
      <c r="AM76" s="73" t="s">
        <v>766</v>
      </c>
    </row>
    <row r="77" spans="1:39" ht="15.75" hidden="1">
      <c r="A77" s="14">
        <v>76</v>
      </c>
      <c r="B77" s="15" t="s">
        <v>245</v>
      </c>
      <c r="C77" s="15"/>
      <c r="D77" s="16">
        <v>220000000543</v>
      </c>
      <c r="E77" s="16">
        <v>8377871</v>
      </c>
      <c r="F77" s="16">
        <v>44051</v>
      </c>
      <c r="G77" s="16">
        <v>5009500025</v>
      </c>
      <c r="H77" s="16" t="s">
        <v>246</v>
      </c>
      <c r="I77" s="11">
        <v>3100001558</v>
      </c>
      <c r="J77" s="11"/>
      <c r="K77" s="170" t="s">
        <v>1181</v>
      </c>
      <c r="L77" s="11">
        <v>1650</v>
      </c>
      <c r="M77" s="11">
        <v>4084</v>
      </c>
      <c r="N77" s="11">
        <v>5</v>
      </c>
      <c r="O77" s="19">
        <v>4.74</v>
      </c>
      <c r="P77" s="165" t="s">
        <v>126</v>
      </c>
      <c r="Q77" s="11" t="s">
        <v>127</v>
      </c>
      <c r="R77" s="11">
        <v>2.1379999999999999</v>
      </c>
      <c r="S77" s="20">
        <v>1591250</v>
      </c>
      <c r="T77" s="20" t="s">
        <v>128</v>
      </c>
      <c r="U77" s="21">
        <v>0.6321</v>
      </c>
      <c r="V77" s="20">
        <f>S77*U77</f>
        <v>1005829.125</v>
      </c>
      <c r="W77" s="20">
        <v>0</v>
      </c>
      <c r="X77" s="20">
        <v>0</v>
      </c>
      <c r="Y77" s="20">
        <f>V77*18%</f>
        <v>181049.24249999999</v>
      </c>
      <c r="Z77" s="20">
        <f>V77*2.5%</f>
        <v>25145.728125000001</v>
      </c>
      <c r="AA77" s="20">
        <f>V77+W77+X77+Y77+Z77</f>
        <v>1212024.0956249998</v>
      </c>
      <c r="AB77" s="20">
        <f>AA77-Y77</f>
        <v>1030974.8531249999</v>
      </c>
      <c r="AC77" s="11" t="s">
        <v>101</v>
      </c>
      <c r="AD77" s="11">
        <v>9100083108</v>
      </c>
      <c r="AE77" s="11" t="s">
        <v>7</v>
      </c>
      <c r="AF77" s="11" t="s">
        <v>102</v>
      </c>
      <c r="AG77" s="11" t="s">
        <v>18</v>
      </c>
      <c r="AH77" s="11">
        <v>330050808</v>
      </c>
      <c r="AI77" s="11" t="s">
        <v>117</v>
      </c>
      <c r="AJ77" s="11" t="s">
        <v>247</v>
      </c>
      <c r="AK77" s="11" t="s">
        <v>129</v>
      </c>
      <c r="AL77" s="11" t="s">
        <v>220</v>
      </c>
      <c r="AM77" s="73" t="s">
        <v>165</v>
      </c>
    </row>
    <row r="78" spans="1:39" ht="15.75" hidden="1">
      <c r="A78" s="14">
        <v>77</v>
      </c>
      <c r="B78" s="15" t="s">
        <v>248</v>
      </c>
      <c r="C78" s="15"/>
      <c r="D78" s="16">
        <v>220000000554</v>
      </c>
      <c r="E78" s="16">
        <v>4705199</v>
      </c>
      <c r="F78" s="16" t="s">
        <v>131</v>
      </c>
      <c r="G78" s="16">
        <v>5008158645</v>
      </c>
      <c r="H78" s="16" t="s">
        <v>132</v>
      </c>
      <c r="I78" s="11">
        <v>3100001558</v>
      </c>
      <c r="J78" s="11"/>
      <c r="K78" s="170" t="s">
        <v>1181</v>
      </c>
      <c r="L78" s="11">
        <v>1650</v>
      </c>
      <c r="M78" s="11">
        <v>4084</v>
      </c>
      <c r="N78" s="11">
        <v>3</v>
      </c>
      <c r="O78" s="19">
        <v>3</v>
      </c>
      <c r="P78" s="165" t="s">
        <v>133</v>
      </c>
      <c r="Q78" s="11" t="s">
        <v>115</v>
      </c>
      <c r="R78" s="11">
        <v>2.1379999999999999</v>
      </c>
      <c r="S78" s="20">
        <v>13800</v>
      </c>
      <c r="T78" s="20" t="s">
        <v>134</v>
      </c>
      <c r="U78" s="21">
        <v>81.048599999999993</v>
      </c>
      <c r="V78" s="20">
        <f>S78*U78</f>
        <v>1118470.68</v>
      </c>
      <c r="W78" s="20">
        <v>0</v>
      </c>
      <c r="X78" s="20">
        <v>0</v>
      </c>
      <c r="Y78" s="20">
        <f>V78*18%</f>
        <v>201324.72239999997</v>
      </c>
      <c r="Z78" s="20">
        <f>V78*2.5%</f>
        <v>27961.767</v>
      </c>
      <c r="AA78" s="20">
        <f>V78+W78+X78+Y78+Z78</f>
        <v>1347757.1694</v>
      </c>
      <c r="AB78" s="20">
        <f>AA78-Y78</f>
        <v>1146432.4470000002</v>
      </c>
      <c r="AC78" s="11" t="s">
        <v>101</v>
      </c>
      <c r="AD78" s="11">
        <v>9100083103</v>
      </c>
      <c r="AE78" s="11" t="s">
        <v>7</v>
      </c>
      <c r="AF78" s="11" t="s">
        <v>102</v>
      </c>
      <c r="AG78" s="11" t="s">
        <v>18</v>
      </c>
      <c r="AH78" s="11">
        <v>330050808</v>
      </c>
      <c r="AI78" s="11" t="s">
        <v>117</v>
      </c>
      <c r="AJ78" s="11" t="s">
        <v>233</v>
      </c>
      <c r="AK78" s="11" t="s">
        <v>233</v>
      </c>
      <c r="AL78" s="11" t="s">
        <v>220</v>
      </c>
      <c r="AM78" s="73" t="s">
        <v>97</v>
      </c>
    </row>
    <row r="79" spans="1:39" ht="15.75" hidden="1">
      <c r="A79" s="14">
        <v>78</v>
      </c>
      <c r="B79" s="15" t="s">
        <v>249</v>
      </c>
      <c r="C79" s="15"/>
      <c r="D79" s="16">
        <v>220000000558</v>
      </c>
      <c r="E79" s="16">
        <v>19022</v>
      </c>
      <c r="F79" s="16" t="s">
        <v>96</v>
      </c>
      <c r="G79" s="16">
        <v>5007840599</v>
      </c>
      <c r="H79" s="16" t="s">
        <v>97</v>
      </c>
      <c r="I79" s="11">
        <v>3100001558</v>
      </c>
      <c r="J79" s="11"/>
      <c r="K79" s="170" t="s">
        <v>1181</v>
      </c>
      <c r="L79" s="11">
        <v>1650</v>
      </c>
      <c r="M79" s="11">
        <v>4084</v>
      </c>
      <c r="N79" s="11">
        <v>3</v>
      </c>
      <c r="O79" s="19">
        <v>3.14</v>
      </c>
      <c r="P79" s="165" t="s">
        <v>98</v>
      </c>
      <c r="Q79" s="11" t="s">
        <v>99</v>
      </c>
      <c r="R79" s="11">
        <v>2.1379999999999999</v>
      </c>
      <c r="S79" s="20">
        <v>8800</v>
      </c>
      <c r="T79" s="20" t="s">
        <v>100</v>
      </c>
      <c r="U79" s="21">
        <v>68.683300000000003</v>
      </c>
      <c r="V79" s="20">
        <f>S79*U79</f>
        <v>604413.04</v>
      </c>
      <c r="W79" s="20">
        <f>V79*0%</f>
        <v>0</v>
      </c>
      <c r="X79" s="20">
        <f>W79*10%</f>
        <v>0</v>
      </c>
      <c r="Y79" s="20">
        <f>(W79+V79+X79)*18%</f>
        <v>108794.3472</v>
      </c>
      <c r="Z79" s="20">
        <f>V79*2.5%</f>
        <v>15110.326000000001</v>
      </c>
      <c r="AA79" s="20">
        <f>V79+W79+X79+Y79+Z79</f>
        <v>728317.7132</v>
      </c>
      <c r="AB79" s="20">
        <f>AA79-Y79</f>
        <v>619523.36600000004</v>
      </c>
      <c r="AC79" s="11" t="s">
        <v>101</v>
      </c>
      <c r="AD79" s="11">
        <v>9100082292</v>
      </c>
      <c r="AE79" s="11" t="s">
        <v>7</v>
      </c>
      <c r="AF79" s="11" t="s">
        <v>102</v>
      </c>
      <c r="AG79" s="11" t="s">
        <v>18</v>
      </c>
      <c r="AH79" s="11">
        <v>330047413</v>
      </c>
      <c r="AI79" s="11" t="s">
        <v>103</v>
      </c>
      <c r="AJ79" s="11" t="s">
        <v>104</v>
      </c>
      <c r="AK79" s="11" t="s">
        <v>97</v>
      </c>
      <c r="AL79" s="25" t="s">
        <v>220</v>
      </c>
      <c r="AM79" s="73" t="s">
        <v>97</v>
      </c>
    </row>
    <row r="80" spans="1:39" ht="15.75" hidden="1">
      <c r="A80" s="14">
        <v>79</v>
      </c>
      <c r="B80" s="15" t="s">
        <v>250</v>
      </c>
      <c r="C80" s="15"/>
      <c r="D80" s="16">
        <v>220000000554</v>
      </c>
      <c r="E80" s="16">
        <v>4705199</v>
      </c>
      <c r="F80" s="16" t="s">
        <v>131</v>
      </c>
      <c r="G80" s="16">
        <v>5008158645</v>
      </c>
      <c r="H80" s="16" t="s">
        <v>132</v>
      </c>
      <c r="I80" s="11">
        <v>3100001558</v>
      </c>
      <c r="J80" s="11"/>
      <c r="K80" s="170" t="s">
        <v>1181</v>
      </c>
      <c r="L80" s="11">
        <v>1650</v>
      </c>
      <c r="M80" s="11">
        <v>4084</v>
      </c>
      <c r="N80" s="11">
        <v>3</v>
      </c>
      <c r="O80" s="19">
        <v>3</v>
      </c>
      <c r="P80" s="165" t="s">
        <v>133</v>
      </c>
      <c r="Q80" s="11" t="s">
        <v>115</v>
      </c>
      <c r="R80" s="11">
        <v>2.1379999999999999</v>
      </c>
      <c r="S80" s="20">
        <v>13800</v>
      </c>
      <c r="T80" s="20" t="s">
        <v>134</v>
      </c>
      <c r="U80" s="21">
        <v>81.048599999999993</v>
      </c>
      <c r="V80" s="20">
        <f t="shared" ref="V80:V81" si="49">S80*U80</f>
        <v>1118470.68</v>
      </c>
      <c r="W80" s="20">
        <v>0</v>
      </c>
      <c r="X80" s="20">
        <v>0</v>
      </c>
      <c r="Y80" s="20">
        <f t="shared" ref="Y80:Y81" si="50">V80*18%</f>
        <v>201324.72239999997</v>
      </c>
      <c r="Z80" s="20">
        <f t="shared" ref="Z80:Z81" si="51">V80*2.5%</f>
        <v>27961.767</v>
      </c>
      <c r="AA80" s="20">
        <f t="shared" ref="AA80:AA81" si="52">V80+W80+X80+Y80+Z80</f>
        <v>1347757.1694</v>
      </c>
      <c r="AB80" s="20">
        <f t="shared" ref="AB80:AB81" si="53">AA80-Y80</f>
        <v>1146432.4470000002</v>
      </c>
      <c r="AC80" s="11" t="s">
        <v>101</v>
      </c>
      <c r="AD80" s="11">
        <v>9100083103</v>
      </c>
      <c r="AE80" s="11" t="s">
        <v>7</v>
      </c>
      <c r="AF80" s="11" t="s">
        <v>102</v>
      </c>
      <c r="AG80" s="11" t="s">
        <v>18</v>
      </c>
      <c r="AH80" s="11">
        <v>330050808</v>
      </c>
      <c r="AI80" s="11" t="s">
        <v>117</v>
      </c>
      <c r="AJ80" s="11" t="s">
        <v>233</v>
      </c>
      <c r="AK80" s="11" t="s">
        <v>233</v>
      </c>
      <c r="AL80" s="11" t="s">
        <v>220</v>
      </c>
      <c r="AM80" s="73" t="s">
        <v>171</v>
      </c>
    </row>
    <row r="81" spans="1:39" ht="15.75" hidden="1">
      <c r="A81" s="14">
        <v>80</v>
      </c>
      <c r="B81" s="15" t="s">
        <v>251</v>
      </c>
      <c r="C81" s="15"/>
      <c r="D81" s="16">
        <v>220000000553</v>
      </c>
      <c r="E81" s="16">
        <v>4705201</v>
      </c>
      <c r="F81" s="16" t="s">
        <v>131</v>
      </c>
      <c r="G81" s="16">
        <v>5008158616</v>
      </c>
      <c r="H81" s="16" t="s">
        <v>132</v>
      </c>
      <c r="I81" s="11">
        <v>3100001558</v>
      </c>
      <c r="J81" s="11"/>
      <c r="K81" s="170" t="s">
        <v>1181</v>
      </c>
      <c r="L81" s="11">
        <v>1650</v>
      </c>
      <c r="M81" s="11">
        <v>4084</v>
      </c>
      <c r="N81" s="11">
        <v>3</v>
      </c>
      <c r="O81" s="19">
        <v>3</v>
      </c>
      <c r="P81" s="165" t="s">
        <v>133</v>
      </c>
      <c r="Q81" s="11" t="s">
        <v>115</v>
      </c>
      <c r="R81" s="11">
        <v>2.1379999999999999</v>
      </c>
      <c r="S81" s="20">
        <v>13800</v>
      </c>
      <c r="T81" s="20" t="s">
        <v>134</v>
      </c>
      <c r="U81" s="21">
        <v>81.048599999999993</v>
      </c>
      <c r="V81" s="20">
        <f t="shared" si="49"/>
        <v>1118470.68</v>
      </c>
      <c r="W81" s="20">
        <v>0</v>
      </c>
      <c r="X81" s="20">
        <v>0</v>
      </c>
      <c r="Y81" s="20">
        <f t="shared" si="50"/>
        <v>201324.72239999997</v>
      </c>
      <c r="Z81" s="20">
        <f t="shared" si="51"/>
        <v>27961.767</v>
      </c>
      <c r="AA81" s="20">
        <f t="shared" si="52"/>
        <v>1347757.1694</v>
      </c>
      <c r="AB81" s="20">
        <f t="shared" si="53"/>
        <v>1146432.4470000002</v>
      </c>
      <c r="AC81" s="11" t="s">
        <v>101</v>
      </c>
      <c r="AD81" s="11">
        <v>9100083103</v>
      </c>
      <c r="AE81" s="11" t="s">
        <v>7</v>
      </c>
      <c r="AF81" s="11" t="s">
        <v>102</v>
      </c>
      <c r="AG81" s="11" t="s">
        <v>18</v>
      </c>
      <c r="AH81" s="11">
        <v>330050808</v>
      </c>
      <c r="AI81" s="11" t="s">
        <v>117</v>
      </c>
      <c r="AJ81" s="11" t="s">
        <v>132</v>
      </c>
      <c r="AK81" s="11" t="s">
        <v>132</v>
      </c>
      <c r="AL81" s="11" t="s">
        <v>220</v>
      </c>
      <c r="AM81" s="73" t="s">
        <v>171</v>
      </c>
    </row>
    <row r="82" spans="1:39" ht="15.75" hidden="1">
      <c r="A82" s="14">
        <v>81</v>
      </c>
      <c r="B82" s="15" t="s">
        <v>252</v>
      </c>
      <c r="C82" s="15"/>
      <c r="D82" s="16">
        <v>220000000557</v>
      </c>
      <c r="E82" s="16">
        <v>19022</v>
      </c>
      <c r="F82" s="16" t="s">
        <v>96</v>
      </c>
      <c r="G82" s="16">
        <v>5007840599</v>
      </c>
      <c r="H82" s="16" t="s">
        <v>97</v>
      </c>
      <c r="I82" s="11">
        <v>3100001558</v>
      </c>
      <c r="J82" s="11"/>
      <c r="K82" s="170" t="s">
        <v>1181</v>
      </c>
      <c r="L82" s="11">
        <v>1650</v>
      </c>
      <c r="M82" s="11">
        <v>4084</v>
      </c>
      <c r="N82" s="11">
        <v>3</v>
      </c>
      <c r="O82" s="19">
        <v>3.14</v>
      </c>
      <c r="P82" s="165" t="s">
        <v>98</v>
      </c>
      <c r="Q82" s="11" t="s">
        <v>99</v>
      </c>
      <c r="R82" s="11">
        <v>2.1379999999999999</v>
      </c>
      <c r="S82" s="20">
        <v>8800</v>
      </c>
      <c r="T82" s="20" t="s">
        <v>100</v>
      </c>
      <c r="U82" s="21">
        <v>68.683300000000003</v>
      </c>
      <c r="V82" s="20">
        <f>S82*U82</f>
        <v>604413.04</v>
      </c>
      <c r="W82" s="20">
        <f>V82*0%</f>
        <v>0</v>
      </c>
      <c r="X82" s="20">
        <f>W82*10%</f>
        <v>0</v>
      </c>
      <c r="Y82" s="20">
        <f>(W82+V82+X82)*18%</f>
        <v>108794.3472</v>
      </c>
      <c r="Z82" s="20">
        <f>V82*2.5%</f>
        <v>15110.326000000001</v>
      </c>
      <c r="AA82" s="20">
        <f>V82+W82+X82+Y82+Z82</f>
        <v>728317.7132</v>
      </c>
      <c r="AB82" s="20">
        <f>AA82-Y82</f>
        <v>619523.36600000004</v>
      </c>
      <c r="AC82" s="11" t="s">
        <v>101</v>
      </c>
      <c r="AD82" s="11">
        <v>9100082292</v>
      </c>
      <c r="AE82" s="11" t="s">
        <v>7</v>
      </c>
      <c r="AF82" s="11" t="s">
        <v>102</v>
      </c>
      <c r="AG82" s="11" t="s">
        <v>18</v>
      </c>
      <c r="AH82" s="11">
        <v>330047413</v>
      </c>
      <c r="AI82" s="11" t="s">
        <v>103</v>
      </c>
      <c r="AJ82" s="11" t="s">
        <v>104</v>
      </c>
      <c r="AK82" s="11" t="s">
        <v>97</v>
      </c>
      <c r="AL82" s="25" t="s">
        <v>220</v>
      </c>
      <c r="AM82" s="73" t="s">
        <v>97</v>
      </c>
    </row>
    <row r="83" spans="1:39" ht="15.75" hidden="1">
      <c r="A83" s="14">
        <v>82</v>
      </c>
      <c r="B83" s="15" t="s">
        <v>253</v>
      </c>
      <c r="C83" s="15"/>
      <c r="D83" s="16">
        <v>220000000553</v>
      </c>
      <c r="E83" s="16">
        <v>4705199</v>
      </c>
      <c r="F83" s="16" t="s">
        <v>131</v>
      </c>
      <c r="G83" s="16">
        <v>5008158645</v>
      </c>
      <c r="H83" s="16" t="s">
        <v>132</v>
      </c>
      <c r="I83" s="11">
        <v>3100001558</v>
      </c>
      <c r="J83" s="11"/>
      <c r="K83" s="170" t="s">
        <v>1181</v>
      </c>
      <c r="L83" s="11">
        <v>1650</v>
      </c>
      <c r="M83" s="11">
        <v>4084</v>
      </c>
      <c r="N83" s="11">
        <v>3</v>
      </c>
      <c r="O83" s="19">
        <v>3</v>
      </c>
      <c r="P83" s="165" t="s">
        <v>133</v>
      </c>
      <c r="Q83" s="11" t="s">
        <v>115</v>
      </c>
      <c r="R83" s="11">
        <v>2.1379999999999999</v>
      </c>
      <c r="S83" s="20">
        <v>13800</v>
      </c>
      <c r="T83" s="20" t="s">
        <v>134</v>
      </c>
      <c r="U83" s="21">
        <v>81.048599999999993</v>
      </c>
      <c r="V83" s="20">
        <f>S83*U83</f>
        <v>1118470.68</v>
      </c>
      <c r="W83" s="20">
        <v>0</v>
      </c>
      <c r="X83" s="20">
        <v>0</v>
      </c>
      <c r="Y83" s="20">
        <f>V83*18%</f>
        <v>201324.72239999997</v>
      </c>
      <c r="Z83" s="20">
        <f>V83*2.5%</f>
        <v>27961.767</v>
      </c>
      <c r="AA83" s="20">
        <f>V83+W83+X83+Y83+Z83</f>
        <v>1347757.1694</v>
      </c>
      <c r="AB83" s="20">
        <f>AA83-Y83</f>
        <v>1146432.4470000002</v>
      </c>
      <c r="AC83" s="11" t="s">
        <v>101</v>
      </c>
      <c r="AD83" s="11">
        <v>9100083103</v>
      </c>
      <c r="AE83" s="11" t="s">
        <v>7</v>
      </c>
      <c r="AF83" s="11" t="s">
        <v>102</v>
      </c>
      <c r="AG83" s="11" t="s">
        <v>18</v>
      </c>
      <c r="AH83" s="11">
        <v>330050808</v>
      </c>
      <c r="AI83" s="11" t="s">
        <v>117</v>
      </c>
      <c r="AJ83" s="11" t="s">
        <v>233</v>
      </c>
      <c r="AK83" s="11" t="s">
        <v>233</v>
      </c>
      <c r="AL83" s="11" t="s">
        <v>220</v>
      </c>
      <c r="AM83" s="73" t="s">
        <v>97</v>
      </c>
    </row>
    <row r="84" spans="1:39" ht="15.75" hidden="1">
      <c r="A84" s="14">
        <v>83</v>
      </c>
      <c r="B84" s="15">
        <v>160218</v>
      </c>
      <c r="C84" s="15"/>
      <c r="D84" s="16">
        <v>220000000540</v>
      </c>
      <c r="E84" s="16">
        <v>1904</v>
      </c>
      <c r="F84" s="16" t="s">
        <v>107</v>
      </c>
      <c r="G84" s="16">
        <v>5007583950</v>
      </c>
      <c r="H84" s="16" t="s">
        <v>108</v>
      </c>
      <c r="I84" s="11">
        <v>3100001558</v>
      </c>
      <c r="J84" s="11"/>
      <c r="K84" s="170" t="s">
        <v>1181</v>
      </c>
      <c r="L84" s="11">
        <v>1650</v>
      </c>
      <c r="M84" s="11">
        <v>4084</v>
      </c>
      <c r="N84" s="11">
        <v>5</v>
      </c>
      <c r="O84" s="19" t="s">
        <v>144</v>
      </c>
      <c r="P84" s="165" t="s">
        <v>109</v>
      </c>
      <c r="Q84" s="11" t="s">
        <v>110</v>
      </c>
      <c r="R84" s="11">
        <v>2.1379999999999999</v>
      </c>
      <c r="S84" s="20">
        <v>8180</v>
      </c>
      <c r="T84" s="20" t="s">
        <v>100</v>
      </c>
      <c r="U84" s="21">
        <v>68.8</v>
      </c>
      <c r="V84" s="20">
        <f>S84*U84</f>
        <v>562784</v>
      </c>
      <c r="W84" s="20">
        <v>0</v>
      </c>
      <c r="X84" s="20">
        <v>0</v>
      </c>
      <c r="Y84" s="20">
        <f>V84*18%</f>
        <v>101301.12</v>
      </c>
      <c r="Z84" s="20">
        <f>V84*2.5%</f>
        <v>14069.6</v>
      </c>
      <c r="AA84" s="20">
        <f>V84+W84+X84+Y84+Z84</f>
        <v>678154.72</v>
      </c>
      <c r="AB84" s="20">
        <f>AA84-Y84</f>
        <v>576853.6</v>
      </c>
      <c r="AC84" s="11" t="s">
        <v>101</v>
      </c>
      <c r="AD84" s="11">
        <v>9100082390</v>
      </c>
      <c r="AE84" s="11" t="s">
        <v>7</v>
      </c>
      <c r="AF84" s="11" t="s">
        <v>102</v>
      </c>
      <c r="AG84" s="11" t="s">
        <v>18</v>
      </c>
      <c r="AH84" s="11">
        <v>330047413</v>
      </c>
      <c r="AI84" s="11" t="s">
        <v>103</v>
      </c>
      <c r="AJ84" s="11" t="s">
        <v>111</v>
      </c>
      <c r="AK84" s="11" t="s">
        <v>108</v>
      </c>
      <c r="AL84" s="25" t="s">
        <v>220</v>
      </c>
      <c r="AM84" s="73" t="s">
        <v>257</v>
      </c>
    </row>
    <row r="85" spans="1:39" ht="15.75" hidden="1">
      <c r="A85" s="14">
        <v>84</v>
      </c>
      <c r="B85" s="15" t="s">
        <v>254</v>
      </c>
      <c r="C85" s="15"/>
      <c r="D85" s="16">
        <v>220000000556</v>
      </c>
      <c r="E85" s="16">
        <v>19022</v>
      </c>
      <c r="F85" s="16" t="s">
        <v>96</v>
      </c>
      <c r="G85" s="16">
        <v>5007840599</v>
      </c>
      <c r="H85" s="16" t="s">
        <v>97</v>
      </c>
      <c r="I85" s="11">
        <v>3100001558</v>
      </c>
      <c r="J85" s="11"/>
      <c r="K85" s="170" t="s">
        <v>1181</v>
      </c>
      <c r="L85" s="11">
        <v>1650</v>
      </c>
      <c r="M85" s="11">
        <v>4084</v>
      </c>
      <c r="N85" s="11">
        <v>3</v>
      </c>
      <c r="O85" s="19">
        <v>3.14</v>
      </c>
      <c r="P85" s="165" t="s">
        <v>98</v>
      </c>
      <c r="Q85" s="11" t="s">
        <v>99</v>
      </c>
      <c r="R85" s="11">
        <v>2.1379999999999999</v>
      </c>
      <c r="S85" s="20">
        <v>8800</v>
      </c>
      <c r="T85" s="20" t="s">
        <v>100</v>
      </c>
      <c r="U85" s="21">
        <v>68.683300000000003</v>
      </c>
      <c r="V85" s="20">
        <f>S85*U85</f>
        <v>604413.04</v>
      </c>
      <c r="W85" s="20">
        <f t="shared" ref="W85:W86" si="54">V85*0%</f>
        <v>0</v>
      </c>
      <c r="X85" s="20">
        <f t="shared" ref="X85:X86" si="55">W85*10%</f>
        <v>0</v>
      </c>
      <c r="Y85" s="20">
        <f t="shared" ref="Y85:Y86" si="56">(W85+V85+X85)*18%</f>
        <v>108794.3472</v>
      </c>
      <c r="Z85" s="20">
        <f t="shared" ref="Z85:Z88" si="57">V85*2.5%</f>
        <v>15110.326000000001</v>
      </c>
      <c r="AA85" s="20">
        <f t="shared" ref="AA85:AA88" si="58">V85+W85+X85+Y85+Z85</f>
        <v>728317.7132</v>
      </c>
      <c r="AB85" s="20">
        <f t="shared" ref="AB85:AB88" si="59">AA85-Y85</f>
        <v>619523.36600000004</v>
      </c>
      <c r="AC85" s="11" t="s">
        <v>101</v>
      </c>
      <c r="AD85" s="11">
        <v>9100082292</v>
      </c>
      <c r="AE85" s="11" t="s">
        <v>7</v>
      </c>
      <c r="AF85" s="11" t="s">
        <v>102</v>
      </c>
      <c r="AG85" s="11" t="s">
        <v>18</v>
      </c>
      <c r="AH85" s="11">
        <v>330047413</v>
      </c>
      <c r="AI85" s="11" t="s">
        <v>103</v>
      </c>
      <c r="AJ85" s="11" t="s">
        <v>104</v>
      </c>
      <c r="AK85" s="11" t="s">
        <v>97</v>
      </c>
      <c r="AL85" s="25" t="s">
        <v>220</v>
      </c>
      <c r="AM85" s="73" t="s">
        <v>257</v>
      </c>
    </row>
    <row r="86" spans="1:39" ht="15.75" hidden="1">
      <c r="A86" s="14">
        <v>85</v>
      </c>
      <c r="B86" s="15" t="s">
        <v>255</v>
      </c>
      <c r="C86" s="15"/>
      <c r="D86" s="16">
        <v>220000000556</v>
      </c>
      <c r="E86" s="16">
        <v>4534819</v>
      </c>
      <c r="F86" s="16" t="s">
        <v>256</v>
      </c>
      <c r="G86" s="16">
        <v>5008110572</v>
      </c>
      <c r="H86" s="16" t="s">
        <v>257</v>
      </c>
      <c r="I86" s="11">
        <v>3100001558</v>
      </c>
      <c r="J86" s="11"/>
      <c r="K86" s="170" t="s">
        <v>1181</v>
      </c>
      <c r="L86" s="11">
        <v>1650</v>
      </c>
      <c r="M86" s="11">
        <v>4084</v>
      </c>
      <c r="N86" s="11">
        <v>3</v>
      </c>
      <c r="O86" s="19">
        <v>3.14</v>
      </c>
      <c r="P86" s="165" t="s">
        <v>98</v>
      </c>
      <c r="Q86" s="11" t="s">
        <v>99</v>
      </c>
      <c r="R86" s="11">
        <v>2.1379999999999999</v>
      </c>
      <c r="S86" s="20">
        <v>8800</v>
      </c>
      <c r="T86" s="20" t="s">
        <v>100</v>
      </c>
      <c r="U86" s="21">
        <v>68.683300000000003</v>
      </c>
      <c r="V86" s="20">
        <f>S86*U86</f>
        <v>604413.04</v>
      </c>
      <c r="W86" s="20">
        <f t="shared" si="54"/>
        <v>0</v>
      </c>
      <c r="X86" s="20">
        <f t="shared" si="55"/>
        <v>0</v>
      </c>
      <c r="Y86" s="20">
        <f t="shared" si="56"/>
        <v>108794.3472</v>
      </c>
      <c r="Z86" s="20">
        <f t="shared" si="57"/>
        <v>15110.326000000001</v>
      </c>
      <c r="AA86" s="20">
        <f t="shared" si="58"/>
        <v>728317.7132</v>
      </c>
      <c r="AB86" s="20">
        <f t="shared" si="59"/>
        <v>619523.36600000004</v>
      </c>
      <c r="AC86" s="11" t="s">
        <v>101</v>
      </c>
      <c r="AD86" s="11">
        <v>9100082292</v>
      </c>
      <c r="AE86" s="11" t="s">
        <v>7</v>
      </c>
      <c r="AF86" s="11" t="s">
        <v>102</v>
      </c>
      <c r="AG86" s="11" t="s">
        <v>18</v>
      </c>
      <c r="AH86" s="11">
        <v>330050808</v>
      </c>
      <c r="AI86" s="11" t="s">
        <v>117</v>
      </c>
      <c r="AJ86" s="11" t="s">
        <v>258</v>
      </c>
      <c r="AK86" s="11" t="s">
        <v>97</v>
      </c>
      <c r="AL86" s="11" t="s">
        <v>220</v>
      </c>
      <c r="AM86" s="73" t="s">
        <v>108</v>
      </c>
    </row>
    <row r="87" spans="1:39" ht="15.75" hidden="1">
      <c r="A87" s="14">
        <v>86</v>
      </c>
      <c r="B87" s="15" t="s">
        <v>259</v>
      </c>
      <c r="C87" s="15"/>
      <c r="D87" s="16">
        <v>220000000554</v>
      </c>
      <c r="E87" s="16">
        <v>4705199</v>
      </c>
      <c r="F87" s="16" t="s">
        <v>131</v>
      </c>
      <c r="G87" s="16">
        <v>5008158645</v>
      </c>
      <c r="H87" s="16" t="s">
        <v>132</v>
      </c>
      <c r="I87" s="11">
        <v>3100001558</v>
      </c>
      <c r="J87" s="11"/>
      <c r="K87" s="170" t="s">
        <v>1181</v>
      </c>
      <c r="L87" s="11">
        <v>1650</v>
      </c>
      <c r="M87" s="11">
        <v>4084</v>
      </c>
      <c r="N87" s="11">
        <v>3</v>
      </c>
      <c r="O87" s="19">
        <v>3</v>
      </c>
      <c r="P87" s="165" t="s">
        <v>133</v>
      </c>
      <c r="Q87" s="11" t="s">
        <v>115</v>
      </c>
      <c r="R87" s="11">
        <v>2.1379999999999999</v>
      </c>
      <c r="S87" s="20">
        <v>13800</v>
      </c>
      <c r="T87" s="20" t="s">
        <v>134</v>
      </c>
      <c r="U87" s="21">
        <v>81.048599999999993</v>
      </c>
      <c r="V87" s="20">
        <f t="shared" ref="V87:V88" si="60">S87*U87</f>
        <v>1118470.68</v>
      </c>
      <c r="W87" s="20">
        <v>0</v>
      </c>
      <c r="X87" s="20">
        <v>0</v>
      </c>
      <c r="Y87" s="20">
        <f t="shared" ref="Y87:Y88" si="61">V87*18%</f>
        <v>201324.72239999997</v>
      </c>
      <c r="Z87" s="20">
        <f t="shared" si="57"/>
        <v>27961.767</v>
      </c>
      <c r="AA87" s="20">
        <f t="shared" si="58"/>
        <v>1347757.1694</v>
      </c>
      <c r="AB87" s="20">
        <f t="shared" si="59"/>
        <v>1146432.4470000002</v>
      </c>
      <c r="AC87" s="11" t="s">
        <v>101</v>
      </c>
      <c r="AD87" s="11">
        <v>9100083103</v>
      </c>
      <c r="AE87" s="11" t="s">
        <v>7</v>
      </c>
      <c r="AF87" s="11" t="s">
        <v>102</v>
      </c>
      <c r="AG87" s="11" t="s">
        <v>18</v>
      </c>
      <c r="AH87" s="11">
        <v>330050808</v>
      </c>
      <c r="AI87" s="11" t="s">
        <v>117</v>
      </c>
      <c r="AJ87" s="11" t="s">
        <v>233</v>
      </c>
      <c r="AK87" s="11" t="s">
        <v>233</v>
      </c>
      <c r="AL87" s="11" t="s">
        <v>220</v>
      </c>
      <c r="AM87" s="73" t="s">
        <v>108</v>
      </c>
    </row>
    <row r="88" spans="1:39" ht="15.75" hidden="1">
      <c r="A88" s="14">
        <v>87</v>
      </c>
      <c r="B88" s="15" t="s">
        <v>260</v>
      </c>
      <c r="C88" s="15"/>
      <c r="D88" s="16">
        <v>220000000554</v>
      </c>
      <c r="E88" s="16">
        <v>4705199</v>
      </c>
      <c r="F88" s="16" t="s">
        <v>131</v>
      </c>
      <c r="G88" s="16">
        <v>5008158645</v>
      </c>
      <c r="H88" s="16" t="s">
        <v>132</v>
      </c>
      <c r="I88" s="11">
        <v>3100001558</v>
      </c>
      <c r="J88" s="11"/>
      <c r="K88" s="170" t="s">
        <v>1181</v>
      </c>
      <c r="L88" s="11">
        <v>1650</v>
      </c>
      <c r="M88" s="11">
        <v>4084</v>
      </c>
      <c r="N88" s="11">
        <v>3</v>
      </c>
      <c r="O88" s="19">
        <v>3</v>
      </c>
      <c r="P88" s="165" t="s">
        <v>133</v>
      </c>
      <c r="Q88" s="11" t="s">
        <v>115</v>
      </c>
      <c r="R88" s="11">
        <v>2.1379999999999999</v>
      </c>
      <c r="S88" s="20">
        <v>13800</v>
      </c>
      <c r="T88" s="20" t="s">
        <v>134</v>
      </c>
      <c r="U88" s="21">
        <v>81.048599999999993</v>
      </c>
      <c r="V88" s="20">
        <f t="shared" si="60"/>
        <v>1118470.68</v>
      </c>
      <c r="W88" s="20">
        <v>0</v>
      </c>
      <c r="X88" s="20">
        <v>0</v>
      </c>
      <c r="Y88" s="20">
        <f t="shared" si="61"/>
        <v>201324.72239999997</v>
      </c>
      <c r="Z88" s="20">
        <f t="shared" si="57"/>
        <v>27961.767</v>
      </c>
      <c r="AA88" s="20">
        <f t="shared" si="58"/>
        <v>1347757.1694</v>
      </c>
      <c r="AB88" s="20">
        <f t="shared" si="59"/>
        <v>1146432.4470000002</v>
      </c>
      <c r="AC88" s="11" t="s">
        <v>101</v>
      </c>
      <c r="AD88" s="11">
        <v>9100083103</v>
      </c>
      <c r="AE88" s="11" t="s">
        <v>7</v>
      </c>
      <c r="AF88" s="11" t="s">
        <v>102</v>
      </c>
      <c r="AG88" s="11" t="s">
        <v>18</v>
      </c>
      <c r="AH88" s="11">
        <v>330050808</v>
      </c>
      <c r="AI88" s="11" t="s">
        <v>117</v>
      </c>
      <c r="AJ88" s="11" t="s">
        <v>233</v>
      </c>
      <c r="AK88" s="11" t="s">
        <v>233</v>
      </c>
      <c r="AL88" s="11" t="s">
        <v>220</v>
      </c>
      <c r="AM88" s="73" t="s">
        <v>257</v>
      </c>
    </row>
    <row r="89" spans="1:39" ht="15.75" hidden="1">
      <c r="A89" s="14">
        <v>88</v>
      </c>
      <c r="B89" s="15" t="s">
        <v>261</v>
      </c>
      <c r="C89" s="15"/>
      <c r="D89" s="16">
        <v>220000000545</v>
      </c>
      <c r="E89" s="16">
        <v>9704689</v>
      </c>
      <c r="F89" s="16">
        <v>44160</v>
      </c>
      <c r="G89" s="16">
        <v>5010134427</v>
      </c>
      <c r="H89" s="16" t="s">
        <v>157</v>
      </c>
      <c r="I89" s="11">
        <v>3100001558</v>
      </c>
      <c r="J89" s="11"/>
      <c r="K89" s="170" t="s">
        <v>1181</v>
      </c>
      <c r="L89" s="11">
        <v>1650</v>
      </c>
      <c r="M89" s="11">
        <v>4084</v>
      </c>
      <c r="N89" s="11">
        <v>5</v>
      </c>
      <c r="O89" s="19">
        <v>4.8</v>
      </c>
      <c r="P89" s="166" t="s">
        <v>158</v>
      </c>
      <c r="Q89" s="11" t="s">
        <v>159</v>
      </c>
      <c r="R89" s="11">
        <v>2.1379999999999999</v>
      </c>
      <c r="S89" s="20">
        <v>8750</v>
      </c>
      <c r="T89" s="20" t="s">
        <v>100</v>
      </c>
      <c r="U89" s="21">
        <v>71.205600000000004</v>
      </c>
      <c r="V89" s="20">
        <f>S89*U89</f>
        <v>623049</v>
      </c>
      <c r="W89" s="20">
        <v>0</v>
      </c>
      <c r="X89" s="20">
        <v>0</v>
      </c>
      <c r="Y89" s="20">
        <f>V89*18%</f>
        <v>112148.81999999999</v>
      </c>
      <c r="Z89" s="20">
        <f>V89*2.5%</f>
        <v>15576.225</v>
      </c>
      <c r="AA89" s="20">
        <f>V89+W89+X89+Y89+Z89</f>
        <v>750774.04499999993</v>
      </c>
      <c r="AB89" s="20">
        <f>AA89-Y89</f>
        <v>638625.22499999998</v>
      </c>
      <c r="AC89" s="11" t="s">
        <v>101</v>
      </c>
      <c r="AD89" s="11">
        <v>9100102126</v>
      </c>
      <c r="AE89" s="11" t="s">
        <v>7</v>
      </c>
      <c r="AF89" s="11" t="s">
        <v>116</v>
      </c>
      <c r="AG89" s="11" t="s">
        <v>22</v>
      </c>
      <c r="AH89" s="11">
        <v>330050808</v>
      </c>
      <c r="AI89" s="11" t="s">
        <v>117</v>
      </c>
      <c r="AJ89" s="11" t="s">
        <v>160</v>
      </c>
      <c r="AK89" s="11" t="s">
        <v>160</v>
      </c>
      <c r="AL89" s="11" t="s">
        <v>220</v>
      </c>
      <c r="AM89" s="73" t="s">
        <v>257</v>
      </c>
    </row>
    <row r="90" spans="1:39" ht="15.75" hidden="1">
      <c r="A90" s="14">
        <v>89</v>
      </c>
      <c r="B90" s="15" t="s">
        <v>262</v>
      </c>
      <c r="C90" s="15"/>
      <c r="D90" s="16">
        <v>220000000547</v>
      </c>
      <c r="E90" s="16">
        <v>9794957</v>
      </c>
      <c r="F90" s="16">
        <v>44167</v>
      </c>
      <c r="G90" s="16">
        <v>5010182948</v>
      </c>
      <c r="H90" s="16" t="s">
        <v>201</v>
      </c>
      <c r="I90" s="11">
        <v>3100001558</v>
      </c>
      <c r="J90" s="11"/>
      <c r="K90" s="170" t="s">
        <v>1181</v>
      </c>
      <c r="L90" s="11">
        <v>1650</v>
      </c>
      <c r="M90" s="11">
        <v>4084</v>
      </c>
      <c r="N90" s="11">
        <v>3</v>
      </c>
      <c r="O90" s="19">
        <v>3.14</v>
      </c>
      <c r="P90" s="165" t="s">
        <v>98</v>
      </c>
      <c r="Q90" s="11" t="s">
        <v>198</v>
      </c>
      <c r="R90" s="11">
        <v>2.1379999999999999</v>
      </c>
      <c r="S90" s="20">
        <v>8000</v>
      </c>
      <c r="T90" s="20" t="s">
        <v>100</v>
      </c>
      <c r="U90" s="21">
        <v>73.662899999999993</v>
      </c>
      <c r="V90" s="20">
        <f>S90*U90</f>
        <v>589303.19999999995</v>
      </c>
      <c r="W90" s="20">
        <v>0</v>
      </c>
      <c r="X90" s="20">
        <v>0</v>
      </c>
      <c r="Y90" s="20">
        <f>V90*18%</f>
        <v>106074.57599999999</v>
      </c>
      <c r="Z90" s="20">
        <f>V90*2.5%</f>
        <v>14732.58</v>
      </c>
      <c r="AA90" s="20">
        <f>V90+W90+X90+Y90+Z90</f>
        <v>710110.35599999991</v>
      </c>
      <c r="AB90" s="20">
        <f>AA90-Y90</f>
        <v>604035.77999999991</v>
      </c>
      <c r="AC90" s="11" t="s">
        <v>101</v>
      </c>
      <c r="AD90" s="11">
        <v>9100103740</v>
      </c>
      <c r="AE90" s="11" t="s">
        <v>7</v>
      </c>
      <c r="AF90" s="11" t="s">
        <v>116</v>
      </c>
      <c r="AG90" s="11" t="s">
        <v>22</v>
      </c>
      <c r="AH90" s="11">
        <v>330050808</v>
      </c>
      <c r="AI90" s="11" t="s">
        <v>117</v>
      </c>
      <c r="AJ90" s="11" t="s">
        <v>202</v>
      </c>
      <c r="AK90" s="11" t="s">
        <v>201</v>
      </c>
      <c r="AL90" s="11" t="s">
        <v>220</v>
      </c>
      <c r="AM90" s="73" t="s">
        <v>97</v>
      </c>
    </row>
    <row r="91" spans="1:39" ht="15.75" hidden="1">
      <c r="A91" s="14">
        <v>90</v>
      </c>
      <c r="B91" s="15" t="s">
        <v>263</v>
      </c>
      <c r="C91" s="15"/>
      <c r="D91" s="16">
        <v>220000000552</v>
      </c>
      <c r="E91" s="16">
        <v>4705201</v>
      </c>
      <c r="F91" s="16" t="s">
        <v>131</v>
      </c>
      <c r="G91" s="16">
        <v>5008158616</v>
      </c>
      <c r="H91" s="16" t="s">
        <v>132</v>
      </c>
      <c r="I91" s="11">
        <v>3100001558</v>
      </c>
      <c r="J91" s="11"/>
      <c r="K91" s="170" t="s">
        <v>1181</v>
      </c>
      <c r="L91" s="11">
        <v>1650</v>
      </c>
      <c r="M91" s="11">
        <v>4084</v>
      </c>
      <c r="N91" s="11">
        <v>3</v>
      </c>
      <c r="O91" s="19">
        <v>3</v>
      </c>
      <c r="P91" s="165" t="s">
        <v>133</v>
      </c>
      <c r="Q91" s="11" t="s">
        <v>115</v>
      </c>
      <c r="R91" s="11">
        <v>2.1379999999999999</v>
      </c>
      <c r="S91" s="20">
        <v>13800</v>
      </c>
      <c r="T91" s="20" t="s">
        <v>134</v>
      </c>
      <c r="U91" s="21">
        <v>81.048599999999993</v>
      </c>
      <c r="V91" s="20">
        <f>S91*U91</f>
        <v>1118470.68</v>
      </c>
      <c r="W91" s="20">
        <v>0</v>
      </c>
      <c r="X91" s="20">
        <v>0</v>
      </c>
      <c r="Y91" s="20">
        <f>V91*18%</f>
        <v>201324.72239999997</v>
      </c>
      <c r="Z91" s="20">
        <f>V91*2.5%</f>
        <v>27961.767</v>
      </c>
      <c r="AA91" s="20">
        <f>V91+W91+X91+Y91+Z91</f>
        <v>1347757.1694</v>
      </c>
      <c r="AB91" s="20">
        <f>AA91-Y91</f>
        <v>1146432.4470000002</v>
      </c>
      <c r="AC91" s="11" t="s">
        <v>101</v>
      </c>
      <c r="AD91" s="11">
        <v>9100083103</v>
      </c>
      <c r="AE91" s="11" t="s">
        <v>7</v>
      </c>
      <c r="AF91" s="11" t="s">
        <v>102</v>
      </c>
      <c r="AG91" s="11" t="s">
        <v>18</v>
      </c>
      <c r="AH91" s="11">
        <v>330050808</v>
      </c>
      <c r="AI91" s="11" t="s">
        <v>117</v>
      </c>
      <c r="AJ91" s="11" t="s">
        <v>132</v>
      </c>
      <c r="AK91" s="11" t="s">
        <v>132</v>
      </c>
      <c r="AL91" s="11" t="s">
        <v>220</v>
      </c>
      <c r="AM91" s="73" t="s">
        <v>257</v>
      </c>
    </row>
    <row r="92" spans="1:39" ht="15.75" hidden="1">
      <c r="A92" s="14">
        <v>91</v>
      </c>
      <c r="B92" s="15" t="s">
        <v>264</v>
      </c>
      <c r="C92" s="15"/>
      <c r="D92" s="16">
        <v>220000000557</v>
      </c>
      <c r="E92" s="16">
        <v>19022</v>
      </c>
      <c r="F92" s="16" t="s">
        <v>96</v>
      </c>
      <c r="G92" s="16">
        <v>5007840599</v>
      </c>
      <c r="H92" s="16" t="s">
        <v>97</v>
      </c>
      <c r="I92" s="11">
        <v>3100001558</v>
      </c>
      <c r="J92" s="11"/>
      <c r="K92" s="170" t="s">
        <v>1181</v>
      </c>
      <c r="L92" s="11">
        <v>1650</v>
      </c>
      <c r="M92" s="11">
        <v>4084</v>
      </c>
      <c r="N92" s="11">
        <v>3</v>
      </c>
      <c r="O92" s="19">
        <v>3.14</v>
      </c>
      <c r="P92" s="165" t="s">
        <v>98</v>
      </c>
      <c r="Q92" s="11" t="s">
        <v>99</v>
      </c>
      <c r="R92" s="11">
        <v>2.1379999999999999</v>
      </c>
      <c r="S92" s="20">
        <v>8800</v>
      </c>
      <c r="T92" s="20" t="s">
        <v>100</v>
      </c>
      <c r="U92" s="21">
        <v>68.683300000000003</v>
      </c>
      <c r="V92" s="20">
        <f t="shared" ref="V92:V95" si="62">S92*U92</f>
        <v>604413.04</v>
      </c>
      <c r="W92" s="20">
        <f t="shared" ref="W92:W95" si="63">V92*0%</f>
        <v>0</v>
      </c>
      <c r="X92" s="20">
        <f t="shared" ref="X92:X95" si="64">W92*10%</f>
        <v>0</v>
      </c>
      <c r="Y92" s="20">
        <f t="shared" ref="Y92:Y95" si="65">(W92+V92+X92)*18%</f>
        <v>108794.3472</v>
      </c>
      <c r="Z92" s="20">
        <f t="shared" ref="Z92:Z95" si="66">V92*2.5%</f>
        <v>15110.326000000001</v>
      </c>
      <c r="AA92" s="20">
        <f t="shared" ref="AA92:AA95" si="67">V92+W92+X92+Y92+Z92</f>
        <v>728317.7132</v>
      </c>
      <c r="AB92" s="20">
        <f t="shared" ref="AB92:AB95" si="68">AA92-Y92</f>
        <v>619523.36600000004</v>
      </c>
      <c r="AC92" s="11" t="s">
        <v>101</v>
      </c>
      <c r="AD92" s="11">
        <v>9100082292</v>
      </c>
      <c r="AE92" s="11" t="s">
        <v>7</v>
      </c>
      <c r="AF92" s="11" t="s">
        <v>102</v>
      </c>
      <c r="AG92" s="11" t="s">
        <v>18</v>
      </c>
      <c r="AH92" s="11">
        <v>330047413</v>
      </c>
      <c r="AI92" s="11" t="s">
        <v>103</v>
      </c>
      <c r="AJ92" s="11" t="s">
        <v>104</v>
      </c>
      <c r="AK92" s="11" t="s">
        <v>97</v>
      </c>
      <c r="AL92" s="25" t="s">
        <v>220</v>
      </c>
      <c r="AM92" s="73" t="s">
        <v>97</v>
      </c>
    </row>
    <row r="93" spans="1:39" ht="15.75" hidden="1">
      <c r="A93" s="14">
        <v>92</v>
      </c>
      <c r="B93" s="15" t="s">
        <v>265</v>
      </c>
      <c r="C93" s="15"/>
      <c r="D93" s="16">
        <v>220000000557</v>
      </c>
      <c r="E93" s="16">
        <v>19022</v>
      </c>
      <c r="F93" s="16" t="s">
        <v>96</v>
      </c>
      <c r="G93" s="16">
        <v>5007840599</v>
      </c>
      <c r="H93" s="16" t="s">
        <v>97</v>
      </c>
      <c r="I93" s="11">
        <v>3100001558</v>
      </c>
      <c r="J93" s="11"/>
      <c r="K93" s="170" t="s">
        <v>1181</v>
      </c>
      <c r="L93" s="11">
        <v>1650</v>
      </c>
      <c r="M93" s="11">
        <v>4084</v>
      </c>
      <c r="N93" s="11">
        <v>3</v>
      </c>
      <c r="O93" s="19">
        <v>3.14</v>
      </c>
      <c r="P93" s="165" t="s">
        <v>98</v>
      </c>
      <c r="Q93" s="11" t="s">
        <v>99</v>
      </c>
      <c r="R93" s="11">
        <v>2.1379999999999999</v>
      </c>
      <c r="S93" s="20">
        <v>8800</v>
      </c>
      <c r="T93" s="20" t="s">
        <v>100</v>
      </c>
      <c r="U93" s="21">
        <v>68.683300000000003</v>
      </c>
      <c r="V93" s="20">
        <f t="shared" si="62"/>
        <v>604413.04</v>
      </c>
      <c r="W93" s="20">
        <f t="shared" si="63"/>
        <v>0</v>
      </c>
      <c r="X93" s="20">
        <f t="shared" si="64"/>
        <v>0</v>
      </c>
      <c r="Y93" s="20">
        <f t="shared" si="65"/>
        <v>108794.3472</v>
      </c>
      <c r="Z93" s="20">
        <f t="shared" si="66"/>
        <v>15110.326000000001</v>
      </c>
      <c r="AA93" s="20">
        <f t="shared" si="67"/>
        <v>728317.7132</v>
      </c>
      <c r="AB93" s="20">
        <f t="shared" si="68"/>
        <v>619523.36600000004</v>
      </c>
      <c r="AC93" s="11" t="s">
        <v>101</v>
      </c>
      <c r="AD93" s="11">
        <v>9100082292</v>
      </c>
      <c r="AE93" s="11" t="s">
        <v>7</v>
      </c>
      <c r="AF93" s="11" t="s">
        <v>102</v>
      </c>
      <c r="AG93" s="11" t="s">
        <v>18</v>
      </c>
      <c r="AH93" s="11">
        <v>330047413</v>
      </c>
      <c r="AI93" s="11" t="s">
        <v>103</v>
      </c>
      <c r="AJ93" s="11" t="s">
        <v>104</v>
      </c>
      <c r="AK93" s="11" t="s">
        <v>97</v>
      </c>
      <c r="AL93" s="25" t="s">
        <v>220</v>
      </c>
      <c r="AM93" s="73" t="s">
        <v>97</v>
      </c>
    </row>
    <row r="94" spans="1:39" ht="15.75" hidden="1">
      <c r="A94" s="14">
        <v>93</v>
      </c>
      <c r="B94" s="15" t="s">
        <v>266</v>
      </c>
      <c r="C94" s="15"/>
      <c r="D94" s="16">
        <v>220000000557</v>
      </c>
      <c r="E94" s="16">
        <v>19022</v>
      </c>
      <c r="F94" s="16" t="s">
        <v>96</v>
      </c>
      <c r="G94" s="16">
        <v>5007840599</v>
      </c>
      <c r="H94" s="16" t="s">
        <v>97</v>
      </c>
      <c r="I94" s="11">
        <v>3100001558</v>
      </c>
      <c r="J94" s="11"/>
      <c r="K94" s="170" t="s">
        <v>1181</v>
      </c>
      <c r="L94" s="11">
        <v>1650</v>
      </c>
      <c r="M94" s="11">
        <v>4084</v>
      </c>
      <c r="N94" s="11">
        <v>3</v>
      </c>
      <c r="O94" s="19">
        <v>3.14</v>
      </c>
      <c r="P94" s="165" t="s">
        <v>98</v>
      </c>
      <c r="Q94" s="11" t="s">
        <v>99</v>
      </c>
      <c r="R94" s="11">
        <v>2.1379999999999999</v>
      </c>
      <c r="S94" s="20">
        <v>8800</v>
      </c>
      <c r="T94" s="20" t="s">
        <v>100</v>
      </c>
      <c r="U94" s="21">
        <v>68.683300000000003</v>
      </c>
      <c r="V94" s="20">
        <f t="shared" si="62"/>
        <v>604413.04</v>
      </c>
      <c r="W94" s="20">
        <f t="shared" si="63"/>
        <v>0</v>
      </c>
      <c r="X94" s="20">
        <f t="shared" si="64"/>
        <v>0</v>
      </c>
      <c r="Y94" s="20">
        <f t="shared" si="65"/>
        <v>108794.3472</v>
      </c>
      <c r="Z94" s="20">
        <f t="shared" si="66"/>
        <v>15110.326000000001</v>
      </c>
      <c r="AA94" s="20">
        <f t="shared" si="67"/>
        <v>728317.7132</v>
      </c>
      <c r="AB94" s="20">
        <f t="shared" si="68"/>
        <v>619523.36600000004</v>
      </c>
      <c r="AC94" s="11" t="s">
        <v>101</v>
      </c>
      <c r="AD94" s="11">
        <v>9100082292</v>
      </c>
      <c r="AE94" s="11" t="s">
        <v>7</v>
      </c>
      <c r="AF94" s="11" t="s">
        <v>102</v>
      </c>
      <c r="AG94" s="11" t="s">
        <v>18</v>
      </c>
      <c r="AH94" s="11">
        <v>330047413</v>
      </c>
      <c r="AI94" s="11" t="s">
        <v>103</v>
      </c>
      <c r="AJ94" s="11" t="s">
        <v>104</v>
      </c>
      <c r="AK94" s="11" t="s">
        <v>97</v>
      </c>
      <c r="AL94" s="25" t="s">
        <v>220</v>
      </c>
      <c r="AM94" s="73" t="s">
        <v>97</v>
      </c>
    </row>
    <row r="95" spans="1:39" ht="15.75" hidden="1">
      <c r="A95" s="14">
        <v>94</v>
      </c>
      <c r="B95" s="15" t="s">
        <v>267</v>
      </c>
      <c r="C95" s="15"/>
      <c r="D95" s="16">
        <v>220000000557</v>
      </c>
      <c r="E95" s="16">
        <v>19022</v>
      </c>
      <c r="F95" s="16" t="s">
        <v>96</v>
      </c>
      <c r="G95" s="16">
        <v>5007840599</v>
      </c>
      <c r="H95" s="16" t="s">
        <v>97</v>
      </c>
      <c r="I95" s="11">
        <v>3100001558</v>
      </c>
      <c r="J95" s="11"/>
      <c r="K95" s="170" t="s">
        <v>1181</v>
      </c>
      <c r="L95" s="11">
        <v>1650</v>
      </c>
      <c r="M95" s="11">
        <v>4084</v>
      </c>
      <c r="N95" s="11">
        <v>3</v>
      </c>
      <c r="O95" s="19">
        <v>3.14</v>
      </c>
      <c r="P95" s="165" t="s">
        <v>98</v>
      </c>
      <c r="Q95" s="11" t="s">
        <v>99</v>
      </c>
      <c r="R95" s="11">
        <v>2.1379999999999999</v>
      </c>
      <c r="S95" s="20">
        <v>8800</v>
      </c>
      <c r="T95" s="20" t="s">
        <v>100</v>
      </c>
      <c r="U95" s="21">
        <v>68.683300000000003</v>
      </c>
      <c r="V95" s="20">
        <f t="shared" si="62"/>
        <v>604413.04</v>
      </c>
      <c r="W95" s="20">
        <f t="shared" si="63"/>
        <v>0</v>
      </c>
      <c r="X95" s="20">
        <f t="shared" si="64"/>
        <v>0</v>
      </c>
      <c r="Y95" s="20">
        <f t="shared" si="65"/>
        <v>108794.3472</v>
      </c>
      <c r="Z95" s="20">
        <f t="shared" si="66"/>
        <v>15110.326000000001</v>
      </c>
      <c r="AA95" s="20">
        <f t="shared" si="67"/>
        <v>728317.7132</v>
      </c>
      <c r="AB95" s="20">
        <f t="shared" si="68"/>
        <v>619523.36600000004</v>
      </c>
      <c r="AC95" s="11" t="s">
        <v>101</v>
      </c>
      <c r="AD95" s="11">
        <v>9100082292</v>
      </c>
      <c r="AE95" s="11" t="s">
        <v>7</v>
      </c>
      <c r="AF95" s="11" t="s">
        <v>102</v>
      </c>
      <c r="AG95" s="11" t="s">
        <v>18</v>
      </c>
      <c r="AH95" s="11">
        <v>330047413</v>
      </c>
      <c r="AI95" s="11" t="s">
        <v>103</v>
      </c>
      <c r="AJ95" s="11" t="s">
        <v>104</v>
      </c>
      <c r="AK95" s="11" t="s">
        <v>97</v>
      </c>
      <c r="AL95" s="25" t="s">
        <v>220</v>
      </c>
      <c r="AM95" s="73" t="s">
        <v>165</v>
      </c>
    </row>
    <row r="96" spans="1:39" ht="15.75" hidden="1">
      <c r="A96" s="14">
        <v>95</v>
      </c>
      <c r="B96" s="15">
        <v>15037</v>
      </c>
      <c r="C96" s="15"/>
      <c r="D96" s="16">
        <v>130000005771</v>
      </c>
      <c r="E96" s="16" t="s">
        <v>244</v>
      </c>
      <c r="F96" s="16"/>
      <c r="G96" s="16"/>
      <c r="H96" s="16"/>
      <c r="I96" s="11">
        <v>3100001558</v>
      </c>
      <c r="J96" s="11"/>
      <c r="K96" s="170" t="s">
        <v>1181</v>
      </c>
      <c r="L96" s="11">
        <v>1650</v>
      </c>
      <c r="M96" s="11">
        <v>4084</v>
      </c>
      <c r="N96" s="11">
        <v>3</v>
      </c>
      <c r="O96" s="19" t="s">
        <v>235</v>
      </c>
      <c r="P96" s="165" t="s">
        <v>236</v>
      </c>
      <c r="Q96" s="11" t="s">
        <v>237</v>
      </c>
      <c r="R96" s="11">
        <v>2.1379999999999999</v>
      </c>
      <c r="S96" s="20">
        <v>970000</v>
      </c>
      <c r="T96" s="20"/>
      <c r="U96" s="21"/>
      <c r="V96" s="20"/>
      <c r="W96" s="20"/>
      <c r="X96" s="20"/>
      <c r="Y96" s="20"/>
      <c r="Z96" s="20"/>
      <c r="AA96" s="20"/>
      <c r="AB96" s="20">
        <v>970000</v>
      </c>
      <c r="AC96" s="11" t="s">
        <v>101</v>
      </c>
      <c r="AD96" s="11">
        <v>9100066170</v>
      </c>
      <c r="AE96" s="11" t="s">
        <v>238</v>
      </c>
      <c r="AF96" s="11" t="s">
        <v>102</v>
      </c>
      <c r="AG96" s="11" t="s">
        <v>239</v>
      </c>
      <c r="AH96" s="11" t="s">
        <v>152</v>
      </c>
      <c r="AI96" s="11" t="s">
        <v>152</v>
      </c>
      <c r="AJ96" s="11"/>
      <c r="AK96" s="11" t="s">
        <v>240</v>
      </c>
      <c r="AL96" s="25" t="s">
        <v>220</v>
      </c>
      <c r="AM96" s="73" t="s">
        <v>171</v>
      </c>
    </row>
    <row r="97" spans="1:39" ht="15.75" hidden="1">
      <c r="A97" s="14">
        <v>96</v>
      </c>
      <c r="B97" s="15">
        <v>15040</v>
      </c>
      <c r="C97" s="15"/>
      <c r="D97" s="16">
        <v>130000005771</v>
      </c>
      <c r="E97" s="16" t="s">
        <v>244</v>
      </c>
      <c r="F97" s="16"/>
      <c r="G97" s="16"/>
      <c r="H97" s="16"/>
      <c r="I97" s="11">
        <v>3100001558</v>
      </c>
      <c r="J97" s="11"/>
      <c r="K97" s="170" t="s">
        <v>1181</v>
      </c>
      <c r="L97" s="11">
        <v>1650</v>
      </c>
      <c r="M97" s="11">
        <v>4084</v>
      </c>
      <c r="N97" s="11">
        <v>3</v>
      </c>
      <c r="O97" s="19" t="s">
        <v>235</v>
      </c>
      <c r="P97" s="165" t="s">
        <v>236</v>
      </c>
      <c r="Q97" s="11" t="s">
        <v>237</v>
      </c>
      <c r="R97" s="11">
        <v>2.1379999999999999</v>
      </c>
      <c r="S97" s="20">
        <v>970000</v>
      </c>
      <c r="T97" s="20"/>
      <c r="U97" s="21"/>
      <c r="V97" s="20"/>
      <c r="W97" s="20"/>
      <c r="X97" s="20"/>
      <c r="Y97" s="20"/>
      <c r="Z97" s="20"/>
      <c r="AA97" s="20"/>
      <c r="AB97" s="20">
        <v>970000</v>
      </c>
      <c r="AC97" s="11" t="s">
        <v>101</v>
      </c>
      <c r="AD97" s="11">
        <v>9100066170</v>
      </c>
      <c r="AE97" s="11" t="s">
        <v>238</v>
      </c>
      <c r="AF97" s="11" t="s">
        <v>102</v>
      </c>
      <c r="AG97" s="11" t="s">
        <v>239</v>
      </c>
      <c r="AH97" s="11" t="s">
        <v>152</v>
      </c>
      <c r="AI97" s="11" t="s">
        <v>152</v>
      </c>
      <c r="AJ97" s="11"/>
      <c r="AK97" s="11" t="s">
        <v>240</v>
      </c>
      <c r="AL97" s="25" t="s">
        <v>220</v>
      </c>
      <c r="AM97" s="73" t="s">
        <v>171</v>
      </c>
    </row>
    <row r="98" spans="1:39" ht="15.75" hidden="1">
      <c r="A98" s="14">
        <v>97</v>
      </c>
      <c r="B98" s="15" t="s">
        <v>268</v>
      </c>
      <c r="C98" s="15"/>
      <c r="D98" s="16">
        <v>220000000554</v>
      </c>
      <c r="E98" s="16">
        <v>4705199</v>
      </c>
      <c r="F98" s="16" t="s">
        <v>131</v>
      </c>
      <c r="G98" s="16">
        <v>5008158645</v>
      </c>
      <c r="H98" s="16" t="s">
        <v>132</v>
      </c>
      <c r="I98" s="11">
        <v>3100001558</v>
      </c>
      <c r="J98" s="11"/>
      <c r="K98" s="170" t="s">
        <v>1181</v>
      </c>
      <c r="L98" s="11">
        <v>1650</v>
      </c>
      <c r="M98" s="11">
        <v>4084</v>
      </c>
      <c r="N98" s="11">
        <v>3</v>
      </c>
      <c r="O98" s="19">
        <v>3</v>
      </c>
      <c r="P98" s="165" t="s">
        <v>133</v>
      </c>
      <c r="Q98" s="11" t="s">
        <v>115</v>
      </c>
      <c r="R98" s="11">
        <v>2.1379999999999999</v>
      </c>
      <c r="S98" s="20">
        <v>13800</v>
      </c>
      <c r="T98" s="20" t="s">
        <v>134</v>
      </c>
      <c r="U98" s="21">
        <v>81.048599999999993</v>
      </c>
      <c r="V98" s="20">
        <f t="shared" ref="V98:V102" si="69">S98*U98</f>
        <v>1118470.68</v>
      </c>
      <c r="W98" s="20">
        <v>0</v>
      </c>
      <c r="X98" s="20">
        <v>0</v>
      </c>
      <c r="Y98" s="20">
        <f t="shared" ref="Y98:Y102" si="70">V98*18%</f>
        <v>201324.72239999997</v>
      </c>
      <c r="Z98" s="20">
        <f t="shared" ref="Z98:Z102" si="71">V98*2.5%</f>
        <v>27961.767</v>
      </c>
      <c r="AA98" s="20">
        <f t="shared" ref="AA98:AA102" si="72">V98+W98+X98+Y98+Z98</f>
        <v>1347757.1694</v>
      </c>
      <c r="AB98" s="20">
        <f t="shared" ref="AB98:AB102" si="73">AA98-Y98</f>
        <v>1146432.4470000002</v>
      </c>
      <c r="AC98" s="11" t="s">
        <v>101</v>
      </c>
      <c r="AD98" s="11">
        <v>9100083103</v>
      </c>
      <c r="AE98" s="11" t="s">
        <v>7</v>
      </c>
      <c r="AF98" s="11" t="s">
        <v>102</v>
      </c>
      <c r="AG98" s="11" t="s">
        <v>18</v>
      </c>
      <c r="AH98" s="11">
        <v>330050808</v>
      </c>
      <c r="AI98" s="11" t="s">
        <v>117</v>
      </c>
      <c r="AJ98" s="11" t="s">
        <v>233</v>
      </c>
      <c r="AK98" s="11" t="s">
        <v>233</v>
      </c>
      <c r="AL98" s="11" t="s">
        <v>220</v>
      </c>
      <c r="AM98" s="73" t="s">
        <v>766</v>
      </c>
    </row>
    <row r="99" spans="1:39" ht="15.75" hidden="1">
      <c r="A99" s="14">
        <v>98</v>
      </c>
      <c r="B99" s="15" t="s">
        <v>269</v>
      </c>
      <c r="C99" s="15"/>
      <c r="D99" s="16">
        <v>220000000554</v>
      </c>
      <c r="E99" s="16">
        <v>4705199</v>
      </c>
      <c r="F99" s="16" t="s">
        <v>131</v>
      </c>
      <c r="G99" s="16">
        <v>5008158645</v>
      </c>
      <c r="H99" s="16" t="s">
        <v>132</v>
      </c>
      <c r="I99" s="11">
        <v>3100001558</v>
      </c>
      <c r="J99" s="11"/>
      <c r="K99" s="170" t="s">
        <v>1181</v>
      </c>
      <c r="L99" s="11">
        <v>1650</v>
      </c>
      <c r="M99" s="11">
        <v>4084</v>
      </c>
      <c r="N99" s="11">
        <v>3</v>
      </c>
      <c r="O99" s="19">
        <v>3</v>
      </c>
      <c r="P99" s="165" t="s">
        <v>133</v>
      </c>
      <c r="Q99" s="11" t="s">
        <v>115</v>
      </c>
      <c r="R99" s="11">
        <v>2.1379999999999999</v>
      </c>
      <c r="S99" s="20">
        <v>13800</v>
      </c>
      <c r="T99" s="20" t="s">
        <v>134</v>
      </c>
      <c r="U99" s="21">
        <v>81.048599999999993</v>
      </c>
      <c r="V99" s="20">
        <f t="shared" si="69"/>
        <v>1118470.68</v>
      </c>
      <c r="W99" s="20">
        <v>0</v>
      </c>
      <c r="X99" s="20">
        <v>0</v>
      </c>
      <c r="Y99" s="20">
        <f t="shared" si="70"/>
        <v>201324.72239999997</v>
      </c>
      <c r="Z99" s="20">
        <f t="shared" si="71"/>
        <v>27961.767</v>
      </c>
      <c r="AA99" s="20">
        <f t="shared" si="72"/>
        <v>1347757.1694</v>
      </c>
      <c r="AB99" s="20">
        <f t="shared" si="73"/>
        <v>1146432.4470000002</v>
      </c>
      <c r="AC99" s="11" t="s">
        <v>101</v>
      </c>
      <c r="AD99" s="11">
        <v>9100083103</v>
      </c>
      <c r="AE99" s="11" t="s">
        <v>7</v>
      </c>
      <c r="AF99" s="11" t="s">
        <v>102</v>
      </c>
      <c r="AG99" s="11" t="s">
        <v>18</v>
      </c>
      <c r="AH99" s="11">
        <v>330050808</v>
      </c>
      <c r="AI99" s="11" t="s">
        <v>117</v>
      </c>
      <c r="AJ99" s="11" t="s">
        <v>233</v>
      </c>
      <c r="AK99" s="11" t="s">
        <v>233</v>
      </c>
      <c r="AL99" s="11" t="s">
        <v>220</v>
      </c>
      <c r="AM99" s="73" t="s">
        <v>171</v>
      </c>
    </row>
    <row r="100" spans="1:39" ht="15.75" hidden="1">
      <c r="A100" s="14">
        <v>99</v>
      </c>
      <c r="B100" s="15" t="s">
        <v>270</v>
      </c>
      <c r="C100" s="15"/>
      <c r="D100" s="16">
        <v>220000000553</v>
      </c>
      <c r="E100" s="16">
        <v>4705201</v>
      </c>
      <c r="F100" s="16" t="s">
        <v>131</v>
      </c>
      <c r="G100" s="16">
        <v>5008158616</v>
      </c>
      <c r="H100" s="16" t="s">
        <v>132</v>
      </c>
      <c r="I100" s="11">
        <v>3100001558</v>
      </c>
      <c r="J100" s="11"/>
      <c r="K100" s="170" t="s">
        <v>1181</v>
      </c>
      <c r="L100" s="11">
        <v>1650</v>
      </c>
      <c r="M100" s="11">
        <v>4084</v>
      </c>
      <c r="N100" s="11">
        <v>3</v>
      </c>
      <c r="O100" s="19">
        <v>3</v>
      </c>
      <c r="P100" s="165" t="s">
        <v>133</v>
      </c>
      <c r="Q100" s="11" t="s">
        <v>115</v>
      </c>
      <c r="R100" s="11">
        <v>2.1379999999999999</v>
      </c>
      <c r="S100" s="20">
        <v>13800</v>
      </c>
      <c r="T100" s="20" t="s">
        <v>134</v>
      </c>
      <c r="U100" s="21">
        <v>81.048599999999993</v>
      </c>
      <c r="V100" s="20">
        <f t="shared" si="69"/>
        <v>1118470.68</v>
      </c>
      <c r="W100" s="20">
        <v>0</v>
      </c>
      <c r="X100" s="20">
        <v>0</v>
      </c>
      <c r="Y100" s="20">
        <f t="shared" si="70"/>
        <v>201324.72239999997</v>
      </c>
      <c r="Z100" s="20">
        <f t="shared" si="71"/>
        <v>27961.767</v>
      </c>
      <c r="AA100" s="20">
        <f t="shared" si="72"/>
        <v>1347757.1694</v>
      </c>
      <c r="AB100" s="20">
        <f t="shared" si="73"/>
        <v>1146432.4470000002</v>
      </c>
      <c r="AC100" s="11" t="s">
        <v>101</v>
      </c>
      <c r="AD100" s="11">
        <v>9100083103</v>
      </c>
      <c r="AE100" s="11" t="s">
        <v>7</v>
      </c>
      <c r="AF100" s="11" t="s">
        <v>102</v>
      </c>
      <c r="AG100" s="11" t="s">
        <v>18</v>
      </c>
      <c r="AH100" s="11">
        <v>330050808</v>
      </c>
      <c r="AI100" s="11" t="s">
        <v>117</v>
      </c>
      <c r="AJ100" s="11" t="s">
        <v>132</v>
      </c>
      <c r="AK100" s="11" t="s">
        <v>132</v>
      </c>
      <c r="AL100" s="11" t="s">
        <v>220</v>
      </c>
      <c r="AM100" s="73" t="s">
        <v>97</v>
      </c>
    </row>
    <row r="101" spans="1:39" ht="15.75" hidden="1">
      <c r="A101" s="14">
        <v>100</v>
      </c>
      <c r="B101" s="15" t="s">
        <v>271</v>
      </c>
      <c r="C101" s="15"/>
      <c r="D101" s="16">
        <v>220000000553</v>
      </c>
      <c r="E101" s="16">
        <v>4705201</v>
      </c>
      <c r="F101" s="16" t="s">
        <v>131</v>
      </c>
      <c r="G101" s="16">
        <v>5008158616</v>
      </c>
      <c r="H101" s="16" t="s">
        <v>132</v>
      </c>
      <c r="I101" s="11">
        <v>3100001558</v>
      </c>
      <c r="J101" s="11"/>
      <c r="K101" s="170" t="s">
        <v>1181</v>
      </c>
      <c r="L101" s="11">
        <v>1650</v>
      </c>
      <c r="M101" s="11">
        <v>4084</v>
      </c>
      <c r="N101" s="11">
        <v>3</v>
      </c>
      <c r="O101" s="19">
        <v>3</v>
      </c>
      <c r="P101" s="165" t="s">
        <v>133</v>
      </c>
      <c r="Q101" s="11" t="s">
        <v>115</v>
      </c>
      <c r="R101" s="11">
        <v>2.1379999999999999</v>
      </c>
      <c r="S101" s="20">
        <v>13800</v>
      </c>
      <c r="T101" s="20" t="s">
        <v>134</v>
      </c>
      <c r="U101" s="21">
        <v>81.048599999999993</v>
      </c>
      <c r="V101" s="20">
        <f t="shared" si="69"/>
        <v>1118470.68</v>
      </c>
      <c r="W101" s="20">
        <v>0</v>
      </c>
      <c r="X101" s="20">
        <v>0</v>
      </c>
      <c r="Y101" s="20">
        <f t="shared" si="70"/>
        <v>201324.72239999997</v>
      </c>
      <c r="Z101" s="20">
        <f t="shared" si="71"/>
        <v>27961.767</v>
      </c>
      <c r="AA101" s="20">
        <f t="shared" si="72"/>
        <v>1347757.1694</v>
      </c>
      <c r="AB101" s="20">
        <f t="shared" si="73"/>
        <v>1146432.4470000002</v>
      </c>
      <c r="AC101" s="11" t="s">
        <v>101</v>
      </c>
      <c r="AD101" s="11">
        <v>9100083103</v>
      </c>
      <c r="AE101" s="11" t="s">
        <v>7</v>
      </c>
      <c r="AF101" s="11" t="s">
        <v>102</v>
      </c>
      <c r="AG101" s="11" t="s">
        <v>18</v>
      </c>
      <c r="AH101" s="11">
        <v>330050808</v>
      </c>
      <c r="AI101" s="11" t="s">
        <v>117</v>
      </c>
      <c r="AJ101" s="11" t="s">
        <v>132</v>
      </c>
      <c r="AK101" s="11" t="s">
        <v>132</v>
      </c>
      <c r="AL101" s="11" t="s">
        <v>220</v>
      </c>
      <c r="AM101" s="73" t="s">
        <v>113</v>
      </c>
    </row>
    <row r="102" spans="1:39" ht="15.75" hidden="1">
      <c r="A102" s="14">
        <v>101</v>
      </c>
      <c r="B102" s="15" t="s">
        <v>272</v>
      </c>
      <c r="C102" s="15"/>
      <c r="D102" s="16">
        <v>220000000553</v>
      </c>
      <c r="E102" s="16">
        <v>5070101</v>
      </c>
      <c r="F102" s="16" t="s">
        <v>210</v>
      </c>
      <c r="G102" s="16">
        <v>5008239034</v>
      </c>
      <c r="H102" s="16" t="s">
        <v>211</v>
      </c>
      <c r="I102" s="11">
        <v>3100001558</v>
      </c>
      <c r="J102" s="11"/>
      <c r="K102" s="170" t="s">
        <v>1181</v>
      </c>
      <c r="L102" s="11">
        <v>1650</v>
      </c>
      <c r="M102" s="11">
        <v>4084</v>
      </c>
      <c r="N102" s="11">
        <v>3</v>
      </c>
      <c r="O102" s="19">
        <v>3</v>
      </c>
      <c r="P102" s="165" t="s">
        <v>133</v>
      </c>
      <c r="Q102" s="11" t="s">
        <v>115</v>
      </c>
      <c r="R102" s="11">
        <v>2.1379999999999999</v>
      </c>
      <c r="S102" s="20">
        <v>13800</v>
      </c>
      <c r="T102" s="20" t="s">
        <v>134</v>
      </c>
      <c r="U102" s="21">
        <v>81.048599999999993</v>
      </c>
      <c r="V102" s="20">
        <f t="shared" si="69"/>
        <v>1118470.68</v>
      </c>
      <c r="W102" s="20">
        <v>0</v>
      </c>
      <c r="X102" s="20">
        <v>0</v>
      </c>
      <c r="Y102" s="20">
        <f t="shared" si="70"/>
        <v>201324.72239999997</v>
      </c>
      <c r="Z102" s="20">
        <f t="shared" si="71"/>
        <v>27961.767</v>
      </c>
      <c r="AA102" s="20">
        <f t="shared" si="72"/>
        <v>1347757.1694</v>
      </c>
      <c r="AB102" s="20">
        <f t="shared" si="73"/>
        <v>1146432.4470000002</v>
      </c>
      <c r="AC102" s="11" t="s">
        <v>101</v>
      </c>
      <c r="AD102" s="11">
        <v>9100083103</v>
      </c>
      <c r="AE102" s="11" t="s">
        <v>7</v>
      </c>
      <c r="AF102" s="11" t="s">
        <v>102</v>
      </c>
      <c r="AG102" s="11" t="s">
        <v>18</v>
      </c>
      <c r="AH102" s="11">
        <v>330050808</v>
      </c>
      <c r="AI102" s="11" t="s">
        <v>117</v>
      </c>
      <c r="AJ102" s="11" t="s">
        <v>212</v>
      </c>
      <c r="AK102" s="11" t="s">
        <v>211</v>
      </c>
      <c r="AL102" s="11" t="s">
        <v>220</v>
      </c>
      <c r="AM102" s="73" t="s">
        <v>108</v>
      </c>
    </row>
    <row r="103" spans="1:39" ht="15.75" hidden="1">
      <c r="A103" s="14">
        <v>102</v>
      </c>
      <c r="B103" s="15" t="s">
        <v>273</v>
      </c>
      <c r="C103" s="15"/>
      <c r="D103" s="16">
        <v>220000000545</v>
      </c>
      <c r="E103" s="16">
        <v>9704689</v>
      </c>
      <c r="F103" s="16">
        <v>44160</v>
      </c>
      <c r="G103" s="16">
        <v>5010134427</v>
      </c>
      <c r="H103" s="16" t="s">
        <v>157</v>
      </c>
      <c r="I103" s="11">
        <v>3100001558</v>
      </c>
      <c r="J103" s="11"/>
      <c r="K103" s="170" t="s">
        <v>1181</v>
      </c>
      <c r="L103" s="11">
        <v>1650</v>
      </c>
      <c r="M103" s="11">
        <v>4084</v>
      </c>
      <c r="N103" s="11">
        <v>5</v>
      </c>
      <c r="O103" s="19">
        <v>4.9800000000000004</v>
      </c>
      <c r="P103" s="166" t="s">
        <v>158</v>
      </c>
      <c r="Q103" s="11" t="s">
        <v>159</v>
      </c>
      <c r="R103" s="11">
        <v>2.1379999999999999</v>
      </c>
      <c r="S103" s="20">
        <v>8750</v>
      </c>
      <c r="T103" s="20" t="s">
        <v>100</v>
      </c>
      <c r="U103" s="21">
        <v>71.205600000000004</v>
      </c>
      <c r="V103" s="20">
        <f>S103*U103</f>
        <v>623049</v>
      </c>
      <c r="W103" s="20">
        <v>0</v>
      </c>
      <c r="X103" s="20">
        <v>0</v>
      </c>
      <c r="Y103" s="20">
        <f>V103*18%</f>
        <v>112148.81999999999</v>
      </c>
      <c r="Z103" s="20">
        <f>V103*2.5%</f>
        <v>15576.225</v>
      </c>
      <c r="AA103" s="20">
        <f>V103+W103+X103+Y103+Z103</f>
        <v>750774.04499999993</v>
      </c>
      <c r="AB103" s="20">
        <f>AA103-Y103</f>
        <v>638625.22499999998</v>
      </c>
      <c r="AC103" s="11" t="s">
        <v>101</v>
      </c>
      <c r="AD103" s="11">
        <v>9100102126</v>
      </c>
      <c r="AE103" s="11" t="s">
        <v>7</v>
      </c>
      <c r="AF103" s="11" t="s">
        <v>116</v>
      </c>
      <c r="AG103" s="11" t="s">
        <v>22</v>
      </c>
      <c r="AH103" s="11">
        <v>330050808</v>
      </c>
      <c r="AI103" s="11" t="s">
        <v>117</v>
      </c>
      <c r="AJ103" s="11" t="s">
        <v>160</v>
      </c>
      <c r="AK103" s="11" t="s">
        <v>160</v>
      </c>
      <c r="AL103" s="11" t="s">
        <v>220</v>
      </c>
      <c r="AM103" s="73" t="s">
        <v>97</v>
      </c>
    </row>
    <row r="104" spans="1:39" ht="15.75" hidden="1">
      <c r="A104" s="14">
        <v>103</v>
      </c>
      <c r="B104" s="15" t="s">
        <v>274</v>
      </c>
      <c r="C104" s="15"/>
      <c r="D104" s="16">
        <v>220000000542</v>
      </c>
      <c r="E104" s="16">
        <v>5571977</v>
      </c>
      <c r="F104" s="16">
        <v>43627</v>
      </c>
      <c r="G104" s="16">
        <v>5008457647</v>
      </c>
      <c r="H104" s="16" t="s">
        <v>165</v>
      </c>
      <c r="I104" s="11">
        <v>3100001558</v>
      </c>
      <c r="J104" s="11"/>
      <c r="K104" s="170" t="s">
        <v>1181</v>
      </c>
      <c r="L104" s="11">
        <v>1650</v>
      </c>
      <c r="M104" s="11">
        <v>4084</v>
      </c>
      <c r="N104" s="11">
        <v>5</v>
      </c>
      <c r="O104" s="19">
        <v>5.03</v>
      </c>
      <c r="P104" s="165" t="s">
        <v>166</v>
      </c>
      <c r="Q104" s="11" t="s">
        <v>110</v>
      </c>
      <c r="R104" s="11">
        <v>2.1379999999999999</v>
      </c>
      <c r="S104" s="20">
        <v>8700</v>
      </c>
      <c r="T104" s="20" t="s">
        <v>100</v>
      </c>
      <c r="U104" s="21">
        <v>68.8</v>
      </c>
      <c r="V104" s="20">
        <f t="shared" ref="V104:V106" si="74">S104*U104</f>
        <v>598560</v>
      </c>
      <c r="W104" s="20">
        <v>0</v>
      </c>
      <c r="X104" s="20">
        <v>0</v>
      </c>
      <c r="Y104" s="20">
        <f t="shared" ref="Y104:Y106" si="75">V104*18%</f>
        <v>107740.8</v>
      </c>
      <c r="Z104" s="20">
        <f t="shared" ref="Z104:Z106" si="76">V104*2.5%</f>
        <v>14964</v>
      </c>
      <c r="AA104" s="20">
        <f t="shared" ref="AA104:AA106" si="77">V104+W104+X104+Y104+Z104</f>
        <v>721264.8</v>
      </c>
      <c r="AB104" s="20">
        <f t="shared" ref="AB104:AB106" si="78">AA104-Y104</f>
        <v>613524</v>
      </c>
      <c r="AC104" s="11" t="s">
        <v>101</v>
      </c>
      <c r="AD104" s="11">
        <v>9100082411</v>
      </c>
      <c r="AE104" s="11" t="s">
        <v>7</v>
      </c>
      <c r="AF104" s="11" t="s">
        <v>102</v>
      </c>
      <c r="AG104" s="11" t="s">
        <v>18</v>
      </c>
      <c r="AH104" s="11">
        <v>330050808</v>
      </c>
      <c r="AI104" s="11" t="s">
        <v>117</v>
      </c>
      <c r="AJ104" s="11" t="s">
        <v>165</v>
      </c>
      <c r="AK104" s="11" t="s">
        <v>165</v>
      </c>
      <c r="AL104" s="11" t="s">
        <v>220</v>
      </c>
      <c r="AM104" s="73" t="s">
        <v>97</v>
      </c>
    </row>
    <row r="105" spans="1:39" ht="15.75" hidden="1">
      <c r="A105" s="14">
        <v>104</v>
      </c>
      <c r="B105" s="15" t="s">
        <v>275</v>
      </c>
      <c r="C105" s="15"/>
      <c r="D105" s="16">
        <v>220000000542</v>
      </c>
      <c r="E105" s="16">
        <v>5571977</v>
      </c>
      <c r="F105" s="16">
        <v>43627</v>
      </c>
      <c r="G105" s="16">
        <v>5008457647</v>
      </c>
      <c r="H105" s="16" t="s">
        <v>165</v>
      </c>
      <c r="I105" s="11">
        <v>3100001558</v>
      </c>
      <c r="J105" s="11"/>
      <c r="K105" s="170" t="s">
        <v>1181</v>
      </c>
      <c r="L105" s="11">
        <v>1650</v>
      </c>
      <c r="M105" s="11">
        <v>4084</v>
      </c>
      <c r="N105" s="11">
        <v>5</v>
      </c>
      <c r="O105" s="19">
        <v>5.03</v>
      </c>
      <c r="P105" s="165" t="s">
        <v>166</v>
      </c>
      <c r="Q105" s="11" t="s">
        <v>110</v>
      </c>
      <c r="R105" s="11">
        <v>2.1379999999999999</v>
      </c>
      <c r="S105" s="20">
        <v>8700</v>
      </c>
      <c r="T105" s="20" t="s">
        <v>100</v>
      </c>
      <c r="U105" s="21">
        <v>68.8</v>
      </c>
      <c r="V105" s="20">
        <f t="shared" si="74"/>
        <v>598560</v>
      </c>
      <c r="W105" s="20">
        <v>0</v>
      </c>
      <c r="X105" s="20">
        <v>0</v>
      </c>
      <c r="Y105" s="20">
        <f t="shared" si="75"/>
        <v>107740.8</v>
      </c>
      <c r="Z105" s="20">
        <f t="shared" si="76"/>
        <v>14964</v>
      </c>
      <c r="AA105" s="20">
        <f t="shared" si="77"/>
        <v>721264.8</v>
      </c>
      <c r="AB105" s="20">
        <f t="shared" si="78"/>
        <v>613524</v>
      </c>
      <c r="AC105" s="11" t="s">
        <v>101</v>
      </c>
      <c r="AD105" s="11">
        <v>9100082411</v>
      </c>
      <c r="AE105" s="11" t="s">
        <v>7</v>
      </c>
      <c r="AF105" s="11" t="s">
        <v>102</v>
      </c>
      <c r="AG105" s="11" t="s">
        <v>18</v>
      </c>
      <c r="AH105" s="11">
        <v>330050808</v>
      </c>
      <c r="AI105" s="11" t="s">
        <v>117</v>
      </c>
      <c r="AJ105" s="11" t="s">
        <v>165</v>
      </c>
      <c r="AK105" s="11" t="s">
        <v>165</v>
      </c>
      <c r="AL105" s="11" t="s">
        <v>220</v>
      </c>
      <c r="AM105" s="73" t="s">
        <v>257</v>
      </c>
    </row>
    <row r="106" spans="1:39" ht="15.75" hidden="1">
      <c r="A106" s="14">
        <v>105</v>
      </c>
      <c r="B106" s="15" t="s">
        <v>276</v>
      </c>
      <c r="C106" s="15"/>
      <c r="D106" s="16">
        <v>220000000542</v>
      </c>
      <c r="E106" s="16">
        <v>5571977</v>
      </c>
      <c r="F106" s="16">
        <v>43627</v>
      </c>
      <c r="G106" s="16">
        <v>5008457647</v>
      </c>
      <c r="H106" s="16" t="s">
        <v>165</v>
      </c>
      <c r="I106" s="11">
        <v>3100001558</v>
      </c>
      <c r="J106" s="11"/>
      <c r="K106" s="170" t="s">
        <v>1181</v>
      </c>
      <c r="L106" s="11">
        <v>1650</v>
      </c>
      <c r="M106" s="11">
        <v>4084</v>
      </c>
      <c r="N106" s="11">
        <v>5</v>
      </c>
      <c r="O106" s="19">
        <v>5.03</v>
      </c>
      <c r="P106" s="165" t="s">
        <v>166</v>
      </c>
      <c r="Q106" s="11" t="s">
        <v>110</v>
      </c>
      <c r="R106" s="11">
        <v>2.1379999999999999</v>
      </c>
      <c r="S106" s="20">
        <v>8700</v>
      </c>
      <c r="T106" s="20" t="s">
        <v>100</v>
      </c>
      <c r="U106" s="21">
        <v>68.8</v>
      </c>
      <c r="V106" s="20">
        <f t="shared" si="74"/>
        <v>598560</v>
      </c>
      <c r="W106" s="20">
        <v>0</v>
      </c>
      <c r="X106" s="20">
        <v>0</v>
      </c>
      <c r="Y106" s="20">
        <f t="shared" si="75"/>
        <v>107740.8</v>
      </c>
      <c r="Z106" s="20">
        <f t="shared" si="76"/>
        <v>14964</v>
      </c>
      <c r="AA106" s="20">
        <f t="shared" si="77"/>
        <v>721264.8</v>
      </c>
      <c r="AB106" s="20">
        <f t="shared" si="78"/>
        <v>613524</v>
      </c>
      <c r="AC106" s="11" t="s">
        <v>101</v>
      </c>
      <c r="AD106" s="11">
        <v>9100082411</v>
      </c>
      <c r="AE106" s="11" t="s">
        <v>7</v>
      </c>
      <c r="AF106" s="11" t="s">
        <v>102</v>
      </c>
      <c r="AG106" s="11" t="s">
        <v>18</v>
      </c>
      <c r="AH106" s="11">
        <v>330050808</v>
      </c>
      <c r="AI106" s="11" t="s">
        <v>117</v>
      </c>
      <c r="AJ106" s="11" t="s">
        <v>165</v>
      </c>
      <c r="AK106" s="11" t="s">
        <v>165</v>
      </c>
      <c r="AL106" s="11" t="s">
        <v>220</v>
      </c>
      <c r="AM106" s="73" t="s">
        <v>171</v>
      </c>
    </row>
    <row r="107" spans="1:39" ht="15.75" hidden="1">
      <c r="A107" s="14">
        <v>106</v>
      </c>
      <c r="B107" s="15" t="s">
        <v>277</v>
      </c>
      <c r="C107" s="15"/>
      <c r="D107" s="16">
        <v>220000000543</v>
      </c>
      <c r="E107" s="16">
        <v>8377871</v>
      </c>
      <c r="F107" s="16">
        <v>44051</v>
      </c>
      <c r="G107" s="16">
        <v>5009500025</v>
      </c>
      <c r="H107" s="16" t="s">
        <v>246</v>
      </c>
      <c r="I107" s="11">
        <v>3100001558</v>
      </c>
      <c r="J107" s="11"/>
      <c r="K107" s="170" t="s">
        <v>1181</v>
      </c>
      <c r="L107" s="11">
        <v>1650</v>
      </c>
      <c r="M107" s="11">
        <v>4084</v>
      </c>
      <c r="N107" s="11">
        <v>5</v>
      </c>
      <c r="O107" s="19">
        <v>4.7</v>
      </c>
      <c r="P107" s="165" t="s">
        <v>126</v>
      </c>
      <c r="Q107" s="11" t="s">
        <v>127</v>
      </c>
      <c r="R107" s="11">
        <v>2.1379999999999999</v>
      </c>
      <c r="S107" s="20">
        <v>1591250</v>
      </c>
      <c r="T107" s="20" t="s">
        <v>128</v>
      </c>
      <c r="U107" s="21">
        <v>0.6321</v>
      </c>
      <c r="V107" s="20">
        <f>S107*U107</f>
        <v>1005829.125</v>
      </c>
      <c r="W107" s="20">
        <v>0</v>
      </c>
      <c r="X107" s="20">
        <v>0</v>
      </c>
      <c r="Y107" s="20">
        <f>V107*18%</f>
        <v>181049.24249999999</v>
      </c>
      <c r="Z107" s="20">
        <f>V107*2.5%</f>
        <v>25145.728125000001</v>
      </c>
      <c r="AA107" s="20">
        <f>V107+W107+X107+Y107+Z107</f>
        <v>1212024.0956249998</v>
      </c>
      <c r="AB107" s="20">
        <f>AA107-Y107</f>
        <v>1030974.8531249999</v>
      </c>
      <c r="AC107" s="11" t="s">
        <v>101</v>
      </c>
      <c r="AD107" s="11">
        <v>9100083108</v>
      </c>
      <c r="AE107" s="11" t="s">
        <v>7</v>
      </c>
      <c r="AF107" s="11" t="s">
        <v>102</v>
      </c>
      <c r="AG107" s="11" t="s">
        <v>18</v>
      </c>
      <c r="AH107" s="11">
        <v>330050808</v>
      </c>
      <c r="AI107" s="11" t="s">
        <v>117</v>
      </c>
      <c r="AJ107" s="11" t="s">
        <v>247</v>
      </c>
      <c r="AK107" s="11" t="s">
        <v>129</v>
      </c>
      <c r="AL107" s="11" t="s">
        <v>220</v>
      </c>
      <c r="AM107" s="73" t="s">
        <v>811</v>
      </c>
    </row>
    <row r="108" spans="1:39" ht="15.75" hidden="1">
      <c r="A108" s="14">
        <v>107</v>
      </c>
      <c r="B108" s="15" t="s">
        <v>278</v>
      </c>
      <c r="C108" s="15"/>
      <c r="D108" s="16">
        <v>220000000541</v>
      </c>
      <c r="E108" s="16">
        <v>6259360</v>
      </c>
      <c r="F108" s="16" t="s">
        <v>170</v>
      </c>
      <c r="G108" s="16">
        <v>5008669225</v>
      </c>
      <c r="H108" s="16" t="s">
        <v>171</v>
      </c>
      <c r="I108" s="11">
        <v>3100001558</v>
      </c>
      <c r="J108" s="11"/>
      <c r="K108" s="170" t="s">
        <v>1181</v>
      </c>
      <c r="L108" s="11">
        <v>1650</v>
      </c>
      <c r="M108" s="11">
        <v>4084</v>
      </c>
      <c r="N108" s="11">
        <v>3</v>
      </c>
      <c r="O108" s="19">
        <v>3.23</v>
      </c>
      <c r="P108" s="165" t="s">
        <v>114</v>
      </c>
      <c r="Q108" s="11" t="s">
        <v>115</v>
      </c>
      <c r="R108" s="11">
        <v>2.1379999999999999</v>
      </c>
      <c r="S108" s="20">
        <v>16700</v>
      </c>
      <c r="T108" s="20" t="s">
        <v>100</v>
      </c>
      <c r="U108" s="21">
        <v>68.8</v>
      </c>
      <c r="V108" s="20">
        <f>S108*U108</f>
        <v>1148960</v>
      </c>
      <c r="W108" s="20">
        <v>0</v>
      </c>
      <c r="X108" s="20">
        <v>0</v>
      </c>
      <c r="Y108" s="20">
        <f>V108*18%</f>
        <v>206812.79999999999</v>
      </c>
      <c r="Z108" s="20">
        <f>V108*2.5%</f>
        <v>28724</v>
      </c>
      <c r="AA108" s="20">
        <f>V108+W108+X108+Y108+Z108</f>
        <v>1384496.8</v>
      </c>
      <c r="AB108" s="20">
        <f>AA108-Y108</f>
        <v>1177684</v>
      </c>
      <c r="AC108" s="11" t="s">
        <v>101</v>
      </c>
      <c r="AD108" s="11">
        <v>9100082407</v>
      </c>
      <c r="AE108" s="11" t="s">
        <v>7</v>
      </c>
      <c r="AF108" s="11" t="s">
        <v>116</v>
      </c>
      <c r="AG108" s="11" t="s">
        <v>18</v>
      </c>
      <c r="AH108" s="11">
        <v>330050808</v>
      </c>
      <c r="AI108" s="11" t="s">
        <v>117</v>
      </c>
      <c r="AJ108" s="11" t="s">
        <v>172</v>
      </c>
      <c r="AK108" s="11" t="s">
        <v>141</v>
      </c>
      <c r="AL108" s="11" t="s">
        <v>220</v>
      </c>
      <c r="AM108" s="73" t="s">
        <v>108</v>
      </c>
    </row>
    <row r="109" spans="1:39" ht="15.75" hidden="1">
      <c r="A109" s="14">
        <v>108</v>
      </c>
      <c r="B109" s="15" t="s">
        <v>279</v>
      </c>
      <c r="C109" s="15"/>
      <c r="D109" s="16">
        <v>220000000550</v>
      </c>
      <c r="E109" s="16">
        <v>3813897</v>
      </c>
      <c r="F109" s="16" t="s">
        <v>149</v>
      </c>
      <c r="G109" s="16">
        <v>5011108515</v>
      </c>
      <c r="H109" s="16" t="s">
        <v>150</v>
      </c>
      <c r="I109" s="11">
        <v>3100001558</v>
      </c>
      <c r="J109" s="11"/>
      <c r="K109" s="170" t="s">
        <v>1181</v>
      </c>
      <c r="L109" s="11">
        <v>1650</v>
      </c>
      <c r="M109" s="11">
        <v>4084</v>
      </c>
      <c r="N109" s="11">
        <v>3</v>
      </c>
      <c r="O109" s="19">
        <v>3</v>
      </c>
      <c r="P109" s="165" t="s">
        <v>133</v>
      </c>
      <c r="Q109" s="11" t="s">
        <v>115</v>
      </c>
      <c r="R109" s="11">
        <v>2.1379999999999999</v>
      </c>
      <c r="S109" s="20">
        <v>12850</v>
      </c>
      <c r="T109" s="20" t="s">
        <v>134</v>
      </c>
      <c r="U109" s="21">
        <v>82.048299999999998</v>
      </c>
      <c r="V109" s="20">
        <f t="shared" ref="V109:V118" si="79">S109*U109</f>
        <v>1054320.655</v>
      </c>
      <c r="W109" s="20">
        <f t="shared" ref="W109:W110" si="80">V109*7.5%</f>
        <v>79074.049125000005</v>
      </c>
      <c r="X109" s="20">
        <f t="shared" ref="X109:X112" si="81">W109*10%</f>
        <v>7907.404912500001</v>
      </c>
      <c r="Y109" s="20">
        <f t="shared" ref="Y109:Y112" si="82">(W109+V109+X109)*18%</f>
        <v>205434.37962674996</v>
      </c>
      <c r="Z109" s="20">
        <f t="shared" ref="Z109:Z118" si="83">V109*2.5%</f>
        <v>26358.016375000003</v>
      </c>
      <c r="AA109" s="20">
        <f t="shared" ref="AA109:AA118" si="84">V109+W109+X109+Y109+Z109</f>
        <v>1373094.5050392498</v>
      </c>
      <c r="AB109" s="20">
        <f t="shared" ref="AB109:AB118" si="85">AA109-Y109</f>
        <v>1167660.1254124998</v>
      </c>
      <c r="AC109" s="11" t="s">
        <v>101</v>
      </c>
      <c r="AD109" s="11">
        <v>9100104715</v>
      </c>
      <c r="AE109" s="11" t="s">
        <v>7</v>
      </c>
      <c r="AF109" s="11" t="s">
        <v>116</v>
      </c>
      <c r="AG109" s="11" t="s">
        <v>22</v>
      </c>
      <c r="AH109" s="11" t="s">
        <v>151</v>
      </c>
      <c r="AI109" s="11" t="s">
        <v>152</v>
      </c>
      <c r="AJ109" s="11" t="s">
        <v>280</v>
      </c>
      <c r="AK109" s="11" t="s">
        <v>280</v>
      </c>
      <c r="AL109" s="25" t="s">
        <v>220</v>
      </c>
      <c r="AM109" s="73" t="s">
        <v>97</v>
      </c>
    </row>
    <row r="110" spans="1:39" ht="15.75" hidden="1">
      <c r="A110" s="14">
        <v>109</v>
      </c>
      <c r="B110" s="15" t="s">
        <v>281</v>
      </c>
      <c r="C110" s="15"/>
      <c r="D110" s="16">
        <v>220000000549</v>
      </c>
      <c r="E110" s="16">
        <v>3813897</v>
      </c>
      <c r="F110" s="16" t="s">
        <v>149</v>
      </c>
      <c r="G110" s="16">
        <v>5011108515</v>
      </c>
      <c r="H110" s="16" t="s">
        <v>150</v>
      </c>
      <c r="I110" s="11">
        <v>3100001558</v>
      </c>
      <c r="J110" s="11"/>
      <c r="K110" s="170" t="s">
        <v>1181</v>
      </c>
      <c r="L110" s="11">
        <v>1650</v>
      </c>
      <c r="M110" s="11">
        <v>4084</v>
      </c>
      <c r="N110" s="11">
        <v>3</v>
      </c>
      <c r="O110" s="19">
        <v>3</v>
      </c>
      <c r="P110" s="165" t="s">
        <v>133</v>
      </c>
      <c r="Q110" s="11" t="s">
        <v>115</v>
      </c>
      <c r="R110" s="11">
        <v>2.1379999999999999</v>
      </c>
      <c r="S110" s="20">
        <v>12850</v>
      </c>
      <c r="T110" s="20" t="s">
        <v>134</v>
      </c>
      <c r="U110" s="21">
        <v>82.048299999999998</v>
      </c>
      <c r="V110" s="20">
        <f t="shared" si="79"/>
        <v>1054320.655</v>
      </c>
      <c r="W110" s="20">
        <f t="shared" si="80"/>
        <v>79074.049125000005</v>
      </c>
      <c r="X110" s="20">
        <f t="shared" si="81"/>
        <v>7907.404912500001</v>
      </c>
      <c r="Y110" s="20">
        <f t="shared" si="82"/>
        <v>205434.37962674996</v>
      </c>
      <c r="Z110" s="20">
        <f t="shared" si="83"/>
        <v>26358.016375000003</v>
      </c>
      <c r="AA110" s="20">
        <f t="shared" si="84"/>
        <v>1373094.5050392498</v>
      </c>
      <c r="AB110" s="20">
        <f t="shared" si="85"/>
        <v>1167660.1254124998</v>
      </c>
      <c r="AC110" s="11" t="s">
        <v>101</v>
      </c>
      <c r="AD110" s="11">
        <v>9100104715</v>
      </c>
      <c r="AE110" s="11" t="s">
        <v>7</v>
      </c>
      <c r="AF110" s="11" t="s">
        <v>116</v>
      </c>
      <c r="AG110" s="11" t="s">
        <v>22</v>
      </c>
      <c r="AH110" s="11" t="s">
        <v>151</v>
      </c>
      <c r="AI110" s="11" t="s">
        <v>152</v>
      </c>
      <c r="AJ110" s="11" t="s">
        <v>280</v>
      </c>
      <c r="AK110" s="11" t="s">
        <v>280</v>
      </c>
      <c r="AL110" s="25" t="s">
        <v>220</v>
      </c>
      <c r="AM110" s="73" t="s">
        <v>108</v>
      </c>
    </row>
    <row r="111" spans="1:39" ht="15.75" hidden="1">
      <c r="A111" s="14">
        <v>110</v>
      </c>
      <c r="B111" s="15" t="s">
        <v>282</v>
      </c>
      <c r="C111" s="15"/>
      <c r="D111" s="16">
        <v>220000000556</v>
      </c>
      <c r="E111" s="16">
        <v>19022</v>
      </c>
      <c r="F111" s="16" t="s">
        <v>96</v>
      </c>
      <c r="G111" s="16">
        <v>5007840599</v>
      </c>
      <c r="H111" s="16" t="s">
        <v>97</v>
      </c>
      <c r="I111" s="11">
        <v>3100001558</v>
      </c>
      <c r="J111" s="11"/>
      <c r="K111" s="170" t="s">
        <v>1181</v>
      </c>
      <c r="L111" s="11">
        <v>1650</v>
      </c>
      <c r="M111" s="11">
        <v>4084</v>
      </c>
      <c r="N111" s="11">
        <v>3</v>
      </c>
      <c r="O111" s="19">
        <v>3.14</v>
      </c>
      <c r="P111" s="165" t="s">
        <v>98</v>
      </c>
      <c r="Q111" s="11" t="s">
        <v>99</v>
      </c>
      <c r="R111" s="11">
        <v>2.1379999999999999</v>
      </c>
      <c r="S111" s="20">
        <v>8800</v>
      </c>
      <c r="T111" s="20" t="s">
        <v>100</v>
      </c>
      <c r="U111" s="21">
        <v>68.683300000000003</v>
      </c>
      <c r="V111" s="20">
        <f t="shared" si="79"/>
        <v>604413.04</v>
      </c>
      <c r="W111" s="20">
        <f t="shared" ref="W111:W112" si="86">V111*0%</f>
        <v>0</v>
      </c>
      <c r="X111" s="20">
        <f t="shared" si="81"/>
        <v>0</v>
      </c>
      <c r="Y111" s="20">
        <f t="shared" si="82"/>
        <v>108794.3472</v>
      </c>
      <c r="Z111" s="20">
        <f t="shared" si="83"/>
        <v>15110.326000000001</v>
      </c>
      <c r="AA111" s="20">
        <f t="shared" si="84"/>
        <v>728317.7132</v>
      </c>
      <c r="AB111" s="20">
        <f t="shared" si="85"/>
        <v>619523.36600000004</v>
      </c>
      <c r="AC111" s="11" t="s">
        <v>101</v>
      </c>
      <c r="AD111" s="11">
        <v>9100082292</v>
      </c>
      <c r="AE111" s="11" t="s">
        <v>7</v>
      </c>
      <c r="AF111" s="11" t="s">
        <v>102</v>
      </c>
      <c r="AG111" s="11" t="s">
        <v>18</v>
      </c>
      <c r="AH111" s="11">
        <v>330047413</v>
      </c>
      <c r="AI111" s="11" t="s">
        <v>103</v>
      </c>
      <c r="AJ111" s="11" t="s">
        <v>104</v>
      </c>
      <c r="AK111" s="11" t="s">
        <v>97</v>
      </c>
      <c r="AL111" s="25" t="s">
        <v>220</v>
      </c>
      <c r="AM111" s="73" t="s">
        <v>189</v>
      </c>
    </row>
    <row r="112" spans="1:39" ht="15.75" hidden="1">
      <c r="A112" s="14">
        <v>111</v>
      </c>
      <c r="B112" s="15" t="s">
        <v>283</v>
      </c>
      <c r="C112" s="15"/>
      <c r="D112" s="16">
        <v>220000000557</v>
      </c>
      <c r="E112" s="16">
        <v>19022</v>
      </c>
      <c r="F112" s="16" t="s">
        <v>96</v>
      </c>
      <c r="G112" s="16">
        <v>5007840599</v>
      </c>
      <c r="H112" s="16" t="s">
        <v>97</v>
      </c>
      <c r="I112" s="11">
        <v>3100001558</v>
      </c>
      <c r="J112" s="11"/>
      <c r="K112" s="170" t="s">
        <v>1181</v>
      </c>
      <c r="L112" s="11">
        <v>1650</v>
      </c>
      <c r="M112" s="11">
        <v>4084</v>
      </c>
      <c r="N112" s="11">
        <v>3</v>
      </c>
      <c r="O112" s="19">
        <v>3.14</v>
      </c>
      <c r="P112" s="165" t="s">
        <v>98</v>
      </c>
      <c r="Q112" s="11" t="s">
        <v>99</v>
      </c>
      <c r="R112" s="11">
        <v>2.1379999999999999</v>
      </c>
      <c r="S112" s="20">
        <v>8800</v>
      </c>
      <c r="T112" s="20" t="s">
        <v>100</v>
      </c>
      <c r="U112" s="21">
        <v>68.683300000000003</v>
      </c>
      <c r="V112" s="20">
        <f t="shared" si="79"/>
        <v>604413.04</v>
      </c>
      <c r="W112" s="20">
        <f t="shared" si="86"/>
        <v>0</v>
      </c>
      <c r="X112" s="20">
        <f t="shared" si="81"/>
        <v>0</v>
      </c>
      <c r="Y112" s="20">
        <f t="shared" si="82"/>
        <v>108794.3472</v>
      </c>
      <c r="Z112" s="20">
        <f t="shared" si="83"/>
        <v>15110.326000000001</v>
      </c>
      <c r="AA112" s="20">
        <f t="shared" si="84"/>
        <v>728317.7132</v>
      </c>
      <c r="AB112" s="20">
        <f t="shared" si="85"/>
        <v>619523.36600000004</v>
      </c>
      <c r="AC112" s="11" t="s">
        <v>101</v>
      </c>
      <c r="AD112" s="11">
        <v>9100082292</v>
      </c>
      <c r="AE112" s="11" t="s">
        <v>7</v>
      </c>
      <c r="AF112" s="11" t="s">
        <v>102</v>
      </c>
      <c r="AG112" s="11" t="s">
        <v>18</v>
      </c>
      <c r="AH112" s="11">
        <v>330047413</v>
      </c>
      <c r="AI112" s="11" t="s">
        <v>103</v>
      </c>
      <c r="AJ112" s="11" t="s">
        <v>104</v>
      </c>
      <c r="AK112" s="11" t="s">
        <v>97</v>
      </c>
      <c r="AL112" s="25" t="s">
        <v>220</v>
      </c>
      <c r="AM112" s="73" t="s">
        <v>97</v>
      </c>
    </row>
    <row r="113" spans="1:39" ht="15.75" hidden="1">
      <c r="A113" s="14">
        <v>112</v>
      </c>
      <c r="B113" s="15">
        <v>160216</v>
      </c>
      <c r="C113" s="15"/>
      <c r="D113" s="16">
        <v>220000000540</v>
      </c>
      <c r="E113" s="16">
        <v>1904</v>
      </c>
      <c r="F113" s="16" t="s">
        <v>107</v>
      </c>
      <c r="G113" s="16">
        <v>5007583950</v>
      </c>
      <c r="H113" s="16" t="s">
        <v>108</v>
      </c>
      <c r="I113" s="11">
        <v>3100001558</v>
      </c>
      <c r="J113" s="11"/>
      <c r="K113" s="170" t="s">
        <v>1181</v>
      </c>
      <c r="L113" s="11">
        <v>1650</v>
      </c>
      <c r="M113" s="11">
        <v>4084</v>
      </c>
      <c r="N113" s="11">
        <v>5</v>
      </c>
      <c r="O113" s="19" t="s">
        <v>144</v>
      </c>
      <c r="P113" s="165" t="s">
        <v>109</v>
      </c>
      <c r="Q113" s="11" t="s">
        <v>110</v>
      </c>
      <c r="R113" s="11">
        <v>2.1379999999999999</v>
      </c>
      <c r="S113" s="20">
        <v>8180</v>
      </c>
      <c r="T113" s="20" t="s">
        <v>100</v>
      </c>
      <c r="U113" s="21">
        <v>68.8</v>
      </c>
      <c r="V113" s="20">
        <f t="shared" si="79"/>
        <v>562784</v>
      </c>
      <c r="W113" s="20">
        <v>0</v>
      </c>
      <c r="X113" s="20">
        <v>0</v>
      </c>
      <c r="Y113" s="20">
        <f t="shared" ref="Y113:Y118" si="87">V113*18%</f>
        <v>101301.12</v>
      </c>
      <c r="Z113" s="20">
        <f t="shared" si="83"/>
        <v>14069.6</v>
      </c>
      <c r="AA113" s="20">
        <f t="shared" si="84"/>
        <v>678154.72</v>
      </c>
      <c r="AB113" s="20">
        <f t="shared" si="85"/>
        <v>576853.6</v>
      </c>
      <c r="AC113" s="11" t="s">
        <v>101</v>
      </c>
      <c r="AD113" s="11">
        <v>9100082390</v>
      </c>
      <c r="AE113" s="11" t="s">
        <v>7</v>
      </c>
      <c r="AF113" s="11" t="s">
        <v>102</v>
      </c>
      <c r="AG113" s="11" t="s">
        <v>18</v>
      </c>
      <c r="AH113" s="11">
        <v>330047413</v>
      </c>
      <c r="AI113" s="11" t="s">
        <v>103</v>
      </c>
      <c r="AJ113" s="11" t="s">
        <v>111</v>
      </c>
      <c r="AK113" s="11" t="s">
        <v>108</v>
      </c>
      <c r="AL113" s="25" t="s">
        <v>220</v>
      </c>
      <c r="AM113" s="73" t="s">
        <v>811</v>
      </c>
    </row>
    <row r="114" spans="1:39" ht="15.75" hidden="1">
      <c r="A114" s="14">
        <v>113</v>
      </c>
      <c r="B114" s="15">
        <v>160219</v>
      </c>
      <c r="C114" s="15"/>
      <c r="D114" s="16">
        <v>220000000540</v>
      </c>
      <c r="E114" s="16">
        <v>1904</v>
      </c>
      <c r="F114" s="16" t="s">
        <v>107</v>
      </c>
      <c r="G114" s="16">
        <v>5007583950</v>
      </c>
      <c r="H114" s="16" t="s">
        <v>108</v>
      </c>
      <c r="I114" s="11">
        <v>3100001558</v>
      </c>
      <c r="J114" s="11"/>
      <c r="K114" s="170" t="s">
        <v>1181</v>
      </c>
      <c r="L114" s="11">
        <v>1650</v>
      </c>
      <c r="M114" s="11">
        <v>4084</v>
      </c>
      <c r="N114" s="11">
        <v>5</v>
      </c>
      <c r="O114" s="19" t="s">
        <v>144</v>
      </c>
      <c r="P114" s="165" t="s">
        <v>109</v>
      </c>
      <c r="Q114" s="11" t="s">
        <v>110</v>
      </c>
      <c r="R114" s="11">
        <v>2.1379999999999999</v>
      </c>
      <c r="S114" s="20">
        <v>8180</v>
      </c>
      <c r="T114" s="20" t="s">
        <v>100</v>
      </c>
      <c r="U114" s="21">
        <v>68.8</v>
      </c>
      <c r="V114" s="20">
        <f t="shared" si="79"/>
        <v>562784</v>
      </c>
      <c r="W114" s="20">
        <v>0</v>
      </c>
      <c r="X114" s="20">
        <v>0</v>
      </c>
      <c r="Y114" s="20">
        <f t="shared" si="87"/>
        <v>101301.12</v>
      </c>
      <c r="Z114" s="20">
        <f t="shared" si="83"/>
        <v>14069.6</v>
      </c>
      <c r="AA114" s="20">
        <f t="shared" si="84"/>
        <v>678154.72</v>
      </c>
      <c r="AB114" s="20">
        <f t="shared" si="85"/>
        <v>576853.6</v>
      </c>
      <c r="AC114" s="11" t="s">
        <v>101</v>
      </c>
      <c r="AD114" s="11">
        <v>9100082390</v>
      </c>
      <c r="AE114" s="11" t="s">
        <v>7</v>
      </c>
      <c r="AF114" s="11" t="s">
        <v>102</v>
      </c>
      <c r="AG114" s="11" t="s">
        <v>18</v>
      </c>
      <c r="AH114" s="11">
        <v>330047413</v>
      </c>
      <c r="AI114" s="11" t="s">
        <v>103</v>
      </c>
      <c r="AJ114" s="11" t="s">
        <v>111</v>
      </c>
      <c r="AK114" s="11" t="s">
        <v>108</v>
      </c>
      <c r="AL114" s="25" t="s">
        <v>220</v>
      </c>
      <c r="AM114" s="73" t="s">
        <v>113</v>
      </c>
    </row>
    <row r="115" spans="1:39" ht="15.75" hidden="1">
      <c r="A115" s="14">
        <v>114</v>
      </c>
      <c r="B115" s="15" t="s">
        <v>284</v>
      </c>
      <c r="C115" s="15"/>
      <c r="D115" s="16">
        <v>220000000553</v>
      </c>
      <c r="E115" s="16">
        <v>4705199</v>
      </c>
      <c r="F115" s="16" t="s">
        <v>131</v>
      </c>
      <c r="G115" s="16">
        <v>5008158645</v>
      </c>
      <c r="H115" s="16" t="s">
        <v>132</v>
      </c>
      <c r="I115" s="11">
        <v>3100001558</v>
      </c>
      <c r="J115" s="11"/>
      <c r="K115" s="170" t="s">
        <v>1181</v>
      </c>
      <c r="L115" s="11">
        <v>1650</v>
      </c>
      <c r="M115" s="11">
        <v>4084</v>
      </c>
      <c r="N115" s="11">
        <v>3</v>
      </c>
      <c r="O115" s="19">
        <v>3</v>
      </c>
      <c r="P115" s="165" t="s">
        <v>133</v>
      </c>
      <c r="Q115" s="11" t="s">
        <v>115</v>
      </c>
      <c r="R115" s="11">
        <v>2.1379999999999999</v>
      </c>
      <c r="S115" s="20">
        <v>13800</v>
      </c>
      <c r="T115" s="20" t="s">
        <v>134</v>
      </c>
      <c r="U115" s="21">
        <v>81.048599999999993</v>
      </c>
      <c r="V115" s="20">
        <f t="shared" si="79"/>
        <v>1118470.68</v>
      </c>
      <c r="W115" s="20">
        <v>0</v>
      </c>
      <c r="X115" s="20">
        <v>0</v>
      </c>
      <c r="Y115" s="20">
        <f t="shared" si="87"/>
        <v>201324.72239999997</v>
      </c>
      <c r="Z115" s="20">
        <f t="shared" si="83"/>
        <v>27961.767</v>
      </c>
      <c r="AA115" s="20">
        <f t="shared" si="84"/>
        <v>1347757.1694</v>
      </c>
      <c r="AB115" s="20">
        <f t="shared" si="85"/>
        <v>1146432.4470000002</v>
      </c>
      <c r="AC115" s="11" t="s">
        <v>101</v>
      </c>
      <c r="AD115" s="11">
        <v>9100083103</v>
      </c>
      <c r="AE115" s="11" t="s">
        <v>7</v>
      </c>
      <c r="AF115" s="11" t="s">
        <v>102</v>
      </c>
      <c r="AG115" s="11" t="s">
        <v>18</v>
      </c>
      <c r="AH115" s="11">
        <v>330050808</v>
      </c>
      <c r="AI115" s="11" t="s">
        <v>117</v>
      </c>
      <c r="AJ115" s="11" t="s">
        <v>233</v>
      </c>
      <c r="AK115" s="11" t="s">
        <v>233</v>
      </c>
      <c r="AL115" s="11" t="s">
        <v>220</v>
      </c>
      <c r="AM115" s="73" t="s">
        <v>189</v>
      </c>
    </row>
    <row r="116" spans="1:39" ht="15.75" hidden="1">
      <c r="A116" s="14">
        <v>115</v>
      </c>
      <c r="B116" s="15" t="s">
        <v>285</v>
      </c>
      <c r="C116" s="15"/>
      <c r="D116" s="16">
        <v>220000000552</v>
      </c>
      <c r="E116" s="16">
        <v>5070101</v>
      </c>
      <c r="F116" s="16" t="s">
        <v>210</v>
      </c>
      <c r="G116" s="16">
        <v>5008239034</v>
      </c>
      <c r="H116" s="16" t="s">
        <v>211</v>
      </c>
      <c r="I116" s="11">
        <v>3100001558</v>
      </c>
      <c r="J116" s="11"/>
      <c r="K116" s="170" t="s">
        <v>1181</v>
      </c>
      <c r="L116" s="11">
        <v>1650</v>
      </c>
      <c r="M116" s="11">
        <v>4084</v>
      </c>
      <c r="N116" s="11">
        <v>3</v>
      </c>
      <c r="O116" s="19">
        <v>3</v>
      </c>
      <c r="P116" s="165" t="s">
        <v>133</v>
      </c>
      <c r="Q116" s="11" t="s">
        <v>115</v>
      </c>
      <c r="R116" s="11">
        <v>2.1379999999999999</v>
      </c>
      <c r="S116" s="20">
        <v>13800</v>
      </c>
      <c r="T116" s="20" t="s">
        <v>134</v>
      </c>
      <c r="U116" s="21">
        <v>81.048599999999993</v>
      </c>
      <c r="V116" s="20">
        <f t="shared" si="79"/>
        <v>1118470.68</v>
      </c>
      <c r="W116" s="20">
        <v>0</v>
      </c>
      <c r="X116" s="20">
        <v>0</v>
      </c>
      <c r="Y116" s="20">
        <f t="shared" si="87"/>
        <v>201324.72239999997</v>
      </c>
      <c r="Z116" s="20">
        <f t="shared" si="83"/>
        <v>27961.767</v>
      </c>
      <c r="AA116" s="20">
        <f t="shared" si="84"/>
        <v>1347757.1694</v>
      </c>
      <c r="AB116" s="20">
        <f t="shared" si="85"/>
        <v>1146432.4470000002</v>
      </c>
      <c r="AC116" s="11" t="s">
        <v>101</v>
      </c>
      <c r="AD116" s="11">
        <v>9100083103</v>
      </c>
      <c r="AE116" s="11" t="s">
        <v>7</v>
      </c>
      <c r="AF116" s="11" t="s">
        <v>102</v>
      </c>
      <c r="AG116" s="11" t="s">
        <v>18</v>
      </c>
      <c r="AH116" s="11">
        <v>330050808</v>
      </c>
      <c r="AI116" s="11" t="s">
        <v>117</v>
      </c>
      <c r="AJ116" s="11" t="s">
        <v>212</v>
      </c>
      <c r="AK116" s="11" t="s">
        <v>211</v>
      </c>
      <c r="AL116" s="11" t="s">
        <v>220</v>
      </c>
      <c r="AM116" s="73" t="s">
        <v>189</v>
      </c>
    </row>
    <row r="117" spans="1:39" ht="15.75" hidden="1">
      <c r="A117" s="14">
        <v>116</v>
      </c>
      <c r="B117" s="15" t="s">
        <v>286</v>
      </c>
      <c r="C117" s="15"/>
      <c r="D117" s="16">
        <v>220000000559</v>
      </c>
      <c r="E117" s="16">
        <v>6259360</v>
      </c>
      <c r="F117" s="16" t="s">
        <v>170</v>
      </c>
      <c r="G117" s="16">
        <v>5008669225</v>
      </c>
      <c r="H117" s="16" t="s">
        <v>171</v>
      </c>
      <c r="I117" s="11">
        <v>3100001558</v>
      </c>
      <c r="J117" s="11"/>
      <c r="K117" s="170" t="s">
        <v>1181</v>
      </c>
      <c r="L117" s="11">
        <v>1650</v>
      </c>
      <c r="M117" s="11">
        <v>4084</v>
      </c>
      <c r="N117" s="11">
        <v>3</v>
      </c>
      <c r="O117" s="19">
        <v>3.23</v>
      </c>
      <c r="P117" s="165" t="s">
        <v>114</v>
      </c>
      <c r="Q117" s="11" t="s">
        <v>115</v>
      </c>
      <c r="R117" s="11">
        <v>2.1379999999999999</v>
      </c>
      <c r="S117" s="20">
        <v>16700</v>
      </c>
      <c r="T117" s="20" t="s">
        <v>100</v>
      </c>
      <c r="U117" s="21">
        <v>68.8</v>
      </c>
      <c r="V117" s="20">
        <f t="shared" si="79"/>
        <v>1148960</v>
      </c>
      <c r="W117" s="20">
        <v>0</v>
      </c>
      <c r="X117" s="20">
        <v>0</v>
      </c>
      <c r="Y117" s="20">
        <f t="shared" si="87"/>
        <v>206812.79999999999</v>
      </c>
      <c r="Z117" s="20">
        <f t="shared" si="83"/>
        <v>28724</v>
      </c>
      <c r="AA117" s="20">
        <f t="shared" si="84"/>
        <v>1384496.8</v>
      </c>
      <c r="AB117" s="20">
        <f t="shared" si="85"/>
        <v>1177684</v>
      </c>
      <c r="AC117" s="11" t="s">
        <v>101</v>
      </c>
      <c r="AD117" s="11">
        <v>9100082407</v>
      </c>
      <c r="AE117" s="11" t="s">
        <v>7</v>
      </c>
      <c r="AF117" s="11" t="s">
        <v>116</v>
      </c>
      <c r="AG117" s="11" t="s">
        <v>18</v>
      </c>
      <c r="AH117" s="11">
        <v>330050808</v>
      </c>
      <c r="AI117" s="11" t="s">
        <v>117</v>
      </c>
      <c r="AJ117" s="11" t="s">
        <v>172</v>
      </c>
      <c r="AK117" s="11" t="s">
        <v>141</v>
      </c>
      <c r="AL117" s="11" t="s">
        <v>220</v>
      </c>
      <c r="AM117" s="73">
        <v>40791195</v>
      </c>
    </row>
    <row r="118" spans="1:39" ht="15.75" hidden="1">
      <c r="A118" s="14">
        <v>117</v>
      </c>
      <c r="B118" s="15" t="s">
        <v>287</v>
      </c>
      <c r="C118" s="15"/>
      <c r="D118" s="16">
        <v>220000000559</v>
      </c>
      <c r="E118" s="16">
        <v>6259360</v>
      </c>
      <c r="F118" s="16" t="s">
        <v>170</v>
      </c>
      <c r="G118" s="16">
        <v>5008669225</v>
      </c>
      <c r="H118" s="16" t="s">
        <v>171</v>
      </c>
      <c r="I118" s="11">
        <v>3100001558</v>
      </c>
      <c r="J118" s="11"/>
      <c r="K118" s="170" t="s">
        <v>1181</v>
      </c>
      <c r="L118" s="11">
        <v>1650</v>
      </c>
      <c r="M118" s="11">
        <v>4084</v>
      </c>
      <c r="N118" s="11">
        <v>3</v>
      </c>
      <c r="O118" s="19">
        <v>3.23</v>
      </c>
      <c r="P118" s="165" t="s">
        <v>114</v>
      </c>
      <c r="Q118" s="11" t="s">
        <v>115</v>
      </c>
      <c r="R118" s="11">
        <v>2.1379999999999999</v>
      </c>
      <c r="S118" s="20">
        <v>16700</v>
      </c>
      <c r="T118" s="20" t="s">
        <v>100</v>
      </c>
      <c r="U118" s="21">
        <v>68.8</v>
      </c>
      <c r="V118" s="20">
        <f t="shared" si="79"/>
        <v>1148960</v>
      </c>
      <c r="W118" s="20">
        <v>0</v>
      </c>
      <c r="X118" s="20">
        <v>0</v>
      </c>
      <c r="Y118" s="20">
        <f t="shared" si="87"/>
        <v>206812.79999999999</v>
      </c>
      <c r="Z118" s="20">
        <f t="shared" si="83"/>
        <v>28724</v>
      </c>
      <c r="AA118" s="20">
        <f t="shared" si="84"/>
        <v>1384496.8</v>
      </c>
      <c r="AB118" s="20">
        <f t="shared" si="85"/>
        <v>1177684</v>
      </c>
      <c r="AC118" s="11" t="s">
        <v>101</v>
      </c>
      <c r="AD118" s="11">
        <v>9100082407</v>
      </c>
      <c r="AE118" s="11" t="s">
        <v>7</v>
      </c>
      <c r="AF118" s="11" t="s">
        <v>116</v>
      </c>
      <c r="AG118" s="11" t="s">
        <v>18</v>
      </c>
      <c r="AH118" s="11">
        <v>330050808</v>
      </c>
      <c r="AI118" s="11" t="s">
        <v>117</v>
      </c>
      <c r="AJ118" s="11" t="s">
        <v>172</v>
      </c>
      <c r="AK118" s="11" t="s">
        <v>141</v>
      </c>
      <c r="AL118" s="11" t="s">
        <v>220</v>
      </c>
      <c r="AM118" s="73" t="s">
        <v>171</v>
      </c>
    </row>
    <row r="119" spans="1:39" ht="15.75" hidden="1">
      <c r="A119" s="14">
        <v>118</v>
      </c>
      <c r="B119" s="15" t="s">
        <v>288</v>
      </c>
      <c r="C119" s="15"/>
      <c r="D119" s="16">
        <v>220000000557</v>
      </c>
      <c r="E119" s="16">
        <v>19022</v>
      </c>
      <c r="F119" s="16" t="s">
        <v>96</v>
      </c>
      <c r="G119" s="16">
        <v>5007840599</v>
      </c>
      <c r="H119" s="16" t="s">
        <v>97</v>
      </c>
      <c r="I119" s="11">
        <v>3100001558</v>
      </c>
      <c r="J119" s="11"/>
      <c r="K119" s="170" t="s">
        <v>1181</v>
      </c>
      <c r="L119" s="11">
        <v>1650</v>
      </c>
      <c r="M119" s="11">
        <v>4084</v>
      </c>
      <c r="N119" s="11">
        <v>3</v>
      </c>
      <c r="O119" s="19">
        <v>3.14</v>
      </c>
      <c r="P119" s="165" t="s">
        <v>98</v>
      </c>
      <c r="Q119" s="11" t="s">
        <v>99</v>
      </c>
      <c r="R119" s="11">
        <v>2.1379999999999999</v>
      </c>
      <c r="S119" s="20">
        <v>8800</v>
      </c>
      <c r="T119" s="20" t="s">
        <v>100</v>
      </c>
      <c r="U119" s="21">
        <v>68.683300000000003</v>
      </c>
      <c r="V119" s="20">
        <f>S119*U119</f>
        <v>604413.04</v>
      </c>
      <c r="W119" s="20">
        <f>V119*0%</f>
        <v>0</v>
      </c>
      <c r="X119" s="20">
        <f>W119*10%</f>
        <v>0</v>
      </c>
      <c r="Y119" s="20">
        <f>(W119+V119+X119)*18%</f>
        <v>108794.3472</v>
      </c>
      <c r="Z119" s="20">
        <f>V119*2.5%</f>
        <v>15110.326000000001</v>
      </c>
      <c r="AA119" s="20">
        <f>V119+W119+X119+Y119+Z119</f>
        <v>728317.7132</v>
      </c>
      <c r="AB119" s="20">
        <f>AA119-Y119</f>
        <v>619523.36600000004</v>
      </c>
      <c r="AC119" s="11" t="s">
        <v>101</v>
      </c>
      <c r="AD119" s="11">
        <v>9100082292</v>
      </c>
      <c r="AE119" s="11" t="s">
        <v>7</v>
      </c>
      <c r="AF119" s="11" t="s">
        <v>102</v>
      </c>
      <c r="AG119" s="11" t="s">
        <v>18</v>
      </c>
      <c r="AH119" s="11">
        <v>330047413</v>
      </c>
      <c r="AI119" s="11" t="s">
        <v>103</v>
      </c>
      <c r="AJ119" s="11" t="s">
        <v>104</v>
      </c>
      <c r="AK119" s="11" t="s">
        <v>97</v>
      </c>
      <c r="AL119" s="25" t="s">
        <v>220</v>
      </c>
      <c r="AM119" s="73">
        <v>40791195</v>
      </c>
    </row>
    <row r="120" spans="1:39" ht="15.75" hidden="1">
      <c r="A120" s="14">
        <v>119</v>
      </c>
      <c r="B120" s="15" t="s">
        <v>289</v>
      </c>
      <c r="C120" s="15"/>
      <c r="D120" s="16">
        <v>220000000554</v>
      </c>
      <c r="E120" s="16">
        <v>4705199</v>
      </c>
      <c r="F120" s="16" t="s">
        <v>131</v>
      </c>
      <c r="G120" s="16">
        <v>5008158645</v>
      </c>
      <c r="H120" s="16" t="s">
        <v>132</v>
      </c>
      <c r="I120" s="11">
        <v>3100001558</v>
      </c>
      <c r="J120" s="11"/>
      <c r="K120" s="170" t="s">
        <v>1181</v>
      </c>
      <c r="L120" s="11">
        <v>1650</v>
      </c>
      <c r="M120" s="11">
        <v>4084</v>
      </c>
      <c r="N120" s="11">
        <v>3</v>
      </c>
      <c r="O120" s="19">
        <v>3</v>
      </c>
      <c r="P120" s="165" t="s">
        <v>133</v>
      </c>
      <c r="Q120" s="11" t="s">
        <v>115</v>
      </c>
      <c r="R120" s="11">
        <v>2.1379999999999999</v>
      </c>
      <c r="S120" s="20">
        <v>13800</v>
      </c>
      <c r="T120" s="20" t="s">
        <v>134</v>
      </c>
      <c r="U120" s="21">
        <v>81.048599999999993</v>
      </c>
      <c r="V120" s="20">
        <f t="shared" ref="V120:V121" si="88">S120*U120</f>
        <v>1118470.68</v>
      </c>
      <c r="W120" s="20">
        <v>0</v>
      </c>
      <c r="X120" s="20">
        <v>0</v>
      </c>
      <c r="Y120" s="20">
        <f t="shared" ref="Y120:Y121" si="89">V120*18%</f>
        <v>201324.72239999997</v>
      </c>
      <c r="Z120" s="20">
        <f t="shared" ref="Z120:Z121" si="90">V120*2.5%</f>
        <v>27961.767</v>
      </c>
      <c r="AA120" s="20">
        <f t="shared" ref="AA120:AA121" si="91">V120+W120+X120+Y120+Z120</f>
        <v>1347757.1694</v>
      </c>
      <c r="AB120" s="20">
        <f t="shared" ref="AB120:AB121" si="92">AA120-Y120</f>
        <v>1146432.4470000002</v>
      </c>
      <c r="AC120" s="11" t="s">
        <v>101</v>
      </c>
      <c r="AD120" s="11">
        <v>9100083103</v>
      </c>
      <c r="AE120" s="11" t="s">
        <v>7</v>
      </c>
      <c r="AF120" s="11" t="s">
        <v>102</v>
      </c>
      <c r="AG120" s="11" t="s">
        <v>18</v>
      </c>
      <c r="AH120" s="11">
        <v>330050808</v>
      </c>
      <c r="AI120" s="11" t="s">
        <v>117</v>
      </c>
      <c r="AJ120" s="11" t="s">
        <v>233</v>
      </c>
      <c r="AK120" s="11" t="s">
        <v>233</v>
      </c>
      <c r="AL120" s="11" t="s">
        <v>220</v>
      </c>
      <c r="AM120" s="73" t="s">
        <v>97</v>
      </c>
    </row>
    <row r="121" spans="1:39" ht="15.75" hidden="1">
      <c r="A121" s="14">
        <v>120</v>
      </c>
      <c r="B121" s="15" t="s">
        <v>290</v>
      </c>
      <c r="C121" s="15"/>
      <c r="D121" s="16">
        <v>220000000553</v>
      </c>
      <c r="E121" s="16">
        <v>4705199</v>
      </c>
      <c r="F121" s="16" t="s">
        <v>131</v>
      </c>
      <c r="G121" s="16">
        <v>5008158645</v>
      </c>
      <c r="H121" s="16" t="s">
        <v>132</v>
      </c>
      <c r="I121" s="11">
        <v>3100001558</v>
      </c>
      <c r="J121" s="11"/>
      <c r="K121" s="170" t="s">
        <v>1181</v>
      </c>
      <c r="L121" s="11">
        <v>1650</v>
      </c>
      <c r="M121" s="11">
        <v>4084</v>
      </c>
      <c r="N121" s="11">
        <v>3</v>
      </c>
      <c r="O121" s="19">
        <v>3</v>
      </c>
      <c r="P121" s="165" t="s">
        <v>133</v>
      </c>
      <c r="Q121" s="11" t="s">
        <v>115</v>
      </c>
      <c r="R121" s="11">
        <v>2.1379999999999999</v>
      </c>
      <c r="S121" s="20">
        <v>13800</v>
      </c>
      <c r="T121" s="20" t="s">
        <v>134</v>
      </c>
      <c r="U121" s="21">
        <v>81.048599999999993</v>
      </c>
      <c r="V121" s="20">
        <f t="shared" si="88"/>
        <v>1118470.68</v>
      </c>
      <c r="W121" s="20">
        <v>0</v>
      </c>
      <c r="X121" s="20">
        <v>0</v>
      </c>
      <c r="Y121" s="20">
        <f t="shared" si="89"/>
        <v>201324.72239999997</v>
      </c>
      <c r="Z121" s="20">
        <f t="shared" si="90"/>
        <v>27961.767</v>
      </c>
      <c r="AA121" s="20">
        <f t="shared" si="91"/>
        <v>1347757.1694</v>
      </c>
      <c r="AB121" s="20">
        <f t="shared" si="92"/>
        <v>1146432.4470000002</v>
      </c>
      <c r="AC121" s="11" t="s">
        <v>101</v>
      </c>
      <c r="AD121" s="11">
        <v>9100083103</v>
      </c>
      <c r="AE121" s="11" t="s">
        <v>7</v>
      </c>
      <c r="AF121" s="11" t="s">
        <v>102</v>
      </c>
      <c r="AG121" s="11" t="s">
        <v>18</v>
      </c>
      <c r="AH121" s="11">
        <v>330050808</v>
      </c>
      <c r="AI121" s="11" t="s">
        <v>117</v>
      </c>
      <c r="AJ121" s="11" t="s">
        <v>233</v>
      </c>
      <c r="AK121" s="11" t="s">
        <v>233</v>
      </c>
      <c r="AL121" s="11" t="s">
        <v>220</v>
      </c>
      <c r="AM121" s="73" t="s">
        <v>171</v>
      </c>
    </row>
    <row r="122" spans="1:39" ht="15.75" hidden="1">
      <c r="A122" s="14">
        <v>121</v>
      </c>
      <c r="B122" s="15" t="s">
        <v>291</v>
      </c>
      <c r="C122" s="15"/>
      <c r="D122" s="16">
        <v>220000000543</v>
      </c>
      <c r="E122" s="16">
        <v>8377871</v>
      </c>
      <c r="F122" s="16">
        <v>44051</v>
      </c>
      <c r="G122" s="16">
        <v>5009500025</v>
      </c>
      <c r="H122" s="16" t="s">
        <v>246</v>
      </c>
      <c r="I122" s="11">
        <v>3100001558</v>
      </c>
      <c r="J122" s="11"/>
      <c r="K122" s="170" t="s">
        <v>1181</v>
      </c>
      <c r="L122" s="11">
        <v>1650</v>
      </c>
      <c r="M122" s="11">
        <v>4084</v>
      </c>
      <c r="N122" s="11">
        <v>5</v>
      </c>
      <c r="O122" s="19">
        <v>4.7</v>
      </c>
      <c r="P122" s="165" t="s">
        <v>126</v>
      </c>
      <c r="Q122" s="11" t="s">
        <v>127</v>
      </c>
      <c r="R122" s="11">
        <v>2.1379999999999999</v>
      </c>
      <c r="S122" s="20">
        <v>1591250</v>
      </c>
      <c r="T122" s="20" t="s">
        <v>128</v>
      </c>
      <c r="U122" s="21">
        <v>0.6321</v>
      </c>
      <c r="V122" s="20">
        <f>S122*U122</f>
        <v>1005829.125</v>
      </c>
      <c r="W122" s="20">
        <v>0</v>
      </c>
      <c r="X122" s="20">
        <v>0</v>
      </c>
      <c r="Y122" s="20">
        <f>V122*18%</f>
        <v>181049.24249999999</v>
      </c>
      <c r="Z122" s="20">
        <f>V122*2.5%</f>
        <v>25145.728125000001</v>
      </c>
      <c r="AA122" s="20">
        <f>V122+W122+X122+Y122+Z122</f>
        <v>1212024.0956249998</v>
      </c>
      <c r="AB122" s="20">
        <f>AA122-Y122</f>
        <v>1030974.8531249999</v>
      </c>
      <c r="AC122" s="11" t="s">
        <v>101</v>
      </c>
      <c r="AD122" s="11">
        <v>9100083108</v>
      </c>
      <c r="AE122" s="11" t="s">
        <v>7</v>
      </c>
      <c r="AF122" s="11" t="s">
        <v>102</v>
      </c>
      <c r="AG122" s="11" t="s">
        <v>18</v>
      </c>
      <c r="AH122" s="11">
        <v>330050808</v>
      </c>
      <c r="AI122" s="11" t="s">
        <v>117</v>
      </c>
      <c r="AJ122" s="11" t="s">
        <v>247</v>
      </c>
      <c r="AK122" s="11" t="s">
        <v>129</v>
      </c>
      <c r="AL122" s="11" t="s">
        <v>220</v>
      </c>
      <c r="AM122" s="73" t="s">
        <v>97</v>
      </c>
    </row>
    <row r="123" spans="1:39" ht="15.75" hidden="1">
      <c r="A123" s="14">
        <v>122</v>
      </c>
      <c r="B123" s="15" t="s">
        <v>292</v>
      </c>
      <c r="C123" s="15"/>
      <c r="D123" s="16">
        <v>220000000552</v>
      </c>
      <c r="E123" s="16">
        <v>4705201</v>
      </c>
      <c r="F123" s="16" t="s">
        <v>131</v>
      </c>
      <c r="G123" s="16">
        <v>5008158616</v>
      </c>
      <c r="H123" s="16" t="s">
        <v>132</v>
      </c>
      <c r="I123" s="11">
        <v>3100001558</v>
      </c>
      <c r="J123" s="11"/>
      <c r="K123" s="170" t="s">
        <v>1181</v>
      </c>
      <c r="L123" s="11">
        <v>1650</v>
      </c>
      <c r="M123" s="11">
        <v>4084</v>
      </c>
      <c r="N123" s="11">
        <v>3</v>
      </c>
      <c r="O123" s="19">
        <v>3</v>
      </c>
      <c r="P123" s="165" t="s">
        <v>133</v>
      </c>
      <c r="Q123" s="11" t="s">
        <v>115</v>
      </c>
      <c r="R123" s="11">
        <v>2.1379999999999999</v>
      </c>
      <c r="S123" s="20">
        <v>13800</v>
      </c>
      <c r="T123" s="20" t="s">
        <v>134</v>
      </c>
      <c r="U123" s="21">
        <v>81.048599999999993</v>
      </c>
      <c r="V123" s="20">
        <f t="shared" ref="V123:V124" si="93">S123*U123</f>
        <v>1118470.68</v>
      </c>
      <c r="W123" s="20">
        <v>0</v>
      </c>
      <c r="X123" s="20">
        <v>0</v>
      </c>
      <c r="Y123" s="20">
        <f t="shared" ref="Y123:Y124" si="94">V123*18%</f>
        <v>201324.72239999997</v>
      </c>
      <c r="Z123" s="20">
        <f t="shared" ref="Z123:Z124" si="95">V123*2.5%</f>
        <v>27961.767</v>
      </c>
      <c r="AA123" s="20">
        <f t="shared" ref="AA123:AA124" si="96">V123+W123+X123+Y123+Z123</f>
        <v>1347757.1694</v>
      </c>
      <c r="AB123" s="20">
        <f t="shared" ref="AB123:AB124" si="97">AA123-Y123</f>
        <v>1146432.4470000002</v>
      </c>
      <c r="AC123" s="11" t="s">
        <v>101</v>
      </c>
      <c r="AD123" s="11">
        <v>9100083103</v>
      </c>
      <c r="AE123" s="11" t="s">
        <v>7</v>
      </c>
      <c r="AF123" s="11" t="s">
        <v>102</v>
      </c>
      <c r="AG123" s="11" t="s">
        <v>18</v>
      </c>
      <c r="AH123" s="11">
        <v>330050808</v>
      </c>
      <c r="AI123" s="11" t="s">
        <v>117</v>
      </c>
      <c r="AJ123" s="11" t="s">
        <v>132</v>
      </c>
      <c r="AK123" s="11" t="s">
        <v>132</v>
      </c>
      <c r="AL123" s="11" t="s">
        <v>220</v>
      </c>
      <c r="AM123" s="73" t="s">
        <v>97</v>
      </c>
    </row>
    <row r="124" spans="1:39" ht="15.75" hidden="1">
      <c r="A124" s="14">
        <v>123</v>
      </c>
      <c r="B124" s="15" t="s">
        <v>293</v>
      </c>
      <c r="C124" s="15"/>
      <c r="D124" s="16">
        <v>220000000552</v>
      </c>
      <c r="E124" s="16">
        <v>5242721</v>
      </c>
      <c r="F124" s="16">
        <v>43748</v>
      </c>
      <c r="G124" s="16">
        <v>5008299744</v>
      </c>
      <c r="H124" s="16" t="s">
        <v>162</v>
      </c>
      <c r="I124" s="11">
        <v>3100001558</v>
      </c>
      <c r="J124" s="11"/>
      <c r="K124" s="170" t="s">
        <v>1181</v>
      </c>
      <c r="L124" s="11">
        <v>1650</v>
      </c>
      <c r="M124" s="11">
        <v>4084</v>
      </c>
      <c r="N124" s="11">
        <v>3</v>
      </c>
      <c r="O124" s="19">
        <v>3</v>
      </c>
      <c r="P124" s="165" t="s">
        <v>133</v>
      </c>
      <c r="Q124" s="11" t="s">
        <v>115</v>
      </c>
      <c r="R124" s="11">
        <v>2.1379999999999999</v>
      </c>
      <c r="S124" s="20">
        <v>13800</v>
      </c>
      <c r="T124" s="20" t="s">
        <v>134</v>
      </c>
      <c r="U124" s="21">
        <v>81.048599999999993</v>
      </c>
      <c r="V124" s="20">
        <f t="shared" si="93"/>
        <v>1118470.68</v>
      </c>
      <c r="W124" s="20">
        <v>0</v>
      </c>
      <c r="X124" s="20">
        <v>0</v>
      </c>
      <c r="Y124" s="20">
        <f t="shared" si="94"/>
        <v>201324.72239999997</v>
      </c>
      <c r="Z124" s="20">
        <f t="shared" si="95"/>
        <v>27961.767</v>
      </c>
      <c r="AA124" s="20">
        <f t="shared" si="96"/>
        <v>1347757.1694</v>
      </c>
      <c r="AB124" s="20">
        <f t="shared" si="97"/>
        <v>1146432.4470000002</v>
      </c>
      <c r="AC124" s="11" t="s">
        <v>101</v>
      </c>
      <c r="AD124" s="11">
        <v>9100083103</v>
      </c>
      <c r="AE124" s="11" t="s">
        <v>7</v>
      </c>
      <c r="AF124" s="11" t="s">
        <v>102</v>
      </c>
      <c r="AG124" s="11" t="s">
        <v>18</v>
      </c>
      <c r="AH124" s="11">
        <v>330050808</v>
      </c>
      <c r="AI124" s="11" t="s">
        <v>117</v>
      </c>
      <c r="AJ124" s="11" t="s">
        <v>163</v>
      </c>
      <c r="AK124" s="11" t="s">
        <v>162</v>
      </c>
      <c r="AL124" s="11" t="s">
        <v>220</v>
      </c>
      <c r="AM124" s="73" t="s">
        <v>189</v>
      </c>
    </row>
    <row r="125" spans="1:39" ht="15.75" hidden="1">
      <c r="A125" s="14">
        <v>124</v>
      </c>
      <c r="B125" s="15" t="s">
        <v>294</v>
      </c>
      <c r="C125" s="15"/>
      <c r="D125" s="16">
        <v>220000000542</v>
      </c>
      <c r="E125" s="16">
        <v>5571977</v>
      </c>
      <c r="F125" s="16">
        <v>43627</v>
      </c>
      <c r="G125" s="16">
        <v>5008457647</v>
      </c>
      <c r="H125" s="16" t="s">
        <v>165</v>
      </c>
      <c r="I125" s="11">
        <v>3100001558</v>
      </c>
      <c r="J125" s="11"/>
      <c r="K125" s="170" t="s">
        <v>1181</v>
      </c>
      <c r="L125" s="11">
        <v>1650</v>
      </c>
      <c r="M125" s="11">
        <v>4084</v>
      </c>
      <c r="N125" s="11">
        <v>5</v>
      </c>
      <c r="O125" s="19">
        <v>5.03</v>
      </c>
      <c r="P125" s="165" t="s">
        <v>166</v>
      </c>
      <c r="Q125" s="11" t="s">
        <v>110</v>
      </c>
      <c r="R125" s="11">
        <v>2.1379999999999999</v>
      </c>
      <c r="S125" s="20">
        <v>8700</v>
      </c>
      <c r="T125" s="20" t="s">
        <v>100</v>
      </c>
      <c r="U125" s="21">
        <v>68.8</v>
      </c>
      <c r="V125" s="20">
        <f>S125*U125</f>
        <v>598560</v>
      </c>
      <c r="W125" s="20">
        <v>0</v>
      </c>
      <c r="X125" s="20">
        <v>0</v>
      </c>
      <c r="Y125" s="20">
        <f>V125*18%</f>
        <v>107740.8</v>
      </c>
      <c r="Z125" s="20">
        <f>V125*2.5%</f>
        <v>14964</v>
      </c>
      <c r="AA125" s="20">
        <f>V125+W125+X125+Y125+Z125</f>
        <v>721264.8</v>
      </c>
      <c r="AB125" s="20">
        <f>AA125-Y125</f>
        <v>613524</v>
      </c>
      <c r="AC125" s="11" t="s">
        <v>101</v>
      </c>
      <c r="AD125" s="11">
        <v>9100082411</v>
      </c>
      <c r="AE125" s="11" t="s">
        <v>7</v>
      </c>
      <c r="AF125" s="11" t="s">
        <v>102</v>
      </c>
      <c r="AG125" s="11" t="s">
        <v>18</v>
      </c>
      <c r="AH125" s="11">
        <v>330050808</v>
      </c>
      <c r="AI125" s="11" t="s">
        <v>117</v>
      </c>
      <c r="AJ125" s="11" t="s">
        <v>165</v>
      </c>
      <c r="AK125" s="11" t="s">
        <v>165</v>
      </c>
      <c r="AL125" s="11" t="s">
        <v>220</v>
      </c>
      <c r="AM125" s="73" t="s">
        <v>766</v>
      </c>
    </row>
    <row r="126" spans="1:39" ht="15.75" hidden="1">
      <c r="A126" s="14">
        <v>125</v>
      </c>
      <c r="B126" s="15" t="s">
        <v>295</v>
      </c>
      <c r="C126" s="15"/>
      <c r="D126" s="16">
        <v>220000000547</v>
      </c>
      <c r="E126" s="16">
        <v>9794957</v>
      </c>
      <c r="F126" s="16">
        <v>44167</v>
      </c>
      <c r="G126" s="16">
        <v>5010182948</v>
      </c>
      <c r="H126" s="16" t="s">
        <v>201</v>
      </c>
      <c r="I126" s="11">
        <v>3100001558</v>
      </c>
      <c r="J126" s="11"/>
      <c r="K126" s="170" t="s">
        <v>1181</v>
      </c>
      <c r="L126" s="11">
        <v>1650</v>
      </c>
      <c r="M126" s="11">
        <v>4084</v>
      </c>
      <c r="N126" s="11">
        <v>3</v>
      </c>
      <c r="O126" s="19">
        <v>3.14</v>
      </c>
      <c r="P126" s="165" t="s">
        <v>98</v>
      </c>
      <c r="Q126" s="11" t="s">
        <v>198</v>
      </c>
      <c r="R126" s="11">
        <v>2.1379999999999999</v>
      </c>
      <c r="S126" s="20">
        <v>8000</v>
      </c>
      <c r="T126" s="20" t="s">
        <v>100</v>
      </c>
      <c r="U126" s="21">
        <v>73.662899999999993</v>
      </c>
      <c r="V126" s="20">
        <f>S126*U126</f>
        <v>589303.19999999995</v>
      </c>
      <c r="W126" s="20">
        <v>0</v>
      </c>
      <c r="X126" s="20">
        <v>0</v>
      </c>
      <c r="Y126" s="20">
        <f>V126*18%</f>
        <v>106074.57599999999</v>
      </c>
      <c r="Z126" s="20">
        <f>V126*2.5%</f>
        <v>14732.58</v>
      </c>
      <c r="AA126" s="20">
        <f>V126+W126+X126+Y126+Z126</f>
        <v>710110.35599999991</v>
      </c>
      <c r="AB126" s="20">
        <f>AA126-Y126</f>
        <v>604035.77999999991</v>
      </c>
      <c r="AC126" s="11" t="s">
        <v>101</v>
      </c>
      <c r="AD126" s="11">
        <v>9100103740</v>
      </c>
      <c r="AE126" s="11" t="s">
        <v>7</v>
      </c>
      <c r="AF126" s="11" t="s">
        <v>116</v>
      </c>
      <c r="AG126" s="11" t="s">
        <v>22</v>
      </c>
      <c r="AH126" s="11">
        <v>330050808</v>
      </c>
      <c r="AI126" s="11" t="s">
        <v>117</v>
      </c>
      <c r="AJ126" s="11" t="s">
        <v>202</v>
      </c>
      <c r="AK126" s="11" t="s">
        <v>201</v>
      </c>
      <c r="AL126" s="11" t="s">
        <v>220</v>
      </c>
      <c r="AM126" s="70" t="s">
        <v>171</v>
      </c>
    </row>
    <row r="127" spans="1:39" ht="15.75" hidden="1">
      <c r="A127" s="14">
        <v>126</v>
      </c>
      <c r="B127" s="15" t="s">
        <v>296</v>
      </c>
      <c r="C127" s="15"/>
      <c r="D127" s="16">
        <v>220000000550</v>
      </c>
      <c r="E127" s="16">
        <v>3813897</v>
      </c>
      <c r="F127" s="16" t="s">
        <v>149</v>
      </c>
      <c r="G127" s="16">
        <v>5011108515</v>
      </c>
      <c r="H127" s="16" t="s">
        <v>150</v>
      </c>
      <c r="I127" s="11">
        <v>3100001558</v>
      </c>
      <c r="J127" s="11"/>
      <c r="K127" s="170" t="s">
        <v>1181</v>
      </c>
      <c r="L127" s="11">
        <v>1650</v>
      </c>
      <c r="M127" s="11">
        <v>4084</v>
      </c>
      <c r="N127" s="11">
        <v>3</v>
      </c>
      <c r="O127" s="19">
        <v>3</v>
      </c>
      <c r="P127" s="165" t="s">
        <v>133</v>
      </c>
      <c r="Q127" s="11" t="s">
        <v>115</v>
      </c>
      <c r="R127" s="11">
        <v>2.1379999999999999</v>
      </c>
      <c r="S127" s="20">
        <v>12850</v>
      </c>
      <c r="T127" s="20" t="s">
        <v>134</v>
      </c>
      <c r="U127" s="21">
        <v>82.048299999999998</v>
      </c>
      <c r="V127" s="20">
        <f>S127*U127</f>
        <v>1054320.655</v>
      </c>
      <c r="W127" s="20">
        <f>V127*7.5%</f>
        <v>79074.049125000005</v>
      </c>
      <c r="X127" s="20">
        <f>W127*10%</f>
        <v>7907.404912500001</v>
      </c>
      <c r="Y127" s="20">
        <f>(W127+V127+X127)*18%</f>
        <v>205434.37962674996</v>
      </c>
      <c r="Z127" s="20">
        <f>V127*2.5%</f>
        <v>26358.016375000003</v>
      </c>
      <c r="AA127" s="20">
        <f>V127+W127+X127+Y127+Z127</f>
        <v>1373094.5050392498</v>
      </c>
      <c r="AB127" s="20">
        <f>AA127-Y127</f>
        <v>1167660.1254124998</v>
      </c>
      <c r="AC127" s="11" t="s">
        <v>101</v>
      </c>
      <c r="AD127" s="11">
        <v>9100104715</v>
      </c>
      <c r="AE127" s="11" t="s">
        <v>7</v>
      </c>
      <c r="AF127" s="11" t="s">
        <v>116</v>
      </c>
      <c r="AG127" s="11" t="s">
        <v>22</v>
      </c>
      <c r="AH127" s="11" t="s">
        <v>151</v>
      </c>
      <c r="AI127" s="11" t="s">
        <v>152</v>
      </c>
      <c r="AJ127" s="11" t="s">
        <v>280</v>
      </c>
      <c r="AK127" s="11" t="s">
        <v>280</v>
      </c>
      <c r="AL127" s="25" t="s">
        <v>220</v>
      </c>
      <c r="AM127" s="73" t="s">
        <v>97</v>
      </c>
    </row>
    <row r="128" spans="1:39" ht="15.75" hidden="1">
      <c r="A128" s="14">
        <v>127</v>
      </c>
      <c r="B128" s="15">
        <v>193424</v>
      </c>
      <c r="C128" s="15"/>
      <c r="D128" s="16">
        <v>220000000548</v>
      </c>
      <c r="E128" s="16">
        <v>4446757</v>
      </c>
      <c r="F128" s="16" t="s">
        <v>188</v>
      </c>
      <c r="G128" s="16">
        <v>5011494658</v>
      </c>
      <c r="H128" s="16" t="s">
        <v>189</v>
      </c>
      <c r="I128" s="11">
        <v>3100001558</v>
      </c>
      <c r="J128" s="11"/>
      <c r="K128" s="170" t="s">
        <v>1181</v>
      </c>
      <c r="L128" s="11">
        <v>1650</v>
      </c>
      <c r="M128" s="11">
        <v>4084</v>
      </c>
      <c r="N128" s="11">
        <v>5</v>
      </c>
      <c r="O128" s="19" t="s">
        <v>144</v>
      </c>
      <c r="P128" s="165" t="s">
        <v>109</v>
      </c>
      <c r="Q128" s="11" t="s">
        <v>110</v>
      </c>
      <c r="R128" s="11">
        <v>2.1379999999999999</v>
      </c>
      <c r="S128" s="20">
        <v>7518</v>
      </c>
      <c r="T128" s="20" t="s">
        <v>100</v>
      </c>
      <c r="U128" s="21">
        <v>75.239199999999997</v>
      </c>
      <c r="V128" s="20">
        <f t="shared" ref="V128:V129" si="98">S128*U128</f>
        <v>565648.30559999996</v>
      </c>
      <c r="W128" s="20">
        <v>0</v>
      </c>
      <c r="X128" s="20">
        <v>0</v>
      </c>
      <c r="Y128" s="20">
        <f t="shared" ref="Y128:Y129" si="99">V128*18%</f>
        <v>101816.695008</v>
      </c>
      <c r="Z128" s="20">
        <f t="shared" ref="Z128:Z129" si="100">V128*2.5%</f>
        <v>14141.207640000001</v>
      </c>
      <c r="AA128" s="20">
        <f t="shared" ref="AA128:AA129" si="101">V128+W128+X128+Y128+Z128</f>
        <v>681606.20824800001</v>
      </c>
      <c r="AB128" s="20">
        <f t="shared" ref="AB128:AB129" si="102">AA128-Y128</f>
        <v>579789.51324</v>
      </c>
      <c r="AC128" s="11" t="s">
        <v>101</v>
      </c>
      <c r="AD128" s="11">
        <v>9100104683</v>
      </c>
      <c r="AE128" s="11" t="s">
        <v>7</v>
      </c>
      <c r="AF128" s="11" t="s">
        <v>116</v>
      </c>
      <c r="AG128" s="11" t="s">
        <v>22</v>
      </c>
      <c r="AH128" s="11">
        <v>330050808</v>
      </c>
      <c r="AI128" s="11" t="s">
        <v>117</v>
      </c>
      <c r="AJ128" s="11" t="s">
        <v>190</v>
      </c>
      <c r="AK128" s="11" t="s">
        <v>297</v>
      </c>
      <c r="AL128" s="11" t="s">
        <v>220</v>
      </c>
      <c r="AM128" s="73" t="s">
        <v>108</v>
      </c>
    </row>
    <row r="129" spans="1:39" ht="15.75" hidden="1">
      <c r="A129" s="14">
        <v>128</v>
      </c>
      <c r="B129" s="15">
        <v>193413</v>
      </c>
      <c r="C129" s="15"/>
      <c r="D129" s="16">
        <v>220000000548</v>
      </c>
      <c r="E129" s="16">
        <v>4446757</v>
      </c>
      <c r="F129" s="16" t="s">
        <v>188</v>
      </c>
      <c r="G129" s="16">
        <v>5011494658</v>
      </c>
      <c r="H129" s="16" t="s">
        <v>189</v>
      </c>
      <c r="I129" s="11">
        <v>3100001558</v>
      </c>
      <c r="J129" s="11"/>
      <c r="K129" s="170" t="s">
        <v>1181</v>
      </c>
      <c r="L129" s="11">
        <v>1650</v>
      </c>
      <c r="M129" s="11">
        <v>4084</v>
      </c>
      <c r="N129" s="11">
        <v>5</v>
      </c>
      <c r="O129" s="19" t="s">
        <v>144</v>
      </c>
      <c r="P129" s="165" t="s">
        <v>109</v>
      </c>
      <c r="Q129" s="11" t="s">
        <v>110</v>
      </c>
      <c r="R129" s="11">
        <v>2.1379999999999999</v>
      </c>
      <c r="S129" s="20">
        <v>7518</v>
      </c>
      <c r="T129" s="20" t="s">
        <v>100</v>
      </c>
      <c r="U129" s="21">
        <v>75.239199999999997</v>
      </c>
      <c r="V129" s="20">
        <f t="shared" si="98"/>
        <v>565648.30559999996</v>
      </c>
      <c r="W129" s="20">
        <v>0</v>
      </c>
      <c r="X129" s="20">
        <v>0</v>
      </c>
      <c r="Y129" s="20">
        <f t="shared" si="99"/>
        <v>101816.695008</v>
      </c>
      <c r="Z129" s="20">
        <f t="shared" si="100"/>
        <v>14141.207640000001</v>
      </c>
      <c r="AA129" s="20">
        <f t="shared" si="101"/>
        <v>681606.20824800001</v>
      </c>
      <c r="AB129" s="20">
        <f t="shared" si="102"/>
        <v>579789.51324</v>
      </c>
      <c r="AC129" s="11" t="s">
        <v>101</v>
      </c>
      <c r="AD129" s="11">
        <v>9100104683</v>
      </c>
      <c r="AE129" s="11" t="s">
        <v>7</v>
      </c>
      <c r="AF129" s="11" t="s">
        <v>116</v>
      </c>
      <c r="AG129" s="11" t="s">
        <v>22</v>
      </c>
      <c r="AH129" s="11">
        <v>330050808</v>
      </c>
      <c r="AI129" s="11" t="s">
        <v>117</v>
      </c>
      <c r="AJ129" s="11" t="s">
        <v>190</v>
      </c>
      <c r="AK129" s="11" t="s">
        <v>206</v>
      </c>
      <c r="AL129" s="11" t="s">
        <v>220</v>
      </c>
      <c r="AM129" s="73" t="s">
        <v>171</v>
      </c>
    </row>
    <row r="130" spans="1:39" ht="15.75" hidden="1">
      <c r="A130" s="14">
        <v>129</v>
      </c>
      <c r="B130" s="15">
        <v>250874</v>
      </c>
      <c r="C130" s="15"/>
      <c r="D130" s="16">
        <v>220000000706</v>
      </c>
      <c r="E130" s="16">
        <v>2319378</v>
      </c>
      <c r="F130" s="16" t="s">
        <v>298</v>
      </c>
      <c r="G130" s="16">
        <v>5014011257</v>
      </c>
      <c r="H130" s="16" t="s">
        <v>299</v>
      </c>
      <c r="I130" s="11">
        <v>3100001558</v>
      </c>
      <c r="J130" s="11"/>
      <c r="K130" s="170" t="s">
        <v>1181</v>
      </c>
      <c r="L130" s="11">
        <v>1650</v>
      </c>
      <c r="M130" s="11">
        <v>4084</v>
      </c>
      <c r="N130" s="11">
        <v>3</v>
      </c>
      <c r="O130" s="19" t="s">
        <v>300</v>
      </c>
      <c r="P130" s="165" t="s">
        <v>109</v>
      </c>
      <c r="Q130" s="11" t="s">
        <v>115</v>
      </c>
      <c r="R130" s="11">
        <v>2.1419999999999999</v>
      </c>
      <c r="S130" s="20">
        <v>7977</v>
      </c>
      <c r="T130" s="20" t="s">
        <v>100</v>
      </c>
      <c r="U130" s="21">
        <v>76.112700000000004</v>
      </c>
      <c r="V130" s="20">
        <f>S130*U130</f>
        <v>607151.00790000008</v>
      </c>
      <c r="W130" s="20">
        <v>0</v>
      </c>
      <c r="X130" s="20">
        <v>0</v>
      </c>
      <c r="Y130" s="20">
        <f>(W130+V130+X130)*18%</f>
        <v>109287.18142200001</v>
      </c>
      <c r="Z130" s="20">
        <f>V130*2.5%</f>
        <v>15178.775197500003</v>
      </c>
      <c r="AA130" s="20">
        <f>V130+W130+X130+Y130+Z130</f>
        <v>731616.96451950015</v>
      </c>
      <c r="AB130" s="20">
        <f>AA130-Y130</f>
        <v>622329.7830975001</v>
      </c>
      <c r="AC130" s="11" t="s">
        <v>101</v>
      </c>
      <c r="AD130" s="11">
        <v>9100140553</v>
      </c>
      <c r="AE130" s="11" t="s">
        <v>6</v>
      </c>
      <c r="AF130" s="11" t="s">
        <v>102</v>
      </c>
      <c r="AG130" s="11" t="s">
        <v>9</v>
      </c>
      <c r="AH130" s="11">
        <v>331011024</v>
      </c>
      <c r="AI130" s="11" t="s">
        <v>197</v>
      </c>
      <c r="AJ130" s="11" t="s">
        <v>301</v>
      </c>
      <c r="AK130" s="11" t="s">
        <v>301</v>
      </c>
      <c r="AL130" s="11" t="s">
        <v>105</v>
      </c>
      <c r="AM130" s="73" t="s">
        <v>257</v>
      </c>
    </row>
    <row r="131" spans="1:39" ht="15.75" hidden="1">
      <c r="A131" s="14">
        <v>130</v>
      </c>
      <c r="B131" s="15" t="s">
        <v>302</v>
      </c>
      <c r="C131" s="15"/>
      <c r="D131" s="16">
        <v>220000000557</v>
      </c>
      <c r="E131" s="16">
        <v>19022</v>
      </c>
      <c r="F131" s="16" t="s">
        <v>96</v>
      </c>
      <c r="G131" s="16">
        <v>5007840599</v>
      </c>
      <c r="H131" s="16" t="s">
        <v>97</v>
      </c>
      <c r="I131" s="11">
        <v>3100001558</v>
      </c>
      <c r="J131" s="11"/>
      <c r="K131" s="170" t="s">
        <v>1181</v>
      </c>
      <c r="L131" s="11">
        <v>1650</v>
      </c>
      <c r="M131" s="11">
        <v>4084</v>
      </c>
      <c r="N131" s="11">
        <v>3</v>
      </c>
      <c r="O131" s="19">
        <v>3.14</v>
      </c>
      <c r="P131" s="165" t="s">
        <v>98</v>
      </c>
      <c r="Q131" s="11" t="s">
        <v>99</v>
      </c>
      <c r="R131" s="11">
        <v>2.1379999999999999</v>
      </c>
      <c r="S131" s="20">
        <v>8800</v>
      </c>
      <c r="T131" s="20" t="s">
        <v>100</v>
      </c>
      <c r="U131" s="21">
        <v>68.683300000000003</v>
      </c>
      <c r="V131" s="20">
        <f>S131*U131</f>
        <v>604413.04</v>
      </c>
      <c r="W131" s="20">
        <f>V131*0%</f>
        <v>0</v>
      </c>
      <c r="X131" s="20">
        <f>W131*10%</f>
        <v>0</v>
      </c>
      <c r="Y131" s="20">
        <f>(W131+V131+X131)*18%</f>
        <v>108794.3472</v>
      </c>
      <c r="Z131" s="20">
        <f>V131*2.5%</f>
        <v>15110.326000000001</v>
      </c>
      <c r="AA131" s="20">
        <f>V131+W131+X131+Y131+Z131</f>
        <v>728317.7132</v>
      </c>
      <c r="AB131" s="20">
        <f>AA131-Y131</f>
        <v>619523.36600000004</v>
      </c>
      <c r="AC131" s="11" t="s">
        <v>101</v>
      </c>
      <c r="AD131" s="11">
        <v>9100082292</v>
      </c>
      <c r="AE131" s="11" t="s">
        <v>7</v>
      </c>
      <c r="AF131" s="11" t="s">
        <v>102</v>
      </c>
      <c r="AG131" s="11" t="s">
        <v>18</v>
      </c>
      <c r="AH131" s="11">
        <v>330047413</v>
      </c>
      <c r="AI131" s="11" t="s">
        <v>103</v>
      </c>
      <c r="AJ131" s="11" t="s">
        <v>104</v>
      </c>
      <c r="AK131" s="11" t="s">
        <v>97</v>
      </c>
      <c r="AL131" s="25" t="s">
        <v>220</v>
      </c>
      <c r="AM131" s="73" t="s">
        <v>97</v>
      </c>
    </row>
    <row r="132" spans="1:39" ht="15.75" hidden="1">
      <c r="A132" s="14">
        <v>131</v>
      </c>
      <c r="B132" s="15">
        <v>15036</v>
      </c>
      <c r="C132" s="15"/>
      <c r="D132" s="16">
        <v>130000005771</v>
      </c>
      <c r="E132" s="16" t="s">
        <v>244</v>
      </c>
      <c r="F132" s="16"/>
      <c r="G132" s="16"/>
      <c r="H132" s="16"/>
      <c r="I132" s="11">
        <v>3100001558</v>
      </c>
      <c r="J132" s="11"/>
      <c r="K132" s="170" t="s">
        <v>1181</v>
      </c>
      <c r="L132" s="11">
        <v>1650</v>
      </c>
      <c r="M132" s="11">
        <v>4084</v>
      </c>
      <c r="N132" s="11">
        <v>3</v>
      </c>
      <c r="O132" s="19" t="s">
        <v>235</v>
      </c>
      <c r="P132" s="165" t="s">
        <v>236</v>
      </c>
      <c r="Q132" s="11" t="s">
        <v>237</v>
      </c>
      <c r="R132" s="11">
        <v>2.1379999999999999</v>
      </c>
      <c r="S132" s="20">
        <v>970000</v>
      </c>
      <c r="T132" s="20"/>
      <c r="U132" s="21"/>
      <c r="V132" s="20"/>
      <c r="W132" s="20"/>
      <c r="X132" s="20"/>
      <c r="Y132" s="20"/>
      <c r="Z132" s="20"/>
      <c r="AA132" s="20"/>
      <c r="AB132" s="20">
        <v>970000</v>
      </c>
      <c r="AC132" s="11" t="s">
        <v>101</v>
      </c>
      <c r="AD132" s="11">
        <v>9100066170</v>
      </c>
      <c r="AE132" s="11" t="s">
        <v>238</v>
      </c>
      <c r="AF132" s="11" t="s">
        <v>102</v>
      </c>
      <c r="AG132" s="11" t="s">
        <v>239</v>
      </c>
      <c r="AH132" s="11" t="s">
        <v>152</v>
      </c>
      <c r="AI132" s="11" t="s">
        <v>152</v>
      </c>
      <c r="AJ132" s="11"/>
      <c r="AK132" s="11" t="s">
        <v>240</v>
      </c>
      <c r="AL132" s="25" t="s">
        <v>220</v>
      </c>
      <c r="AM132" s="73" t="s">
        <v>171</v>
      </c>
    </row>
    <row r="133" spans="1:39" ht="15.75" hidden="1">
      <c r="A133" s="14">
        <v>132</v>
      </c>
      <c r="B133" s="15">
        <v>15039</v>
      </c>
      <c r="C133" s="15"/>
      <c r="D133" s="16">
        <v>130000005771</v>
      </c>
      <c r="E133" s="16" t="s">
        <v>244</v>
      </c>
      <c r="F133" s="16"/>
      <c r="G133" s="16"/>
      <c r="H133" s="16"/>
      <c r="I133" s="11">
        <v>3100001558</v>
      </c>
      <c r="J133" s="11"/>
      <c r="K133" s="170" t="s">
        <v>1181</v>
      </c>
      <c r="L133" s="11">
        <v>1650</v>
      </c>
      <c r="M133" s="11">
        <v>4084</v>
      </c>
      <c r="N133" s="11">
        <v>3</v>
      </c>
      <c r="O133" s="19" t="s">
        <v>235</v>
      </c>
      <c r="P133" s="165" t="s">
        <v>236</v>
      </c>
      <c r="Q133" s="11" t="s">
        <v>237</v>
      </c>
      <c r="R133" s="11">
        <v>2.1379999999999999</v>
      </c>
      <c r="S133" s="20">
        <v>970000</v>
      </c>
      <c r="T133" s="20"/>
      <c r="U133" s="21"/>
      <c r="V133" s="20"/>
      <c r="W133" s="20"/>
      <c r="X133" s="20"/>
      <c r="Y133" s="20"/>
      <c r="Z133" s="20"/>
      <c r="AA133" s="20"/>
      <c r="AB133" s="20">
        <v>970000</v>
      </c>
      <c r="AC133" s="11" t="s">
        <v>101</v>
      </c>
      <c r="AD133" s="11">
        <v>9100066170</v>
      </c>
      <c r="AE133" s="11" t="s">
        <v>238</v>
      </c>
      <c r="AF133" s="11" t="s">
        <v>102</v>
      </c>
      <c r="AG133" s="11" t="s">
        <v>239</v>
      </c>
      <c r="AH133" s="11" t="s">
        <v>152</v>
      </c>
      <c r="AI133" s="11" t="s">
        <v>152</v>
      </c>
      <c r="AJ133" s="11"/>
      <c r="AK133" s="11" t="s">
        <v>240</v>
      </c>
      <c r="AL133" s="25" t="s">
        <v>220</v>
      </c>
      <c r="AM133" s="73" t="s">
        <v>97</v>
      </c>
    </row>
    <row r="134" spans="1:39" ht="15.75" hidden="1">
      <c r="A134" s="14">
        <v>133</v>
      </c>
      <c r="B134" s="15">
        <v>160226</v>
      </c>
      <c r="C134" s="15"/>
      <c r="D134" s="16">
        <v>220000000540</v>
      </c>
      <c r="E134" s="16">
        <v>1904</v>
      </c>
      <c r="F134" s="16" t="s">
        <v>107</v>
      </c>
      <c r="G134" s="16">
        <v>5007583950</v>
      </c>
      <c r="H134" s="16" t="s">
        <v>108</v>
      </c>
      <c r="I134" s="11">
        <v>3100001558</v>
      </c>
      <c r="J134" s="11"/>
      <c r="K134" s="170" t="s">
        <v>1181</v>
      </c>
      <c r="L134" s="11">
        <v>1650</v>
      </c>
      <c r="M134" s="11">
        <v>4084</v>
      </c>
      <c r="N134" s="11">
        <v>5</v>
      </c>
      <c r="O134" s="19" t="s">
        <v>144</v>
      </c>
      <c r="P134" s="165" t="s">
        <v>109</v>
      </c>
      <c r="Q134" s="11" t="s">
        <v>110</v>
      </c>
      <c r="R134" s="11">
        <v>2.1379999999999999</v>
      </c>
      <c r="S134" s="20">
        <v>8180</v>
      </c>
      <c r="T134" s="20" t="s">
        <v>100</v>
      </c>
      <c r="U134" s="21">
        <v>68.8</v>
      </c>
      <c r="V134" s="20">
        <f>S134*U134</f>
        <v>562784</v>
      </c>
      <c r="W134" s="20">
        <v>0</v>
      </c>
      <c r="X134" s="20">
        <v>0</v>
      </c>
      <c r="Y134" s="20">
        <f>V134*18%</f>
        <v>101301.12</v>
      </c>
      <c r="Z134" s="20">
        <f>V134*2.5%</f>
        <v>14069.6</v>
      </c>
      <c r="AA134" s="20">
        <f>V134+W134+X134+Y134+Z134</f>
        <v>678154.72</v>
      </c>
      <c r="AB134" s="20">
        <f>AA134-Y134</f>
        <v>576853.6</v>
      </c>
      <c r="AC134" s="11" t="s">
        <v>101</v>
      </c>
      <c r="AD134" s="11">
        <v>9100082390</v>
      </c>
      <c r="AE134" s="11" t="s">
        <v>7</v>
      </c>
      <c r="AF134" s="11" t="s">
        <v>102</v>
      </c>
      <c r="AG134" s="11" t="s">
        <v>18</v>
      </c>
      <c r="AH134" s="11">
        <v>330047413</v>
      </c>
      <c r="AI134" s="11" t="s">
        <v>103</v>
      </c>
      <c r="AJ134" s="11" t="s">
        <v>111</v>
      </c>
      <c r="AK134" s="11" t="s">
        <v>108</v>
      </c>
      <c r="AL134" s="25" t="s">
        <v>220</v>
      </c>
      <c r="AM134" s="73" t="s">
        <v>97</v>
      </c>
    </row>
    <row r="135" spans="1:39" ht="15.75" hidden="1">
      <c r="A135" s="14">
        <v>134</v>
      </c>
      <c r="B135" s="15" t="s">
        <v>303</v>
      </c>
      <c r="C135" s="15"/>
      <c r="D135" s="16">
        <v>220000000552</v>
      </c>
      <c r="E135" s="16">
        <v>4705201</v>
      </c>
      <c r="F135" s="16" t="s">
        <v>131</v>
      </c>
      <c r="G135" s="16">
        <v>5008158616</v>
      </c>
      <c r="H135" s="16" t="s">
        <v>132</v>
      </c>
      <c r="I135" s="11">
        <v>3100001558</v>
      </c>
      <c r="J135" s="11"/>
      <c r="K135" s="170" t="s">
        <v>1181</v>
      </c>
      <c r="L135" s="11">
        <v>1650</v>
      </c>
      <c r="M135" s="11">
        <v>4084</v>
      </c>
      <c r="N135" s="11">
        <v>3</v>
      </c>
      <c r="O135" s="19">
        <v>3</v>
      </c>
      <c r="P135" s="165" t="s">
        <v>133</v>
      </c>
      <c r="Q135" s="11" t="s">
        <v>115</v>
      </c>
      <c r="R135" s="11">
        <v>2.1379999999999999</v>
      </c>
      <c r="S135" s="20">
        <v>13800</v>
      </c>
      <c r="T135" s="20" t="s">
        <v>134</v>
      </c>
      <c r="U135" s="21">
        <v>81.048599999999993</v>
      </c>
      <c r="V135" s="20">
        <f>S135*U135</f>
        <v>1118470.68</v>
      </c>
      <c r="W135" s="20">
        <v>0</v>
      </c>
      <c r="X135" s="20">
        <v>0</v>
      </c>
      <c r="Y135" s="20">
        <f>V135*18%</f>
        <v>201324.72239999997</v>
      </c>
      <c r="Z135" s="20">
        <f>V135*2.5%</f>
        <v>27961.767</v>
      </c>
      <c r="AA135" s="20">
        <f>V135+W135+X135+Y135+Z135</f>
        <v>1347757.1694</v>
      </c>
      <c r="AB135" s="20">
        <f>AA135-Y135</f>
        <v>1146432.4470000002</v>
      </c>
      <c r="AC135" s="11" t="s">
        <v>101</v>
      </c>
      <c r="AD135" s="11">
        <v>9100083103</v>
      </c>
      <c r="AE135" s="11" t="s">
        <v>7</v>
      </c>
      <c r="AF135" s="11" t="s">
        <v>102</v>
      </c>
      <c r="AG135" s="11" t="s">
        <v>18</v>
      </c>
      <c r="AH135" s="11">
        <v>330050808</v>
      </c>
      <c r="AI135" s="11" t="s">
        <v>117</v>
      </c>
      <c r="AJ135" s="11" t="s">
        <v>132</v>
      </c>
      <c r="AK135" s="11" t="s">
        <v>132</v>
      </c>
      <c r="AL135" s="11" t="s">
        <v>220</v>
      </c>
      <c r="AM135" s="73" t="s">
        <v>97</v>
      </c>
    </row>
    <row r="136" spans="1:39" ht="15.75" hidden="1">
      <c r="A136" s="14">
        <v>135</v>
      </c>
      <c r="B136" s="15" t="s">
        <v>304</v>
      </c>
      <c r="C136" s="15"/>
      <c r="D136" s="16">
        <v>220000000545</v>
      </c>
      <c r="E136" s="16">
        <v>9704689</v>
      </c>
      <c r="F136" s="16">
        <v>44160</v>
      </c>
      <c r="G136" s="16">
        <v>5010134427</v>
      </c>
      <c r="H136" s="16" t="s">
        <v>157</v>
      </c>
      <c r="I136" s="11">
        <v>3100001558</v>
      </c>
      <c r="J136" s="11"/>
      <c r="K136" s="170" t="s">
        <v>1181</v>
      </c>
      <c r="L136" s="11">
        <v>1650</v>
      </c>
      <c r="M136" s="11">
        <v>4084</v>
      </c>
      <c r="N136" s="11">
        <v>5</v>
      </c>
      <c r="O136" s="19">
        <v>4.91</v>
      </c>
      <c r="P136" s="166" t="s">
        <v>158</v>
      </c>
      <c r="Q136" s="11" t="s">
        <v>159</v>
      </c>
      <c r="R136" s="11">
        <v>2.1379999999999999</v>
      </c>
      <c r="S136" s="20">
        <v>8750</v>
      </c>
      <c r="T136" s="20" t="s">
        <v>100</v>
      </c>
      <c r="U136" s="21">
        <v>71.205600000000004</v>
      </c>
      <c r="V136" s="20">
        <f>S136*U136</f>
        <v>623049</v>
      </c>
      <c r="W136" s="20">
        <v>0</v>
      </c>
      <c r="X136" s="20">
        <v>0</v>
      </c>
      <c r="Y136" s="20">
        <f>V136*18%</f>
        <v>112148.81999999999</v>
      </c>
      <c r="Z136" s="20">
        <f>V136*2.5%</f>
        <v>15576.225</v>
      </c>
      <c r="AA136" s="20">
        <f>V136+W136+X136+Y136+Z136</f>
        <v>750774.04499999993</v>
      </c>
      <c r="AB136" s="20">
        <f>AA136-Y136</f>
        <v>638625.22499999998</v>
      </c>
      <c r="AC136" s="11" t="s">
        <v>101</v>
      </c>
      <c r="AD136" s="11">
        <v>9100102126</v>
      </c>
      <c r="AE136" s="11" t="s">
        <v>7</v>
      </c>
      <c r="AF136" s="11" t="s">
        <v>116</v>
      </c>
      <c r="AG136" s="11" t="s">
        <v>22</v>
      </c>
      <c r="AH136" s="11">
        <v>330050808</v>
      </c>
      <c r="AI136" s="11" t="s">
        <v>117</v>
      </c>
      <c r="AJ136" s="11" t="s">
        <v>160</v>
      </c>
      <c r="AK136" s="11" t="s">
        <v>160</v>
      </c>
      <c r="AL136" s="11" t="s">
        <v>220</v>
      </c>
      <c r="AM136" s="73" t="s">
        <v>97</v>
      </c>
    </row>
    <row r="137" spans="1:39" ht="15.75" hidden="1">
      <c r="A137" s="14">
        <v>136</v>
      </c>
      <c r="B137" s="15" t="s">
        <v>305</v>
      </c>
      <c r="C137" s="15"/>
      <c r="D137" s="16">
        <v>220000000559</v>
      </c>
      <c r="E137" s="16">
        <v>6259360</v>
      </c>
      <c r="F137" s="16" t="s">
        <v>170</v>
      </c>
      <c r="G137" s="16">
        <v>5008669225</v>
      </c>
      <c r="H137" s="16" t="s">
        <v>171</v>
      </c>
      <c r="I137" s="11">
        <v>3100001558</v>
      </c>
      <c r="J137" s="11"/>
      <c r="K137" s="170" t="s">
        <v>1181</v>
      </c>
      <c r="L137" s="11">
        <v>1650</v>
      </c>
      <c r="M137" s="11">
        <v>4084</v>
      </c>
      <c r="N137" s="11">
        <v>3</v>
      </c>
      <c r="O137" s="19">
        <v>3.23</v>
      </c>
      <c r="P137" s="165" t="s">
        <v>114</v>
      </c>
      <c r="Q137" s="11" t="s">
        <v>115</v>
      </c>
      <c r="R137" s="11">
        <v>2.1379999999999999</v>
      </c>
      <c r="S137" s="20">
        <v>16700</v>
      </c>
      <c r="T137" s="20" t="s">
        <v>100</v>
      </c>
      <c r="U137" s="21">
        <v>68.8</v>
      </c>
      <c r="V137" s="20">
        <f t="shared" ref="V137:V138" si="103">S137*U137</f>
        <v>1148960</v>
      </c>
      <c r="W137" s="20">
        <v>0</v>
      </c>
      <c r="X137" s="20">
        <v>0</v>
      </c>
      <c r="Y137" s="20">
        <f t="shared" ref="Y137:Y138" si="104">V137*18%</f>
        <v>206812.79999999999</v>
      </c>
      <c r="Z137" s="20">
        <f t="shared" ref="Z137:Z138" si="105">V137*2.5%</f>
        <v>28724</v>
      </c>
      <c r="AA137" s="20">
        <f t="shared" ref="AA137:AA138" si="106">V137+W137+X137+Y137+Z137</f>
        <v>1384496.8</v>
      </c>
      <c r="AB137" s="20">
        <f t="shared" ref="AB137:AB138" si="107">AA137-Y137</f>
        <v>1177684</v>
      </c>
      <c r="AC137" s="11" t="s">
        <v>101</v>
      </c>
      <c r="AD137" s="11">
        <v>9100082407</v>
      </c>
      <c r="AE137" s="11" t="s">
        <v>7</v>
      </c>
      <c r="AF137" s="11" t="s">
        <v>116</v>
      </c>
      <c r="AG137" s="11" t="s">
        <v>18</v>
      </c>
      <c r="AH137" s="11">
        <v>330050808</v>
      </c>
      <c r="AI137" s="11" t="s">
        <v>117</v>
      </c>
      <c r="AJ137" s="11" t="s">
        <v>172</v>
      </c>
      <c r="AK137" s="11" t="s">
        <v>141</v>
      </c>
      <c r="AL137" s="11" t="s">
        <v>220</v>
      </c>
      <c r="AM137" s="73" t="s">
        <v>108</v>
      </c>
    </row>
    <row r="138" spans="1:39" ht="15.75" hidden="1">
      <c r="A138" s="14">
        <v>137</v>
      </c>
      <c r="B138" s="15" t="s">
        <v>306</v>
      </c>
      <c r="C138" s="15"/>
      <c r="D138" s="16">
        <v>220000000541</v>
      </c>
      <c r="E138" s="16">
        <v>6259360</v>
      </c>
      <c r="F138" s="16" t="s">
        <v>170</v>
      </c>
      <c r="G138" s="16">
        <v>5008669225</v>
      </c>
      <c r="H138" s="16" t="s">
        <v>171</v>
      </c>
      <c r="I138" s="11">
        <v>3100001558</v>
      </c>
      <c r="J138" s="11"/>
      <c r="K138" s="170" t="s">
        <v>1181</v>
      </c>
      <c r="L138" s="11">
        <v>1650</v>
      </c>
      <c r="M138" s="11">
        <v>4084</v>
      </c>
      <c r="N138" s="11">
        <v>3</v>
      </c>
      <c r="O138" s="19">
        <v>3.23</v>
      </c>
      <c r="P138" s="165" t="s">
        <v>114</v>
      </c>
      <c r="Q138" s="11" t="s">
        <v>115</v>
      </c>
      <c r="R138" s="11">
        <v>2.1379999999999999</v>
      </c>
      <c r="S138" s="20">
        <v>16700</v>
      </c>
      <c r="T138" s="20" t="s">
        <v>100</v>
      </c>
      <c r="U138" s="21">
        <v>68.8</v>
      </c>
      <c r="V138" s="20">
        <f t="shared" si="103"/>
        <v>1148960</v>
      </c>
      <c r="W138" s="20">
        <v>0</v>
      </c>
      <c r="X138" s="20">
        <v>0</v>
      </c>
      <c r="Y138" s="20">
        <f t="shared" si="104"/>
        <v>206812.79999999999</v>
      </c>
      <c r="Z138" s="20">
        <f t="shared" si="105"/>
        <v>28724</v>
      </c>
      <c r="AA138" s="20">
        <f t="shared" si="106"/>
        <v>1384496.8</v>
      </c>
      <c r="AB138" s="20">
        <f t="shared" si="107"/>
        <v>1177684</v>
      </c>
      <c r="AC138" s="11" t="s">
        <v>101</v>
      </c>
      <c r="AD138" s="11">
        <v>9100082407</v>
      </c>
      <c r="AE138" s="11" t="s">
        <v>7</v>
      </c>
      <c r="AF138" s="11" t="s">
        <v>116</v>
      </c>
      <c r="AG138" s="11" t="s">
        <v>18</v>
      </c>
      <c r="AH138" s="11">
        <v>330050808</v>
      </c>
      <c r="AI138" s="11" t="s">
        <v>117</v>
      </c>
      <c r="AJ138" s="11" t="s">
        <v>172</v>
      </c>
      <c r="AK138" s="11" t="s">
        <v>141</v>
      </c>
      <c r="AL138" s="11" t="s">
        <v>220</v>
      </c>
      <c r="AM138" s="73" t="s">
        <v>766</v>
      </c>
    </row>
    <row r="139" spans="1:39" ht="15.75" hidden="1">
      <c r="A139" s="14">
        <v>138</v>
      </c>
      <c r="B139" s="15">
        <v>15035</v>
      </c>
      <c r="C139" s="15"/>
      <c r="D139" s="16">
        <v>130000005771</v>
      </c>
      <c r="E139" s="16" t="s">
        <v>244</v>
      </c>
      <c r="F139" s="16"/>
      <c r="G139" s="16"/>
      <c r="H139" s="16"/>
      <c r="I139" s="11">
        <v>3100001558</v>
      </c>
      <c r="J139" s="11"/>
      <c r="K139" s="170" t="s">
        <v>1181</v>
      </c>
      <c r="L139" s="11">
        <v>1650</v>
      </c>
      <c r="M139" s="11">
        <v>4084</v>
      </c>
      <c r="N139" s="11">
        <v>3</v>
      </c>
      <c r="O139" s="19" t="s">
        <v>235</v>
      </c>
      <c r="P139" s="165" t="s">
        <v>236</v>
      </c>
      <c r="Q139" s="11" t="s">
        <v>237</v>
      </c>
      <c r="R139" s="11">
        <v>2.1379999999999999</v>
      </c>
      <c r="S139" s="20">
        <v>970000</v>
      </c>
      <c r="T139" s="20"/>
      <c r="U139" s="21"/>
      <c r="V139" s="20"/>
      <c r="W139" s="20"/>
      <c r="X139" s="20"/>
      <c r="Y139" s="20"/>
      <c r="Z139" s="20"/>
      <c r="AA139" s="20"/>
      <c r="AB139" s="20">
        <v>970000</v>
      </c>
      <c r="AC139" s="11" t="s">
        <v>101</v>
      </c>
      <c r="AD139" s="11">
        <v>9100066170</v>
      </c>
      <c r="AE139" s="11" t="s">
        <v>238</v>
      </c>
      <c r="AF139" s="11" t="s">
        <v>102</v>
      </c>
      <c r="AG139" s="11" t="s">
        <v>239</v>
      </c>
      <c r="AH139" s="11" t="s">
        <v>152</v>
      </c>
      <c r="AI139" s="11" t="s">
        <v>152</v>
      </c>
      <c r="AJ139" s="11"/>
      <c r="AK139" s="11" t="s">
        <v>240</v>
      </c>
      <c r="AL139" s="25" t="s">
        <v>220</v>
      </c>
      <c r="AM139" s="73" t="s">
        <v>165</v>
      </c>
    </row>
    <row r="140" spans="1:39" ht="15.75" hidden="1">
      <c r="A140" s="14">
        <v>139</v>
      </c>
      <c r="B140" s="15">
        <v>15034</v>
      </c>
      <c r="C140" s="15"/>
      <c r="D140" s="16">
        <v>130000005771</v>
      </c>
      <c r="E140" s="16" t="s">
        <v>234</v>
      </c>
      <c r="F140" s="16"/>
      <c r="G140" s="16"/>
      <c r="H140" s="16"/>
      <c r="I140" s="11">
        <v>3100001558</v>
      </c>
      <c r="J140" s="11"/>
      <c r="K140" s="170" t="s">
        <v>1181</v>
      </c>
      <c r="L140" s="11">
        <v>1650</v>
      </c>
      <c r="M140" s="11">
        <v>4084</v>
      </c>
      <c r="N140" s="11">
        <v>3</v>
      </c>
      <c r="O140" s="19" t="s">
        <v>235</v>
      </c>
      <c r="P140" s="165" t="s">
        <v>236</v>
      </c>
      <c r="Q140" s="11" t="s">
        <v>237</v>
      </c>
      <c r="R140" s="11">
        <v>2.1379999999999999</v>
      </c>
      <c r="S140" s="20">
        <v>970000</v>
      </c>
      <c r="T140" s="20"/>
      <c r="U140" s="21"/>
      <c r="V140" s="20"/>
      <c r="W140" s="20"/>
      <c r="X140" s="20"/>
      <c r="Y140" s="20"/>
      <c r="Z140" s="20"/>
      <c r="AA140" s="20"/>
      <c r="AB140" s="20">
        <v>970000</v>
      </c>
      <c r="AC140" s="11" t="s">
        <v>101</v>
      </c>
      <c r="AD140" s="11">
        <v>9100066170</v>
      </c>
      <c r="AE140" s="11" t="s">
        <v>238</v>
      </c>
      <c r="AF140" s="11" t="s">
        <v>102</v>
      </c>
      <c r="AG140" s="11" t="s">
        <v>239</v>
      </c>
      <c r="AH140" s="11" t="s">
        <v>152</v>
      </c>
      <c r="AI140" s="11" t="s">
        <v>152</v>
      </c>
      <c r="AJ140" s="11"/>
      <c r="AK140" s="11" t="s">
        <v>240</v>
      </c>
      <c r="AL140" s="25" t="s">
        <v>220</v>
      </c>
      <c r="AM140" s="73" t="s">
        <v>97</v>
      </c>
    </row>
    <row r="141" spans="1:39" ht="15.75" hidden="1">
      <c r="A141" s="14">
        <v>140</v>
      </c>
      <c r="B141" s="15" t="s">
        <v>307</v>
      </c>
      <c r="C141" s="15"/>
      <c r="D141" s="16">
        <v>220000000549</v>
      </c>
      <c r="E141" s="16">
        <v>3813897</v>
      </c>
      <c r="F141" s="16" t="s">
        <v>149</v>
      </c>
      <c r="G141" s="16">
        <v>5011108515</v>
      </c>
      <c r="H141" s="16" t="s">
        <v>150</v>
      </c>
      <c r="I141" s="11">
        <v>3100001558</v>
      </c>
      <c r="J141" s="11"/>
      <c r="K141" s="170" t="s">
        <v>1181</v>
      </c>
      <c r="L141" s="11">
        <v>1650</v>
      </c>
      <c r="M141" s="11">
        <v>4084</v>
      </c>
      <c r="N141" s="11">
        <v>3</v>
      </c>
      <c r="O141" s="19">
        <v>3</v>
      </c>
      <c r="P141" s="165" t="s">
        <v>133</v>
      </c>
      <c r="Q141" s="11" t="s">
        <v>115</v>
      </c>
      <c r="R141" s="11">
        <v>2.1379999999999999</v>
      </c>
      <c r="S141" s="20">
        <v>12850</v>
      </c>
      <c r="T141" s="20" t="s">
        <v>134</v>
      </c>
      <c r="U141" s="21">
        <v>82.048299999999998</v>
      </c>
      <c r="V141" s="20">
        <f>S141*U141</f>
        <v>1054320.655</v>
      </c>
      <c r="W141" s="20">
        <f>V141*7.5%</f>
        <v>79074.049125000005</v>
      </c>
      <c r="X141" s="20">
        <f>W141*10%</f>
        <v>7907.404912500001</v>
      </c>
      <c r="Y141" s="20">
        <f>(W141+V141+X141)*18%</f>
        <v>205434.37962674996</v>
      </c>
      <c r="Z141" s="20">
        <f>V141*2.5%</f>
        <v>26358.016375000003</v>
      </c>
      <c r="AA141" s="20">
        <f>V141+W141+X141+Y141+Z141</f>
        <v>1373094.5050392498</v>
      </c>
      <c r="AB141" s="20">
        <f>AA141-Y141</f>
        <v>1167660.1254124998</v>
      </c>
      <c r="AC141" s="11" t="s">
        <v>101</v>
      </c>
      <c r="AD141" s="11">
        <v>9100104715</v>
      </c>
      <c r="AE141" s="11" t="s">
        <v>7</v>
      </c>
      <c r="AF141" s="11" t="s">
        <v>116</v>
      </c>
      <c r="AG141" s="11" t="s">
        <v>22</v>
      </c>
      <c r="AH141" s="11" t="s">
        <v>151</v>
      </c>
      <c r="AI141" s="11" t="s">
        <v>152</v>
      </c>
      <c r="AJ141" s="11" t="s">
        <v>280</v>
      </c>
      <c r="AK141" s="11" t="s">
        <v>280</v>
      </c>
      <c r="AL141" s="25" t="s">
        <v>220</v>
      </c>
      <c r="AM141" s="73" t="s">
        <v>97</v>
      </c>
    </row>
    <row r="142" spans="1:39" ht="15.75" hidden="1">
      <c r="A142" s="14">
        <v>141</v>
      </c>
      <c r="B142" s="15">
        <v>193411</v>
      </c>
      <c r="C142" s="15"/>
      <c r="D142" s="16">
        <v>220000000548</v>
      </c>
      <c r="E142" s="16">
        <v>4446757</v>
      </c>
      <c r="F142" s="16" t="s">
        <v>188</v>
      </c>
      <c r="G142" s="16">
        <v>5011494658</v>
      </c>
      <c r="H142" s="16" t="s">
        <v>189</v>
      </c>
      <c r="I142" s="11">
        <v>3100001558</v>
      </c>
      <c r="J142" s="11"/>
      <c r="K142" s="170" t="s">
        <v>1181</v>
      </c>
      <c r="L142" s="11">
        <v>1650</v>
      </c>
      <c r="M142" s="11">
        <v>4084</v>
      </c>
      <c r="N142" s="11">
        <v>5</v>
      </c>
      <c r="O142" s="19" t="s">
        <v>144</v>
      </c>
      <c r="P142" s="165" t="s">
        <v>109</v>
      </c>
      <c r="Q142" s="11" t="s">
        <v>110</v>
      </c>
      <c r="R142" s="11">
        <v>2.1379999999999999</v>
      </c>
      <c r="S142" s="20">
        <v>7518</v>
      </c>
      <c r="T142" s="20" t="s">
        <v>100</v>
      </c>
      <c r="U142" s="21">
        <v>75.239199999999997</v>
      </c>
      <c r="V142" s="20">
        <f t="shared" ref="V142:V144" si="108">S142*U142</f>
        <v>565648.30559999996</v>
      </c>
      <c r="W142" s="20">
        <v>0</v>
      </c>
      <c r="X142" s="20">
        <v>0</v>
      </c>
      <c r="Y142" s="20">
        <f t="shared" ref="Y142:Y144" si="109">V142*18%</f>
        <v>101816.695008</v>
      </c>
      <c r="Z142" s="20">
        <f t="shared" ref="Z142:Z144" si="110">V142*2.5%</f>
        <v>14141.207640000001</v>
      </c>
      <c r="AA142" s="20">
        <f t="shared" ref="AA142:AA144" si="111">V142+W142+X142+Y142+Z142</f>
        <v>681606.20824800001</v>
      </c>
      <c r="AB142" s="20">
        <f t="shared" ref="AB142:AB144" si="112">AA142-Y142</f>
        <v>579789.51324</v>
      </c>
      <c r="AC142" s="11" t="s">
        <v>101</v>
      </c>
      <c r="AD142" s="11">
        <v>9100104683</v>
      </c>
      <c r="AE142" s="11" t="s">
        <v>7</v>
      </c>
      <c r="AF142" s="11" t="s">
        <v>116</v>
      </c>
      <c r="AG142" s="11" t="s">
        <v>22</v>
      </c>
      <c r="AH142" s="11">
        <v>330050808</v>
      </c>
      <c r="AI142" s="11" t="s">
        <v>117</v>
      </c>
      <c r="AJ142" s="11" t="s">
        <v>190</v>
      </c>
      <c r="AK142" s="11" t="s">
        <v>206</v>
      </c>
      <c r="AL142" s="11" t="s">
        <v>220</v>
      </c>
      <c r="AM142" s="73" t="s">
        <v>171</v>
      </c>
    </row>
    <row r="143" spans="1:39" ht="15.75" hidden="1">
      <c r="A143" s="14">
        <v>142</v>
      </c>
      <c r="B143" s="15">
        <v>193412</v>
      </c>
      <c r="C143" s="15"/>
      <c r="D143" s="16">
        <v>220000000548</v>
      </c>
      <c r="E143" s="16">
        <v>4446757</v>
      </c>
      <c r="F143" s="16" t="s">
        <v>188</v>
      </c>
      <c r="G143" s="16">
        <v>5011494658</v>
      </c>
      <c r="H143" s="16" t="s">
        <v>189</v>
      </c>
      <c r="I143" s="11">
        <v>3100001558</v>
      </c>
      <c r="J143" s="11"/>
      <c r="K143" s="170" t="s">
        <v>1181</v>
      </c>
      <c r="L143" s="11">
        <v>1650</v>
      </c>
      <c r="M143" s="11">
        <v>4084</v>
      </c>
      <c r="N143" s="11">
        <v>5</v>
      </c>
      <c r="O143" s="19" t="s">
        <v>144</v>
      </c>
      <c r="P143" s="165" t="s">
        <v>109</v>
      </c>
      <c r="Q143" s="11" t="s">
        <v>110</v>
      </c>
      <c r="R143" s="11">
        <v>2.1379999999999999</v>
      </c>
      <c r="S143" s="20">
        <v>7518</v>
      </c>
      <c r="T143" s="20" t="s">
        <v>100</v>
      </c>
      <c r="U143" s="21">
        <v>75.239199999999997</v>
      </c>
      <c r="V143" s="20">
        <f t="shared" si="108"/>
        <v>565648.30559999996</v>
      </c>
      <c r="W143" s="20">
        <v>0</v>
      </c>
      <c r="X143" s="20">
        <v>0</v>
      </c>
      <c r="Y143" s="20">
        <f t="shared" si="109"/>
        <v>101816.695008</v>
      </c>
      <c r="Z143" s="20">
        <f t="shared" si="110"/>
        <v>14141.207640000001</v>
      </c>
      <c r="AA143" s="20">
        <f t="shared" si="111"/>
        <v>681606.20824800001</v>
      </c>
      <c r="AB143" s="20">
        <f t="shared" si="112"/>
        <v>579789.51324</v>
      </c>
      <c r="AC143" s="11" t="s">
        <v>101</v>
      </c>
      <c r="AD143" s="11">
        <v>9100104683</v>
      </c>
      <c r="AE143" s="11" t="s">
        <v>7</v>
      </c>
      <c r="AF143" s="11" t="s">
        <v>116</v>
      </c>
      <c r="AG143" s="11" t="s">
        <v>22</v>
      </c>
      <c r="AH143" s="11">
        <v>330050808</v>
      </c>
      <c r="AI143" s="11" t="s">
        <v>117</v>
      </c>
      <c r="AJ143" s="11" t="s">
        <v>190</v>
      </c>
      <c r="AK143" s="11" t="s">
        <v>206</v>
      </c>
      <c r="AL143" s="11" t="s">
        <v>220</v>
      </c>
      <c r="AM143" s="73" t="s">
        <v>171</v>
      </c>
    </row>
    <row r="144" spans="1:39" ht="15.75" hidden="1">
      <c r="A144" s="14">
        <v>143</v>
      </c>
      <c r="B144" s="15">
        <v>193423</v>
      </c>
      <c r="C144" s="15"/>
      <c r="D144" s="16">
        <v>220000000548</v>
      </c>
      <c r="E144" s="16">
        <v>4446757</v>
      </c>
      <c r="F144" s="16" t="s">
        <v>188</v>
      </c>
      <c r="G144" s="16">
        <v>5011494658</v>
      </c>
      <c r="H144" s="16" t="s">
        <v>189</v>
      </c>
      <c r="I144" s="11">
        <v>3100001558</v>
      </c>
      <c r="J144" s="11"/>
      <c r="K144" s="170" t="s">
        <v>1181</v>
      </c>
      <c r="L144" s="11">
        <v>1650</v>
      </c>
      <c r="M144" s="11">
        <v>4084</v>
      </c>
      <c r="N144" s="11">
        <v>5</v>
      </c>
      <c r="O144" s="19" t="s">
        <v>144</v>
      </c>
      <c r="P144" s="165" t="s">
        <v>109</v>
      </c>
      <c r="Q144" s="11" t="s">
        <v>110</v>
      </c>
      <c r="R144" s="11">
        <v>2.1379999999999999</v>
      </c>
      <c r="S144" s="20">
        <v>7518</v>
      </c>
      <c r="T144" s="20" t="s">
        <v>100</v>
      </c>
      <c r="U144" s="21">
        <v>75.239199999999997</v>
      </c>
      <c r="V144" s="20">
        <f t="shared" si="108"/>
        <v>565648.30559999996</v>
      </c>
      <c r="W144" s="20">
        <v>0</v>
      </c>
      <c r="X144" s="20">
        <v>0</v>
      </c>
      <c r="Y144" s="20">
        <f t="shared" si="109"/>
        <v>101816.695008</v>
      </c>
      <c r="Z144" s="20">
        <f t="shared" si="110"/>
        <v>14141.207640000001</v>
      </c>
      <c r="AA144" s="20">
        <f t="shared" si="111"/>
        <v>681606.20824800001</v>
      </c>
      <c r="AB144" s="20">
        <f t="shared" si="112"/>
        <v>579789.51324</v>
      </c>
      <c r="AC144" s="11" t="s">
        <v>101</v>
      </c>
      <c r="AD144" s="11">
        <v>9100104683</v>
      </c>
      <c r="AE144" s="11" t="s">
        <v>7</v>
      </c>
      <c r="AF144" s="11" t="s">
        <v>116</v>
      </c>
      <c r="AG144" s="11" t="s">
        <v>22</v>
      </c>
      <c r="AH144" s="11">
        <v>330050808</v>
      </c>
      <c r="AI144" s="11" t="s">
        <v>117</v>
      </c>
      <c r="AJ144" s="11" t="s">
        <v>190</v>
      </c>
      <c r="AK144" s="11" t="s">
        <v>297</v>
      </c>
      <c r="AL144" s="11" t="s">
        <v>220</v>
      </c>
      <c r="AM144" s="73" t="s">
        <v>97</v>
      </c>
    </row>
    <row r="145" spans="1:39" ht="15.75" hidden="1">
      <c r="A145" s="14">
        <v>144</v>
      </c>
      <c r="B145" s="15" t="s">
        <v>308</v>
      </c>
      <c r="C145" s="15"/>
      <c r="D145" s="16">
        <v>220000000547</v>
      </c>
      <c r="E145" s="16">
        <v>9794957</v>
      </c>
      <c r="F145" s="16">
        <v>44167</v>
      </c>
      <c r="G145" s="16">
        <v>5010182948</v>
      </c>
      <c r="H145" s="16" t="s">
        <v>201</v>
      </c>
      <c r="I145" s="11">
        <v>3100001558</v>
      </c>
      <c r="J145" s="11"/>
      <c r="K145" s="170" t="s">
        <v>1181</v>
      </c>
      <c r="L145" s="11">
        <v>1650</v>
      </c>
      <c r="M145" s="11">
        <v>4084</v>
      </c>
      <c r="N145" s="11">
        <v>3</v>
      </c>
      <c r="O145" s="19">
        <v>3.14</v>
      </c>
      <c r="P145" s="165" t="s">
        <v>98</v>
      </c>
      <c r="Q145" s="11" t="s">
        <v>198</v>
      </c>
      <c r="R145" s="11">
        <v>2.1379999999999999</v>
      </c>
      <c r="S145" s="20">
        <v>8000</v>
      </c>
      <c r="T145" s="20" t="s">
        <v>100</v>
      </c>
      <c r="U145" s="21">
        <v>73.662899999999993</v>
      </c>
      <c r="V145" s="20">
        <f>S145*U145</f>
        <v>589303.19999999995</v>
      </c>
      <c r="W145" s="20">
        <v>0</v>
      </c>
      <c r="X145" s="20">
        <v>0</v>
      </c>
      <c r="Y145" s="20">
        <f>V145*18%</f>
        <v>106074.57599999999</v>
      </c>
      <c r="Z145" s="20">
        <f>V145*2.5%</f>
        <v>14732.58</v>
      </c>
      <c r="AA145" s="20">
        <f>V145+W145+X145+Y145+Z145</f>
        <v>710110.35599999991</v>
      </c>
      <c r="AB145" s="20">
        <f>AA145-Y145</f>
        <v>604035.77999999991</v>
      </c>
      <c r="AC145" s="11" t="s">
        <v>101</v>
      </c>
      <c r="AD145" s="11">
        <v>9100103740</v>
      </c>
      <c r="AE145" s="11" t="s">
        <v>7</v>
      </c>
      <c r="AF145" s="11" t="s">
        <v>116</v>
      </c>
      <c r="AG145" s="11" t="s">
        <v>22</v>
      </c>
      <c r="AH145" s="11">
        <v>330050808</v>
      </c>
      <c r="AI145" s="11" t="s">
        <v>117</v>
      </c>
      <c r="AJ145" s="11" t="s">
        <v>202</v>
      </c>
      <c r="AK145" s="11" t="s">
        <v>201</v>
      </c>
      <c r="AL145" s="11" t="s">
        <v>220</v>
      </c>
      <c r="AM145" s="73" t="s">
        <v>97</v>
      </c>
    </row>
    <row r="146" spans="1:39" ht="15.75" hidden="1">
      <c r="A146" s="14">
        <v>145</v>
      </c>
      <c r="B146" s="15" t="s">
        <v>309</v>
      </c>
      <c r="C146" s="15"/>
      <c r="D146" s="16">
        <v>220000000541</v>
      </c>
      <c r="E146" s="16">
        <v>6259360</v>
      </c>
      <c r="F146" s="16" t="s">
        <v>170</v>
      </c>
      <c r="G146" s="16">
        <v>5008669225</v>
      </c>
      <c r="H146" s="16" t="s">
        <v>171</v>
      </c>
      <c r="I146" s="11">
        <v>3100001558</v>
      </c>
      <c r="J146" s="11"/>
      <c r="K146" s="170" t="s">
        <v>1181</v>
      </c>
      <c r="L146" s="11">
        <v>1650</v>
      </c>
      <c r="M146" s="11">
        <v>4084</v>
      </c>
      <c r="N146" s="11">
        <v>3</v>
      </c>
      <c r="O146" s="19">
        <v>3.23</v>
      </c>
      <c r="P146" s="165" t="s">
        <v>114</v>
      </c>
      <c r="Q146" s="11" t="s">
        <v>115</v>
      </c>
      <c r="R146" s="11">
        <v>2.1379999999999999</v>
      </c>
      <c r="S146" s="20">
        <v>16700</v>
      </c>
      <c r="T146" s="20" t="s">
        <v>100</v>
      </c>
      <c r="U146" s="21">
        <v>68.8</v>
      </c>
      <c r="V146" s="20">
        <f>S146*U146</f>
        <v>1148960</v>
      </c>
      <c r="W146" s="20">
        <v>0</v>
      </c>
      <c r="X146" s="20">
        <v>0</v>
      </c>
      <c r="Y146" s="20">
        <f>V146*18%</f>
        <v>206812.79999999999</v>
      </c>
      <c r="Z146" s="20">
        <f>V146*2.5%</f>
        <v>28724</v>
      </c>
      <c r="AA146" s="20">
        <f>V146+W146+X146+Y146+Z146</f>
        <v>1384496.8</v>
      </c>
      <c r="AB146" s="20">
        <f>AA146-Y146</f>
        <v>1177684</v>
      </c>
      <c r="AC146" s="11" t="s">
        <v>101</v>
      </c>
      <c r="AD146" s="11">
        <v>9100082407</v>
      </c>
      <c r="AE146" s="11" t="s">
        <v>7</v>
      </c>
      <c r="AF146" s="11" t="s">
        <v>116</v>
      </c>
      <c r="AG146" s="11" t="s">
        <v>18</v>
      </c>
      <c r="AH146" s="11">
        <v>330050808</v>
      </c>
      <c r="AI146" s="11" t="s">
        <v>117</v>
      </c>
      <c r="AJ146" s="11" t="s">
        <v>172</v>
      </c>
      <c r="AK146" s="11" t="s">
        <v>141</v>
      </c>
      <c r="AL146" s="11" t="s">
        <v>220</v>
      </c>
      <c r="AM146" s="73" t="s">
        <v>257</v>
      </c>
    </row>
    <row r="147" spans="1:39" ht="15.75" hidden="1">
      <c r="A147" s="14">
        <v>146</v>
      </c>
      <c r="B147" s="15" t="s">
        <v>310</v>
      </c>
      <c r="C147" s="15"/>
      <c r="D147" s="16">
        <v>220000000549</v>
      </c>
      <c r="E147" s="16">
        <v>3813897</v>
      </c>
      <c r="F147" s="16" t="s">
        <v>149</v>
      </c>
      <c r="G147" s="16">
        <v>5011108515</v>
      </c>
      <c r="H147" s="16" t="s">
        <v>150</v>
      </c>
      <c r="I147" s="11">
        <v>3100001558</v>
      </c>
      <c r="J147" s="11"/>
      <c r="K147" s="170" t="s">
        <v>1181</v>
      </c>
      <c r="L147" s="11">
        <v>1650</v>
      </c>
      <c r="M147" s="11">
        <v>4084</v>
      </c>
      <c r="N147" s="11">
        <v>3</v>
      </c>
      <c r="O147" s="19">
        <v>3</v>
      </c>
      <c r="P147" s="165" t="s">
        <v>133</v>
      </c>
      <c r="Q147" s="11" t="s">
        <v>115</v>
      </c>
      <c r="R147" s="11">
        <v>2.1379999999999999</v>
      </c>
      <c r="S147" s="20">
        <v>12850</v>
      </c>
      <c r="T147" s="20" t="s">
        <v>134</v>
      </c>
      <c r="U147" s="21">
        <v>82.048299999999998</v>
      </c>
      <c r="V147" s="20">
        <f t="shared" ref="V147:V150" si="113">S147*U147</f>
        <v>1054320.655</v>
      </c>
      <c r="W147" s="20">
        <f t="shared" ref="W147:W148" si="114">V147*7.5%</f>
        <v>79074.049125000005</v>
      </c>
      <c r="X147" s="20">
        <f t="shared" ref="X147:X148" si="115">W147*10%</f>
        <v>7907.404912500001</v>
      </c>
      <c r="Y147" s="20">
        <f t="shared" ref="Y147:Y148" si="116">(W147+V147+X147)*18%</f>
        <v>205434.37962674996</v>
      </c>
      <c r="Z147" s="20">
        <f t="shared" ref="Z147:Z150" si="117">V147*2.5%</f>
        <v>26358.016375000003</v>
      </c>
      <c r="AA147" s="20">
        <f t="shared" ref="AA147:AA150" si="118">V147+W147+X147+Y147+Z147</f>
        <v>1373094.5050392498</v>
      </c>
      <c r="AB147" s="20">
        <f t="shared" ref="AB147:AB150" si="119">AA147-Y147</f>
        <v>1167660.1254124998</v>
      </c>
      <c r="AC147" s="11" t="s">
        <v>101</v>
      </c>
      <c r="AD147" s="11">
        <v>9100104715</v>
      </c>
      <c r="AE147" s="11" t="s">
        <v>7</v>
      </c>
      <c r="AF147" s="11" t="s">
        <v>116</v>
      </c>
      <c r="AG147" s="11" t="s">
        <v>22</v>
      </c>
      <c r="AH147" s="11" t="s">
        <v>151</v>
      </c>
      <c r="AI147" s="11" t="s">
        <v>152</v>
      </c>
      <c r="AJ147" s="11" t="s">
        <v>280</v>
      </c>
      <c r="AK147" s="11" t="s">
        <v>280</v>
      </c>
      <c r="AL147" s="25" t="s">
        <v>220</v>
      </c>
      <c r="AM147" s="73" t="s">
        <v>257</v>
      </c>
    </row>
    <row r="148" spans="1:39" ht="15.75" hidden="1">
      <c r="A148" s="14">
        <v>147</v>
      </c>
      <c r="B148" s="15" t="s">
        <v>311</v>
      </c>
      <c r="C148" s="15"/>
      <c r="D148" s="16">
        <v>220000000549</v>
      </c>
      <c r="E148" s="16">
        <v>3813897</v>
      </c>
      <c r="F148" s="16" t="s">
        <v>149</v>
      </c>
      <c r="G148" s="16">
        <v>5011108515</v>
      </c>
      <c r="H148" s="16" t="s">
        <v>150</v>
      </c>
      <c r="I148" s="11">
        <v>3100001558</v>
      </c>
      <c r="J148" s="11"/>
      <c r="K148" s="170" t="s">
        <v>1181</v>
      </c>
      <c r="L148" s="11">
        <v>1650</v>
      </c>
      <c r="M148" s="11">
        <v>4084</v>
      </c>
      <c r="N148" s="11">
        <v>3</v>
      </c>
      <c r="O148" s="19">
        <v>3</v>
      </c>
      <c r="P148" s="165" t="s">
        <v>133</v>
      </c>
      <c r="Q148" s="11" t="s">
        <v>115</v>
      </c>
      <c r="R148" s="11">
        <v>2.1379999999999999</v>
      </c>
      <c r="S148" s="20">
        <v>12850</v>
      </c>
      <c r="T148" s="20" t="s">
        <v>134</v>
      </c>
      <c r="U148" s="21">
        <v>82.048299999999998</v>
      </c>
      <c r="V148" s="20">
        <f t="shared" si="113"/>
        <v>1054320.655</v>
      </c>
      <c r="W148" s="20">
        <f t="shared" si="114"/>
        <v>79074.049125000005</v>
      </c>
      <c r="X148" s="20">
        <f t="shared" si="115"/>
        <v>7907.404912500001</v>
      </c>
      <c r="Y148" s="20">
        <f t="shared" si="116"/>
        <v>205434.37962674996</v>
      </c>
      <c r="Z148" s="20">
        <f t="shared" si="117"/>
        <v>26358.016375000003</v>
      </c>
      <c r="AA148" s="20">
        <f t="shared" si="118"/>
        <v>1373094.5050392498</v>
      </c>
      <c r="AB148" s="20">
        <f t="shared" si="119"/>
        <v>1167660.1254124998</v>
      </c>
      <c r="AC148" s="11" t="s">
        <v>101</v>
      </c>
      <c r="AD148" s="11">
        <v>9100104715</v>
      </c>
      <c r="AE148" s="11" t="s">
        <v>7</v>
      </c>
      <c r="AF148" s="11" t="s">
        <v>116</v>
      </c>
      <c r="AG148" s="11" t="s">
        <v>22</v>
      </c>
      <c r="AH148" s="11" t="s">
        <v>151</v>
      </c>
      <c r="AI148" s="11" t="s">
        <v>152</v>
      </c>
      <c r="AJ148" s="11" t="s">
        <v>280</v>
      </c>
      <c r="AK148" s="11" t="s">
        <v>280</v>
      </c>
      <c r="AL148" s="25" t="s">
        <v>220</v>
      </c>
      <c r="AM148" s="73" t="s">
        <v>108</v>
      </c>
    </row>
    <row r="149" spans="1:39" ht="15.75" hidden="1">
      <c r="A149" s="14">
        <v>148</v>
      </c>
      <c r="B149" s="15" t="s">
        <v>312</v>
      </c>
      <c r="C149" s="15"/>
      <c r="D149" s="16">
        <v>220000000546</v>
      </c>
      <c r="E149" s="16">
        <v>6699968</v>
      </c>
      <c r="F149" s="16" t="s">
        <v>196</v>
      </c>
      <c r="G149" s="16">
        <v>5012478796</v>
      </c>
      <c r="H149" s="16" t="s">
        <v>197</v>
      </c>
      <c r="I149" s="11">
        <v>3100001558</v>
      </c>
      <c r="J149" s="11"/>
      <c r="K149" s="170" t="s">
        <v>1181</v>
      </c>
      <c r="L149" s="11">
        <v>1650</v>
      </c>
      <c r="M149" s="11">
        <v>4084</v>
      </c>
      <c r="N149" s="11">
        <v>3</v>
      </c>
      <c r="O149" s="19">
        <v>3.02</v>
      </c>
      <c r="P149" s="165" t="s">
        <v>98</v>
      </c>
      <c r="Q149" s="11" t="s">
        <v>198</v>
      </c>
      <c r="R149" s="11">
        <v>2.1419999999999999</v>
      </c>
      <c r="S149" s="20">
        <v>8000</v>
      </c>
      <c r="T149" s="20" t="s">
        <v>100</v>
      </c>
      <c r="U149" s="21">
        <v>73.662899999999993</v>
      </c>
      <c r="V149" s="20">
        <f t="shared" si="113"/>
        <v>589303.19999999995</v>
      </c>
      <c r="W149" s="20">
        <v>0</v>
      </c>
      <c r="X149" s="20">
        <v>0</v>
      </c>
      <c r="Y149" s="20">
        <f t="shared" ref="Y149:Y150" si="120">V149*18%</f>
        <v>106074.57599999999</v>
      </c>
      <c r="Z149" s="20">
        <f t="shared" si="117"/>
        <v>14732.58</v>
      </c>
      <c r="AA149" s="20">
        <f t="shared" si="118"/>
        <v>710110.35599999991</v>
      </c>
      <c r="AB149" s="20">
        <f t="shared" si="119"/>
        <v>604035.77999999991</v>
      </c>
      <c r="AC149" s="11" t="s">
        <v>101</v>
      </c>
      <c r="AD149" s="11">
        <v>9100103740</v>
      </c>
      <c r="AE149" s="11" t="s">
        <v>7</v>
      </c>
      <c r="AF149" s="11" t="s">
        <v>116</v>
      </c>
      <c r="AG149" s="11" t="s">
        <v>22</v>
      </c>
      <c r="AH149" s="11">
        <v>330050808</v>
      </c>
      <c r="AI149" s="11" t="s">
        <v>117</v>
      </c>
      <c r="AJ149" s="11" t="s">
        <v>199</v>
      </c>
      <c r="AK149" s="11" t="s">
        <v>199</v>
      </c>
      <c r="AL149" s="11" t="s">
        <v>220</v>
      </c>
      <c r="AM149" s="73" t="s">
        <v>108</v>
      </c>
    </row>
    <row r="150" spans="1:39" ht="15.75" hidden="1">
      <c r="A150" s="14">
        <v>149</v>
      </c>
      <c r="B150" s="15" t="s">
        <v>313</v>
      </c>
      <c r="C150" s="15"/>
      <c r="D150" s="16">
        <v>220000000546</v>
      </c>
      <c r="E150" s="16">
        <v>6699968</v>
      </c>
      <c r="F150" s="16" t="s">
        <v>196</v>
      </c>
      <c r="G150" s="16">
        <v>5012478796</v>
      </c>
      <c r="H150" s="16" t="s">
        <v>197</v>
      </c>
      <c r="I150" s="11">
        <v>3100001558</v>
      </c>
      <c r="J150" s="11"/>
      <c r="K150" s="170" t="s">
        <v>1181</v>
      </c>
      <c r="L150" s="11">
        <v>1650</v>
      </c>
      <c r="M150" s="11">
        <v>4084</v>
      </c>
      <c r="N150" s="11">
        <v>3</v>
      </c>
      <c r="O150" s="19">
        <v>3.02</v>
      </c>
      <c r="P150" s="165" t="s">
        <v>98</v>
      </c>
      <c r="Q150" s="11" t="s">
        <v>198</v>
      </c>
      <c r="R150" s="11">
        <v>2.1419999999999999</v>
      </c>
      <c r="S150" s="20">
        <v>8000</v>
      </c>
      <c r="T150" s="20" t="s">
        <v>100</v>
      </c>
      <c r="U150" s="21">
        <v>73.662899999999993</v>
      </c>
      <c r="V150" s="20">
        <f t="shared" si="113"/>
        <v>589303.19999999995</v>
      </c>
      <c r="W150" s="20">
        <v>0</v>
      </c>
      <c r="X150" s="20">
        <v>0</v>
      </c>
      <c r="Y150" s="20">
        <f t="shared" si="120"/>
        <v>106074.57599999999</v>
      </c>
      <c r="Z150" s="20">
        <f t="shared" si="117"/>
        <v>14732.58</v>
      </c>
      <c r="AA150" s="20">
        <f t="shared" si="118"/>
        <v>710110.35599999991</v>
      </c>
      <c r="AB150" s="20">
        <f t="shared" si="119"/>
        <v>604035.77999999991</v>
      </c>
      <c r="AC150" s="11" t="s">
        <v>101</v>
      </c>
      <c r="AD150" s="11">
        <v>9100103740</v>
      </c>
      <c r="AE150" s="11" t="s">
        <v>7</v>
      </c>
      <c r="AF150" s="11" t="s">
        <v>116</v>
      </c>
      <c r="AG150" s="11" t="s">
        <v>22</v>
      </c>
      <c r="AH150" s="11">
        <v>330050808</v>
      </c>
      <c r="AI150" s="11" t="s">
        <v>117</v>
      </c>
      <c r="AJ150" s="11" t="s">
        <v>199</v>
      </c>
      <c r="AK150" s="11" t="s">
        <v>199</v>
      </c>
      <c r="AL150" s="11" t="s">
        <v>220</v>
      </c>
      <c r="AM150" s="73" t="s">
        <v>257</v>
      </c>
    </row>
    <row r="151" spans="1:39" ht="15.75" hidden="1">
      <c r="A151" s="14">
        <v>150</v>
      </c>
      <c r="B151" s="15">
        <v>25633</v>
      </c>
      <c r="C151" s="15"/>
      <c r="D151" s="16">
        <v>220000000704</v>
      </c>
      <c r="E151" s="16">
        <v>7580867</v>
      </c>
      <c r="F151" s="16" t="s">
        <v>314</v>
      </c>
      <c r="G151" s="16">
        <v>5012685065</v>
      </c>
      <c r="H151" s="16" t="s">
        <v>315</v>
      </c>
      <c r="I151" s="11">
        <v>3100001558</v>
      </c>
      <c r="J151" s="11"/>
      <c r="K151" s="170" t="s">
        <v>1181</v>
      </c>
      <c r="L151" s="11">
        <v>1650</v>
      </c>
      <c r="M151" s="11">
        <v>4084</v>
      </c>
      <c r="N151" s="11">
        <v>3</v>
      </c>
      <c r="O151" s="19" t="s">
        <v>316</v>
      </c>
      <c r="P151" s="165" t="s">
        <v>317</v>
      </c>
      <c r="Q151" s="11" t="s">
        <v>198</v>
      </c>
      <c r="R151" s="11">
        <v>2.1379999999999999</v>
      </c>
      <c r="S151" s="20">
        <v>11000</v>
      </c>
      <c r="T151" s="20" t="s">
        <v>134</v>
      </c>
      <c r="U151" s="21">
        <v>84.924300000000002</v>
      </c>
      <c r="V151" s="20">
        <f>S151*U151</f>
        <v>934167.3</v>
      </c>
      <c r="W151" s="20">
        <f>V151*7.5%</f>
        <v>70062.547500000001</v>
      </c>
      <c r="X151" s="20">
        <f>W151*10%</f>
        <v>7006.2547500000001</v>
      </c>
      <c r="Y151" s="20">
        <f>(W151+V151+X151)*18%</f>
        <v>182022.49840499999</v>
      </c>
      <c r="Z151" s="20">
        <f>V151*2.5%</f>
        <v>23354.182500000003</v>
      </c>
      <c r="AA151" s="20">
        <f>V151+W151+X151+Y151+Z151</f>
        <v>1216612.7831550001</v>
      </c>
      <c r="AB151" s="20">
        <f>AA151-Y151</f>
        <v>1034590.2847500001</v>
      </c>
      <c r="AC151" s="11" t="s">
        <v>101</v>
      </c>
      <c r="AD151" s="11">
        <v>9100132635</v>
      </c>
      <c r="AE151" s="11" t="s">
        <v>7</v>
      </c>
      <c r="AF151" s="11" t="s">
        <v>116</v>
      </c>
      <c r="AG151" s="11" t="s">
        <v>22</v>
      </c>
      <c r="AH151" s="11">
        <v>319343684</v>
      </c>
      <c r="AI151" s="11" t="s">
        <v>318</v>
      </c>
      <c r="AJ151" s="11" t="s">
        <v>319</v>
      </c>
      <c r="AK151" s="11" t="s">
        <v>319</v>
      </c>
      <c r="AL151" s="25" t="s">
        <v>220</v>
      </c>
      <c r="AM151" s="73" t="s">
        <v>257</v>
      </c>
    </row>
    <row r="152" spans="1:39" ht="15.75" hidden="1">
      <c r="A152" s="14">
        <v>151</v>
      </c>
      <c r="B152" s="15">
        <v>25643</v>
      </c>
      <c r="C152" s="15"/>
      <c r="D152" s="16">
        <v>220000000709</v>
      </c>
      <c r="E152" s="16">
        <v>7371039</v>
      </c>
      <c r="F152" s="16" t="s">
        <v>321</v>
      </c>
      <c r="G152" s="16">
        <v>5012684908</v>
      </c>
      <c r="H152" s="16" t="s">
        <v>315</v>
      </c>
      <c r="I152" s="11">
        <v>3100001558</v>
      </c>
      <c r="J152" s="11"/>
      <c r="K152" s="170" t="s">
        <v>1181</v>
      </c>
      <c r="L152" s="11">
        <v>1650</v>
      </c>
      <c r="M152" s="11">
        <v>4084</v>
      </c>
      <c r="N152" s="11">
        <v>3</v>
      </c>
      <c r="O152" s="19" t="s">
        <v>316</v>
      </c>
      <c r="P152" s="165" t="s">
        <v>317</v>
      </c>
      <c r="Q152" s="11" t="s">
        <v>198</v>
      </c>
      <c r="R152" s="11">
        <v>2.1379999999999999</v>
      </c>
      <c r="S152" s="20">
        <v>11000</v>
      </c>
      <c r="T152" s="20" t="s">
        <v>134</v>
      </c>
      <c r="U152" s="21">
        <v>84.924300000000002</v>
      </c>
      <c r="V152" s="20">
        <f>S152*U152</f>
        <v>934167.3</v>
      </c>
      <c r="W152" s="20">
        <v>0</v>
      </c>
      <c r="X152" s="20">
        <f>W152*10%</f>
        <v>0</v>
      </c>
      <c r="Y152" s="20">
        <f>(W152+V152+X152)*18%</f>
        <v>168150.114</v>
      </c>
      <c r="Z152" s="20">
        <f>V152*2.5%</f>
        <v>23354.182500000003</v>
      </c>
      <c r="AA152" s="20">
        <f>V152+W152+X152+Y152+Z152</f>
        <v>1125671.5965000002</v>
      </c>
      <c r="AB152" s="20">
        <f>AA152-Y152</f>
        <v>957521.48250000016</v>
      </c>
      <c r="AC152" s="11" t="s">
        <v>101</v>
      </c>
      <c r="AD152" s="11">
        <v>9100132635</v>
      </c>
      <c r="AE152" s="11" t="s">
        <v>7</v>
      </c>
      <c r="AF152" s="11" t="s">
        <v>116</v>
      </c>
      <c r="AG152" s="11" t="s">
        <v>22</v>
      </c>
      <c r="AH152" s="11">
        <v>331011024</v>
      </c>
      <c r="AI152" s="11" t="s">
        <v>197</v>
      </c>
      <c r="AJ152" s="11" t="s">
        <v>319</v>
      </c>
      <c r="AK152" s="11" t="s">
        <v>322</v>
      </c>
      <c r="AL152" s="11" t="s">
        <v>220</v>
      </c>
      <c r="AM152" s="73" t="s">
        <v>97</v>
      </c>
    </row>
    <row r="153" spans="1:39" ht="15.75" hidden="1">
      <c r="A153" s="14">
        <v>152</v>
      </c>
      <c r="B153" s="15" t="s">
        <v>323</v>
      </c>
      <c r="C153" s="15"/>
      <c r="D153" s="16">
        <v>220000000546</v>
      </c>
      <c r="E153" s="16">
        <v>6699968</v>
      </c>
      <c r="F153" s="16" t="s">
        <v>196</v>
      </c>
      <c r="G153" s="16">
        <v>5012478796</v>
      </c>
      <c r="H153" s="16" t="s">
        <v>197</v>
      </c>
      <c r="I153" s="11">
        <v>3100001558</v>
      </c>
      <c r="J153" s="11"/>
      <c r="K153" s="170" t="s">
        <v>1181</v>
      </c>
      <c r="L153" s="11">
        <v>1650</v>
      </c>
      <c r="M153" s="11">
        <v>4084</v>
      </c>
      <c r="N153" s="11">
        <v>3</v>
      </c>
      <c r="O153" s="19">
        <v>3.02</v>
      </c>
      <c r="P153" s="165" t="s">
        <v>98</v>
      </c>
      <c r="Q153" s="11" t="s">
        <v>198</v>
      </c>
      <c r="R153" s="11">
        <v>2.1419999999999999</v>
      </c>
      <c r="S153" s="20">
        <v>8000</v>
      </c>
      <c r="T153" s="20" t="s">
        <v>100</v>
      </c>
      <c r="U153" s="21">
        <v>73.662899999999993</v>
      </c>
      <c r="V153" s="20">
        <f t="shared" ref="V153:V168" si="121">S153*U153</f>
        <v>589303.19999999995</v>
      </c>
      <c r="W153" s="20">
        <v>0</v>
      </c>
      <c r="X153" s="20">
        <v>0</v>
      </c>
      <c r="Y153" s="20">
        <f t="shared" ref="Y153:Y154" si="122">V153*18%</f>
        <v>106074.57599999999</v>
      </c>
      <c r="Z153" s="20">
        <f t="shared" ref="Z153:Z168" si="123">V153*2.5%</f>
        <v>14732.58</v>
      </c>
      <c r="AA153" s="20">
        <f t="shared" ref="AA153:AA168" si="124">V153+W153+X153+Y153+Z153</f>
        <v>710110.35599999991</v>
      </c>
      <c r="AB153" s="20">
        <f t="shared" ref="AB153:AB168" si="125">AA153-Y153</f>
        <v>604035.77999999991</v>
      </c>
      <c r="AC153" s="11" t="s">
        <v>101</v>
      </c>
      <c r="AD153" s="11">
        <v>9100103740</v>
      </c>
      <c r="AE153" s="11" t="s">
        <v>7</v>
      </c>
      <c r="AF153" s="11" t="s">
        <v>116</v>
      </c>
      <c r="AG153" s="11" t="s">
        <v>22</v>
      </c>
      <c r="AH153" s="11">
        <v>330050808</v>
      </c>
      <c r="AI153" s="11" t="s">
        <v>117</v>
      </c>
      <c r="AJ153" s="11" t="s">
        <v>199</v>
      </c>
      <c r="AK153" s="11" t="s">
        <v>199</v>
      </c>
      <c r="AL153" s="11" t="s">
        <v>220</v>
      </c>
      <c r="AM153" s="73" t="s">
        <v>257</v>
      </c>
    </row>
    <row r="154" spans="1:39" ht="15.75" hidden="1">
      <c r="A154" s="14">
        <v>153</v>
      </c>
      <c r="B154" s="15" t="s">
        <v>324</v>
      </c>
      <c r="C154" s="15"/>
      <c r="D154" s="16">
        <v>220000000547</v>
      </c>
      <c r="E154" s="16">
        <v>9794957</v>
      </c>
      <c r="F154" s="16">
        <v>44167</v>
      </c>
      <c r="G154" s="16">
        <v>5010182948</v>
      </c>
      <c r="H154" s="16" t="s">
        <v>201</v>
      </c>
      <c r="I154" s="11">
        <v>3100001558</v>
      </c>
      <c r="J154" s="11"/>
      <c r="K154" s="170" t="s">
        <v>1181</v>
      </c>
      <c r="L154" s="11">
        <v>1650</v>
      </c>
      <c r="M154" s="11">
        <v>4084</v>
      </c>
      <c r="N154" s="11">
        <v>3</v>
      </c>
      <c r="O154" s="19">
        <v>3.14</v>
      </c>
      <c r="P154" s="165" t="s">
        <v>98</v>
      </c>
      <c r="Q154" s="11" t="s">
        <v>198</v>
      </c>
      <c r="R154" s="11">
        <v>2.1379999999999999</v>
      </c>
      <c r="S154" s="20">
        <v>8000</v>
      </c>
      <c r="T154" s="20" t="s">
        <v>100</v>
      </c>
      <c r="U154" s="21">
        <v>73.662899999999993</v>
      </c>
      <c r="V154" s="20">
        <f t="shared" si="121"/>
        <v>589303.19999999995</v>
      </c>
      <c r="W154" s="20">
        <v>0</v>
      </c>
      <c r="X154" s="20">
        <v>0</v>
      </c>
      <c r="Y154" s="20">
        <f t="shared" si="122"/>
        <v>106074.57599999999</v>
      </c>
      <c r="Z154" s="20">
        <f t="shared" si="123"/>
        <v>14732.58</v>
      </c>
      <c r="AA154" s="20">
        <f t="shared" si="124"/>
        <v>710110.35599999991</v>
      </c>
      <c r="AB154" s="20">
        <f t="shared" si="125"/>
        <v>604035.77999999991</v>
      </c>
      <c r="AC154" s="11" t="s">
        <v>101</v>
      </c>
      <c r="AD154" s="11">
        <v>9100103740</v>
      </c>
      <c r="AE154" s="11" t="s">
        <v>7</v>
      </c>
      <c r="AF154" s="11" t="s">
        <v>116</v>
      </c>
      <c r="AG154" s="11" t="s">
        <v>22</v>
      </c>
      <c r="AH154" s="11">
        <v>330050808</v>
      </c>
      <c r="AI154" s="11" t="s">
        <v>117</v>
      </c>
      <c r="AJ154" s="11" t="s">
        <v>202</v>
      </c>
      <c r="AK154" s="11" t="s">
        <v>201</v>
      </c>
      <c r="AL154" s="11" t="s">
        <v>220</v>
      </c>
      <c r="AM154" s="73" t="s">
        <v>97</v>
      </c>
    </row>
    <row r="155" spans="1:39" ht="15.75" hidden="1">
      <c r="A155" s="14">
        <v>154</v>
      </c>
      <c r="B155" s="15">
        <v>25628</v>
      </c>
      <c r="C155" s="15"/>
      <c r="D155" s="16">
        <v>220000000704</v>
      </c>
      <c r="E155" s="16">
        <v>7580867</v>
      </c>
      <c r="F155" s="16" t="s">
        <v>314</v>
      </c>
      <c r="G155" s="16">
        <v>5012685065</v>
      </c>
      <c r="H155" s="16" t="s">
        <v>315</v>
      </c>
      <c r="I155" s="11">
        <v>3100001558</v>
      </c>
      <c r="J155" s="11"/>
      <c r="K155" s="170" t="s">
        <v>1181</v>
      </c>
      <c r="L155" s="11">
        <v>1650</v>
      </c>
      <c r="M155" s="11">
        <v>4084</v>
      </c>
      <c r="N155" s="11">
        <v>3</v>
      </c>
      <c r="O155" s="19" t="s">
        <v>316</v>
      </c>
      <c r="P155" s="165" t="s">
        <v>317</v>
      </c>
      <c r="Q155" s="11" t="s">
        <v>198</v>
      </c>
      <c r="R155" s="11">
        <v>2.1379999999999999</v>
      </c>
      <c r="S155" s="20">
        <v>11000</v>
      </c>
      <c r="T155" s="20" t="s">
        <v>134</v>
      </c>
      <c r="U155" s="21">
        <v>84.924300000000002</v>
      </c>
      <c r="V155" s="20">
        <f t="shared" si="121"/>
        <v>934167.3</v>
      </c>
      <c r="W155" s="20">
        <f t="shared" ref="W155:W156" si="126">V155*7.5%</f>
        <v>70062.547500000001</v>
      </c>
      <c r="X155" s="20">
        <f t="shared" ref="X155:X156" si="127">W155*10%</f>
        <v>7006.2547500000001</v>
      </c>
      <c r="Y155" s="20">
        <f t="shared" ref="Y155:Y156" si="128">(W155+V155+X155)*18%</f>
        <v>182022.49840499999</v>
      </c>
      <c r="Z155" s="20">
        <f t="shared" si="123"/>
        <v>23354.182500000003</v>
      </c>
      <c r="AA155" s="20">
        <f t="shared" si="124"/>
        <v>1216612.7831550001</v>
      </c>
      <c r="AB155" s="20">
        <f t="shared" si="125"/>
        <v>1034590.2847500001</v>
      </c>
      <c r="AC155" s="11" t="s">
        <v>101</v>
      </c>
      <c r="AD155" s="11">
        <v>9100132635</v>
      </c>
      <c r="AE155" s="11" t="s">
        <v>7</v>
      </c>
      <c r="AF155" s="11" t="s">
        <v>116</v>
      </c>
      <c r="AG155" s="11" t="s">
        <v>22</v>
      </c>
      <c r="AH155" s="11">
        <v>319343684</v>
      </c>
      <c r="AI155" s="11" t="s">
        <v>318</v>
      </c>
      <c r="AJ155" s="11" t="s">
        <v>319</v>
      </c>
      <c r="AK155" s="11" t="s">
        <v>319</v>
      </c>
      <c r="AL155" s="25" t="s">
        <v>220</v>
      </c>
      <c r="AM155" s="73" t="s">
        <v>97</v>
      </c>
    </row>
    <row r="156" spans="1:39" ht="15.75" hidden="1">
      <c r="A156" s="14">
        <v>155</v>
      </c>
      <c r="B156" s="15">
        <v>25630</v>
      </c>
      <c r="C156" s="15"/>
      <c r="D156" s="16">
        <v>220000000704</v>
      </c>
      <c r="E156" s="16">
        <v>7580867</v>
      </c>
      <c r="F156" s="16" t="s">
        <v>314</v>
      </c>
      <c r="G156" s="16">
        <v>5012685065</v>
      </c>
      <c r="H156" s="16" t="s">
        <v>315</v>
      </c>
      <c r="I156" s="11">
        <v>3100001558</v>
      </c>
      <c r="J156" s="11"/>
      <c r="K156" s="170" t="s">
        <v>1181</v>
      </c>
      <c r="L156" s="11">
        <v>1650</v>
      </c>
      <c r="M156" s="11">
        <v>4084</v>
      </c>
      <c r="N156" s="11">
        <v>3</v>
      </c>
      <c r="O156" s="19" t="s">
        <v>316</v>
      </c>
      <c r="P156" s="165" t="s">
        <v>317</v>
      </c>
      <c r="Q156" s="11" t="s">
        <v>198</v>
      </c>
      <c r="R156" s="11">
        <v>2.1379999999999999</v>
      </c>
      <c r="S156" s="20">
        <v>11000</v>
      </c>
      <c r="T156" s="20" t="s">
        <v>134</v>
      </c>
      <c r="U156" s="21">
        <v>84.924300000000002</v>
      </c>
      <c r="V156" s="20">
        <f t="shared" si="121"/>
        <v>934167.3</v>
      </c>
      <c r="W156" s="20">
        <f t="shared" si="126"/>
        <v>70062.547500000001</v>
      </c>
      <c r="X156" s="20">
        <f t="shared" si="127"/>
        <v>7006.2547500000001</v>
      </c>
      <c r="Y156" s="20">
        <f t="shared" si="128"/>
        <v>182022.49840499999</v>
      </c>
      <c r="Z156" s="20">
        <f t="shared" si="123"/>
        <v>23354.182500000003</v>
      </c>
      <c r="AA156" s="20">
        <f t="shared" si="124"/>
        <v>1216612.7831550001</v>
      </c>
      <c r="AB156" s="20">
        <f t="shared" si="125"/>
        <v>1034590.2847500001</v>
      </c>
      <c r="AC156" s="11" t="s">
        <v>101</v>
      </c>
      <c r="AD156" s="11">
        <v>9100132635</v>
      </c>
      <c r="AE156" s="11" t="s">
        <v>7</v>
      </c>
      <c r="AF156" s="11" t="s">
        <v>116</v>
      </c>
      <c r="AG156" s="11" t="s">
        <v>22</v>
      </c>
      <c r="AH156" s="11">
        <v>319343684</v>
      </c>
      <c r="AI156" s="11" t="s">
        <v>318</v>
      </c>
      <c r="AJ156" s="11" t="s">
        <v>319</v>
      </c>
      <c r="AK156" s="11" t="s">
        <v>319</v>
      </c>
      <c r="AL156" s="25" t="s">
        <v>220</v>
      </c>
      <c r="AM156" s="73" t="s">
        <v>97</v>
      </c>
    </row>
    <row r="157" spans="1:39" ht="15.75" hidden="1">
      <c r="A157" s="14">
        <v>156</v>
      </c>
      <c r="B157" s="15">
        <v>236487</v>
      </c>
      <c r="C157" s="15"/>
      <c r="D157" s="16">
        <v>220000000702</v>
      </c>
      <c r="E157" s="16">
        <v>8351310</v>
      </c>
      <c r="F157" s="16" t="s">
        <v>325</v>
      </c>
      <c r="G157" s="16">
        <v>5013371887</v>
      </c>
      <c r="H157" s="16" t="s">
        <v>326</v>
      </c>
      <c r="I157" s="11">
        <v>3100001558</v>
      </c>
      <c r="J157" s="11"/>
      <c r="K157" s="170" t="s">
        <v>1181</v>
      </c>
      <c r="L157" s="11">
        <v>1650</v>
      </c>
      <c r="M157" s="11">
        <v>4084</v>
      </c>
      <c r="N157" s="11">
        <v>5</v>
      </c>
      <c r="O157" s="19" t="s">
        <v>327</v>
      </c>
      <c r="P157" s="165" t="s">
        <v>109</v>
      </c>
      <c r="Q157" s="11" t="s">
        <v>110</v>
      </c>
      <c r="R157" s="11">
        <v>2.1379999999999999</v>
      </c>
      <c r="S157" s="20">
        <v>7977</v>
      </c>
      <c r="T157" s="20" t="s">
        <v>100</v>
      </c>
      <c r="U157" s="21">
        <v>74.783600000000007</v>
      </c>
      <c r="V157" s="20">
        <f t="shared" si="121"/>
        <v>596548.77720000001</v>
      </c>
      <c r="W157" s="20">
        <v>0</v>
      </c>
      <c r="X157" s="20">
        <v>0</v>
      </c>
      <c r="Y157" s="20">
        <f t="shared" ref="Y157" si="129">V157*18%</f>
        <v>107378.77989599999</v>
      </c>
      <c r="Z157" s="20">
        <f t="shared" si="123"/>
        <v>14913.719430000001</v>
      </c>
      <c r="AA157" s="20">
        <f t="shared" si="124"/>
        <v>718841.27652600012</v>
      </c>
      <c r="AB157" s="20">
        <f t="shared" si="125"/>
        <v>611462.49663000018</v>
      </c>
      <c r="AC157" s="11" t="s">
        <v>101</v>
      </c>
      <c r="AD157" s="11">
        <v>9100129961</v>
      </c>
      <c r="AE157" s="11" t="s">
        <v>6</v>
      </c>
      <c r="AF157" s="11" t="s">
        <v>116</v>
      </c>
      <c r="AG157" s="11" t="s">
        <v>34</v>
      </c>
      <c r="AH157" s="11">
        <v>331011024</v>
      </c>
      <c r="AI157" s="11" t="s">
        <v>197</v>
      </c>
      <c r="AJ157" s="11" t="s">
        <v>328</v>
      </c>
      <c r="AK157" s="11" t="s">
        <v>328</v>
      </c>
      <c r="AL157" s="11" t="s">
        <v>105</v>
      </c>
      <c r="AM157" s="73" t="s">
        <v>165</v>
      </c>
    </row>
    <row r="158" spans="1:39" ht="15.75" hidden="1">
      <c r="A158" s="14">
        <v>157</v>
      </c>
      <c r="B158" s="15" t="s">
        <v>329</v>
      </c>
      <c r="C158" s="15"/>
      <c r="D158" s="16">
        <v>220000000549</v>
      </c>
      <c r="E158" s="16">
        <v>3813897</v>
      </c>
      <c r="F158" s="16" t="s">
        <v>149</v>
      </c>
      <c r="G158" s="16">
        <v>5011108515</v>
      </c>
      <c r="H158" s="16" t="s">
        <v>150</v>
      </c>
      <c r="I158" s="11">
        <v>3100001558</v>
      </c>
      <c r="J158" s="11"/>
      <c r="K158" s="170" t="s">
        <v>1181</v>
      </c>
      <c r="L158" s="11">
        <v>1650</v>
      </c>
      <c r="M158" s="11">
        <v>4084</v>
      </c>
      <c r="N158" s="11">
        <v>3</v>
      </c>
      <c r="O158" s="19">
        <v>3</v>
      </c>
      <c r="P158" s="165" t="s">
        <v>133</v>
      </c>
      <c r="Q158" s="11" t="s">
        <v>115</v>
      </c>
      <c r="R158" s="11">
        <v>2.1379999999999999</v>
      </c>
      <c r="S158" s="20">
        <v>12850</v>
      </c>
      <c r="T158" s="20" t="s">
        <v>134</v>
      </c>
      <c r="U158" s="21">
        <v>82.048299999999998</v>
      </c>
      <c r="V158" s="20">
        <f t="shared" si="121"/>
        <v>1054320.655</v>
      </c>
      <c r="W158" s="20">
        <f>V158*7.5%</f>
        <v>79074.049125000005</v>
      </c>
      <c r="X158" s="20">
        <f>W158*10%</f>
        <v>7907.404912500001</v>
      </c>
      <c r="Y158" s="20">
        <f>(W158+V158+X158)*18%</f>
        <v>205434.37962674996</v>
      </c>
      <c r="Z158" s="20">
        <f t="shared" si="123"/>
        <v>26358.016375000003</v>
      </c>
      <c r="AA158" s="20">
        <f t="shared" si="124"/>
        <v>1373094.5050392498</v>
      </c>
      <c r="AB158" s="20">
        <f t="shared" si="125"/>
        <v>1167660.1254124998</v>
      </c>
      <c r="AC158" s="11" t="s">
        <v>101</v>
      </c>
      <c r="AD158" s="11">
        <v>9100104715</v>
      </c>
      <c r="AE158" s="11" t="s">
        <v>7</v>
      </c>
      <c r="AF158" s="11" t="s">
        <v>116</v>
      </c>
      <c r="AG158" s="11" t="s">
        <v>22</v>
      </c>
      <c r="AH158" s="11" t="s">
        <v>151</v>
      </c>
      <c r="AI158" s="11" t="s">
        <v>152</v>
      </c>
      <c r="AJ158" s="11" t="s">
        <v>280</v>
      </c>
      <c r="AK158" s="11" t="s">
        <v>280</v>
      </c>
      <c r="AL158" s="25" t="s">
        <v>220</v>
      </c>
      <c r="AM158" s="73" t="s">
        <v>171</v>
      </c>
    </row>
    <row r="159" spans="1:39" ht="15.75" hidden="1">
      <c r="A159" s="14">
        <v>158</v>
      </c>
      <c r="B159" s="15">
        <v>193415</v>
      </c>
      <c r="C159" s="15"/>
      <c r="D159" s="16">
        <v>220000000548</v>
      </c>
      <c r="E159" s="16">
        <v>4446757</v>
      </c>
      <c r="F159" s="16" t="s">
        <v>188</v>
      </c>
      <c r="G159" s="16">
        <v>5011494658</v>
      </c>
      <c r="H159" s="16" t="s">
        <v>189</v>
      </c>
      <c r="I159" s="11">
        <v>3100001558</v>
      </c>
      <c r="J159" s="11"/>
      <c r="K159" s="170" t="s">
        <v>1181</v>
      </c>
      <c r="L159" s="11">
        <v>1650</v>
      </c>
      <c r="M159" s="11">
        <v>4084</v>
      </c>
      <c r="N159" s="11">
        <v>5</v>
      </c>
      <c r="O159" s="19" t="s">
        <v>144</v>
      </c>
      <c r="P159" s="165" t="s">
        <v>109</v>
      </c>
      <c r="Q159" s="11" t="s">
        <v>110</v>
      </c>
      <c r="R159" s="11">
        <v>2.1379999999999999</v>
      </c>
      <c r="S159" s="20">
        <v>7518</v>
      </c>
      <c r="T159" s="20" t="s">
        <v>100</v>
      </c>
      <c r="U159" s="21">
        <v>75.239199999999997</v>
      </c>
      <c r="V159" s="20">
        <f t="shared" si="121"/>
        <v>565648.30559999996</v>
      </c>
      <c r="W159" s="20">
        <v>0</v>
      </c>
      <c r="X159" s="20">
        <v>0</v>
      </c>
      <c r="Y159" s="20">
        <f>V159*18%</f>
        <v>101816.695008</v>
      </c>
      <c r="Z159" s="20">
        <f t="shared" si="123"/>
        <v>14141.207640000001</v>
      </c>
      <c r="AA159" s="20">
        <f t="shared" si="124"/>
        <v>681606.20824800001</v>
      </c>
      <c r="AB159" s="20">
        <f t="shared" si="125"/>
        <v>579789.51324</v>
      </c>
      <c r="AC159" s="11" t="s">
        <v>101</v>
      </c>
      <c r="AD159" s="11">
        <v>9100104683</v>
      </c>
      <c r="AE159" s="11" t="s">
        <v>7</v>
      </c>
      <c r="AF159" s="11" t="s">
        <v>116</v>
      </c>
      <c r="AG159" s="11" t="s">
        <v>22</v>
      </c>
      <c r="AH159" s="11">
        <v>330050808</v>
      </c>
      <c r="AI159" s="11" t="s">
        <v>117</v>
      </c>
      <c r="AJ159" s="11" t="s">
        <v>190</v>
      </c>
      <c r="AK159" s="11" t="s">
        <v>206</v>
      </c>
      <c r="AL159" s="11" t="s">
        <v>220</v>
      </c>
      <c r="AM159" s="73" t="s">
        <v>171</v>
      </c>
    </row>
    <row r="160" spans="1:39" ht="15.75" hidden="1">
      <c r="A160" s="14">
        <v>159</v>
      </c>
      <c r="B160" s="15">
        <v>193417</v>
      </c>
      <c r="C160" s="15"/>
      <c r="D160" s="16">
        <v>220000000590</v>
      </c>
      <c r="E160" s="16">
        <v>4446757</v>
      </c>
      <c r="F160" s="16" t="s">
        <v>188</v>
      </c>
      <c r="G160" s="16">
        <v>5011494658</v>
      </c>
      <c r="H160" s="16" t="s">
        <v>189</v>
      </c>
      <c r="I160" s="11">
        <v>3100001558</v>
      </c>
      <c r="J160" s="11"/>
      <c r="K160" s="170" t="s">
        <v>1181</v>
      </c>
      <c r="L160" s="11">
        <v>1650</v>
      </c>
      <c r="M160" s="11">
        <v>4084</v>
      </c>
      <c r="N160" s="11">
        <v>5</v>
      </c>
      <c r="O160" s="19" t="s">
        <v>144</v>
      </c>
      <c r="P160" s="165" t="s">
        <v>109</v>
      </c>
      <c r="Q160" s="11" t="s">
        <v>110</v>
      </c>
      <c r="R160" s="11">
        <v>2.1379999999999999</v>
      </c>
      <c r="S160" s="20">
        <v>7518</v>
      </c>
      <c r="T160" s="20" t="s">
        <v>100</v>
      </c>
      <c r="U160" s="21">
        <v>75.239199999999997</v>
      </c>
      <c r="V160" s="20">
        <f t="shared" si="121"/>
        <v>565648.30559999996</v>
      </c>
      <c r="W160" s="20">
        <v>0</v>
      </c>
      <c r="X160" s="20">
        <v>0</v>
      </c>
      <c r="Y160" s="20">
        <f>V160*18%</f>
        <v>101816.695008</v>
      </c>
      <c r="Z160" s="20">
        <f t="shared" si="123"/>
        <v>14141.207640000001</v>
      </c>
      <c r="AA160" s="20">
        <f t="shared" si="124"/>
        <v>681606.20824800001</v>
      </c>
      <c r="AB160" s="20">
        <f t="shared" si="125"/>
        <v>579789.51324</v>
      </c>
      <c r="AC160" s="11" t="s">
        <v>101</v>
      </c>
      <c r="AD160" s="11">
        <v>9100104683</v>
      </c>
      <c r="AE160" s="11" t="s">
        <v>7</v>
      </c>
      <c r="AF160" s="11" t="s">
        <v>116</v>
      </c>
      <c r="AG160" s="11" t="s">
        <v>22</v>
      </c>
      <c r="AH160" s="11">
        <v>330050808</v>
      </c>
      <c r="AI160" s="11" t="s">
        <v>117</v>
      </c>
      <c r="AJ160" s="11" t="s">
        <v>190</v>
      </c>
      <c r="AK160" s="11" t="s">
        <v>297</v>
      </c>
      <c r="AL160" s="11" t="s">
        <v>220</v>
      </c>
      <c r="AM160" s="73" t="s">
        <v>766</v>
      </c>
    </row>
    <row r="161" spans="1:39" ht="15.75" hidden="1">
      <c r="A161" s="14">
        <v>160</v>
      </c>
      <c r="B161" s="15" t="s">
        <v>330</v>
      </c>
      <c r="C161" s="15"/>
      <c r="D161" s="16">
        <v>220000000542</v>
      </c>
      <c r="E161" s="16">
        <v>5571977</v>
      </c>
      <c r="F161" s="16">
        <v>43627</v>
      </c>
      <c r="G161" s="16">
        <v>5008457647</v>
      </c>
      <c r="H161" s="16" t="s">
        <v>165</v>
      </c>
      <c r="I161" s="11">
        <v>3100001558</v>
      </c>
      <c r="J161" s="11"/>
      <c r="K161" s="170" t="s">
        <v>1181</v>
      </c>
      <c r="L161" s="11">
        <v>1650</v>
      </c>
      <c r="M161" s="11">
        <v>4084</v>
      </c>
      <c r="N161" s="11">
        <v>5</v>
      </c>
      <c r="O161" s="19">
        <v>5.03</v>
      </c>
      <c r="P161" s="165" t="s">
        <v>166</v>
      </c>
      <c r="Q161" s="11" t="s">
        <v>110</v>
      </c>
      <c r="R161" s="11">
        <v>2.1379999999999999</v>
      </c>
      <c r="S161" s="20">
        <v>8700</v>
      </c>
      <c r="T161" s="20" t="s">
        <v>100</v>
      </c>
      <c r="U161" s="21">
        <v>68.8</v>
      </c>
      <c r="V161" s="20">
        <f t="shared" si="121"/>
        <v>598560</v>
      </c>
      <c r="W161" s="20">
        <v>0</v>
      </c>
      <c r="X161" s="20">
        <v>0</v>
      </c>
      <c r="Y161" s="20">
        <f>V161*18%</f>
        <v>107740.8</v>
      </c>
      <c r="Z161" s="20">
        <f t="shared" si="123"/>
        <v>14964</v>
      </c>
      <c r="AA161" s="20">
        <f t="shared" si="124"/>
        <v>721264.8</v>
      </c>
      <c r="AB161" s="20">
        <f t="shared" si="125"/>
        <v>613524</v>
      </c>
      <c r="AC161" s="11" t="s">
        <v>101</v>
      </c>
      <c r="AD161" s="11">
        <v>9100082411</v>
      </c>
      <c r="AE161" s="11" t="s">
        <v>7</v>
      </c>
      <c r="AF161" s="11" t="s">
        <v>102</v>
      </c>
      <c r="AG161" s="11" t="s">
        <v>18</v>
      </c>
      <c r="AH161" s="11">
        <v>330050808</v>
      </c>
      <c r="AI161" s="11" t="s">
        <v>117</v>
      </c>
      <c r="AJ161" s="11" t="s">
        <v>165</v>
      </c>
      <c r="AK161" s="11" t="s">
        <v>165</v>
      </c>
      <c r="AL161" s="11" t="s">
        <v>220</v>
      </c>
      <c r="AM161" s="73" t="s">
        <v>171</v>
      </c>
    </row>
    <row r="162" spans="1:39" ht="15.75" hidden="1">
      <c r="A162" s="14">
        <v>161</v>
      </c>
      <c r="B162" s="15" t="s">
        <v>331</v>
      </c>
      <c r="C162" s="15"/>
      <c r="D162" s="16">
        <v>220000000552</v>
      </c>
      <c r="E162" s="16">
        <v>5242721</v>
      </c>
      <c r="F162" s="16">
        <v>43748</v>
      </c>
      <c r="G162" s="16">
        <v>5008299744</v>
      </c>
      <c r="H162" s="16" t="s">
        <v>162</v>
      </c>
      <c r="I162" s="11">
        <v>3100001558</v>
      </c>
      <c r="J162" s="11"/>
      <c r="K162" s="170" t="s">
        <v>1181</v>
      </c>
      <c r="L162" s="11">
        <v>1650</v>
      </c>
      <c r="M162" s="11">
        <v>4084</v>
      </c>
      <c r="N162" s="11">
        <v>3</v>
      </c>
      <c r="O162" s="19">
        <v>3</v>
      </c>
      <c r="P162" s="165" t="s">
        <v>133</v>
      </c>
      <c r="Q162" s="11" t="s">
        <v>115</v>
      </c>
      <c r="R162" s="11">
        <v>2.1379999999999999</v>
      </c>
      <c r="S162" s="20">
        <v>13800</v>
      </c>
      <c r="T162" s="20" t="s">
        <v>134</v>
      </c>
      <c r="U162" s="21">
        <v>81.048599999999993</v>
      </c>
      <c r="V162" s="20">
        <f t="shared" si="121"/>
        <v>1118470.68</v>
      </c>
      <c r="W162" s="20">
        <v>0</v>
      </c>
      <c r="X162" s="20">
        <v>0</v>
      </c>
      <c r="Y162" s="20">
        <f>V162*18%</f>
        <v>201324.72239999997</v>
      </c>
      <c r="Z162" s="20">
        <f t="shared" si="123"/>
        <v>27961.767</v>
      </c>
      <c r="AA162" s="20">
        <f t="shared" si="124"/>
        <v>1347757.1694</v>
      </c>
      <c r="AB162" s="20">
        <f t="shared" si="125"/>
        <v>1146432.4470000002</v>
      </c>
      <c r="AC162" s="11" t="s">
        <v>101</v>
      </c>
      <c r="AD162" s="11">
        <v>9100083103</v>
      </c>
      <c r="AE162" s="11" t="s">
        <v>7</v>
      </c>
      <c r="AF162" s="11" t="s">
        <v>102</v>
      </c>
      <c r="AG162" s="11" t="s">
        <v>18</v>
      </c>
      <c r="AH162" s="11">
        <v>330050808</v>
      </c>
      <c r="AI162" s="11" t="s">
        <v>117</v>
      </c>
      <c r="AJ162" s="11" t="s">
        <v>163</v>
      </c>
      <c r="AK162" s="11" t="s">
        <v>162</v>
      </c>
      <c r="AL162" s="11" t="s">
        <v>220</v>
      </c>
      <c r="AM162" s="73" t="s">
        <v>97</v>
      </c>
    </row>
    <row r="163" spans="1:39" ht="15.75" hidden="1">
      <c r="A163" s="14">
        <v>162</v>
      </c>
      <c r="B163" s="15" t="s">
        <v>332</v>
      </c>
      <c r="C163" s="15"/>
      <c r="D163" s="16">
        <v>220000000558</v>
      </c>
      <c r="E163" s="16">
        <v>19022</v>
      </c>
      <c r="F163" s="16" t="s">
        <v>96</v>
      </c>
      <c r="G163" s="16">
        <v>5007840599</v>
      </c>
      <c r="H163" s="16" t="s">
        <v>97</v>
      </c>
      <c r="I163" s="11">
        <v>3100001558</v>
      </c>
      <c r="J163" s="11"/>
      <c r="K163" s="170" t="s">
        <v>1181</v>
      </c>
      <c r="L163" s="11">
        <v>1650</v>
      </c>
      <c r="M163" s="11">
        <v>4084</v>
      </c>
      <c r="N163" s="11">
        <v>3</v>
      </c>
      <c r="O163" s="19">
        <v>3.14</v>
      </c>
      <c r="P163" s="165" t="s">
        <v>98</v>
      </c>
      <c r="Q163" s="11" t="s">
        <v>99</v>
      </c>
      <c r="R163" s="11">
        <v>2.1379999999999999</v>
      </c>
      <c r="S163" s="20">
        <v>8800</v>
      </c>
      <c r="T163" s="20" t="s">
        <v>100</v>
      </c>
      <c r="U163" s="21">
        <v>68.683300000000003</v>
      </c>
      <c r="V163" s="20">
        <f t="shared" si="121"/>
        <v>604413.04</v>
      </c>
      <c r="W163" s="20">
        <f>V163*0%</f>
        <v>0</v>
      </c>
      <c r="X163" s="20">
        <f>W163*10%</f>
        <v>0</v>
      </c>
      <c r="Y163" s="20">
        <f>(W163+V163+X163)*18%</f>
        <v>108794.3472</v>
      </c>
      <c r="Z163" s="20">
        <f t="shared" si="123"/>
        <v>15110.326000000001</v>
      </c>
      <c r="AA163" s="20">
        <f t="shared" si="124"/>
        <v>728317.7132</v>
      </c>
      <c r="AB163" s="20">
        <f t="shared" si="125"/>
        <v>619523.36600000004</v>
      </c>
      <c r="AC163" s="11" t="s">
        <v>101</v>
      </c>
      <c r="AD163" s="11">
        <v>9100082292</v>
      </c>
      <c r="AE163" s="11" t="s">
        <v>7</v>
      </c>
      <c r="AF163" s="11" t="s">
        <v>102</v>
      </c>
      <c r="AG163" s="11" t="s">
        <v>18</v>
      </c>
      <c r="AH163" s="11">
        <v>330047413</v>
      </c>
      <c r="AI163" s="11" t="s">
        <v>103</v>
      </c>
      <c r="AJ163" s="11" t="s">
        <v>104</v>
      </c>
      <c r="AK163" s="11" t="s">
        <v>97</v>
      </c>
      <c r="AL163" s="25" t="s">
        <v>220</v>
      </c>
      <c r="AM163" s="73" t="s">
        <v>113</v>
      </c>
    </row>
    <row r="164" spans="1:39" ht="15.75" hidden="1">
      <c r="A164" s="14">
        <v>163</v>
      </c>
      <c r="B164" s="15" t="s">
        <v>333</v>
      </c>
      <c r="C164" s="15"/>
      <c r="D164" s="16">
        <v>220000000550</v>
      </c>
      <c r="E164" s="16">
        <v>3813897</v>
      </c>
      <c r="F164" s="16" t="s">
        <v>149</v>
      </c>
      <c r="G164" s="16">
        <v>5011108515</v>
      </c>
      <c r="H164" s="16" t="s">
        <v>150</v>
      </c>
      <c r="I164" s="11">
        <v>3100001558</v>
      </c>
      <c r="J164" s="11"/>
      <c r="K164" s="170" t="s">
        <v>1181</v>
      </c>
      <c r="L164" s="11">
        <v>1650</v>
      </c>
      <c r="M164" s="11">
        <v>4084</v>
      </c>
      <c r="N164" s="11">
        <v>3</v>
      </c>
      <c r="O164" s="19">
        <v>3</v>
      </c>
      <c r="P164" s="165" t="s">
        <v>133</v>
      </c>
      <c r="Q164" s="11" t="s">
        <v>115</v>
      </c>
      <c r="R164" s="11">
        <v>2.1379999999999999</v>
      </c>
      <c r="S164" s="20">
        <v>12850</v>
      </c>
      <c r="T164" s="20" t="s">
        <v>134</v>
      </c>
      <c r="U164" s="21">
        <v>82.048299999999998</v>
      </c>
      <c r="V164" s="20">
        <f t="shared" si="121"/>
        <v>1054320.655</v>
      </c>
      <c r="W164" s="20">
        <f>V164*7.5%</f>
        <v>79074.049125000005</v>
      </c>
      <c r="X164" s="20">
        <f>W164*10%</f>
        <v>7907.404912500001</v>
      </c>
      <c r="Y164" s="20">
        <f>(W164+V164+X164)*18%</f>
        <v>205434.37962674996</v>
      </c>
      <c r="Z164" s="20">
        <f t="shared" si="123"/>
        <v>26358.016375000003</v>
      </c>
      <c r="AA164" s="20">
        <f t="shared" si="124"/>
        <v>1373094.5050392498</v>
      </c>
      <c r="AB164" s="20">
        <f t="shared" si="125"/>
        <v>1167660.1254124998</v>
      </c>
      <c r="AC164" s="11" t="s">
        <v>101</v>
      </c>
      <c r="AD164" s="11">
        <v>9100104715</v>
      </c>
      <c r="AE164" s="11" t="s">
        <v>7</v>
      </c>
      <c r="AF164" s="11" t="s">
        <v>116</v>
      </c>
      <c r="AG164" s="11" t="s">
        <v>22</v>
      </c>
      <c r="AH164" s="11" t="s">
        <v>151</v>
      </c>
      <c r="AI164" s="11" t="s">
        <v>152</v>
      </c>
      <c r="AJ164" s="11" t="s">
        <v>280</v>
      </c>
      <c r="AK164" s="11" t="s">
        <v>280</v>
      </c>
      <c r="AL164" s="25" t="s">
        <v>220</v>
      </c>
      <c r="AM164" s="73" t="s">
        <v>108</v>
      </c>
    </row>
    <row r="165" spans="1:39" ht="15.75" hidden="1">
      <c r="A165" s="14">
        <v>164</v>
      </c>
      <c r="B165" s="15" t="s">
        <v>334</v>
      </c>
      <c r="C165" s="15"/>
      <c r="D165" s="16">
        <v>220000000547</v>
      </c>
      <c r="E165" s="16">
        <v>9794957</v>
      </c>
      <c r="F165" s="16">
        <v>44167</v>
      </c>
      <c r="G165" s="16">
        <v>5010182948</v>
      </c>
      <c r="H165" s="16" t="s">
        <v>201</v>
      </c>
      <c r="I165" s="11">
        <v>3100001558</v>
      </c>
      <c r="J165" s="11"/>
      <c r="K165" s="170" t="s">
        <v>1181</v>
      </c>
      <c r="L165" s="11">
        <v>1650</v>
      </c>
      <c r="M165" s="11">
        <v>4084</v>
      </c>
      <c r="N165" s="11">
        <v>3</v>
      </c>
      <c r="O165" s="19">
        <v>3.14</v>
      </c>
      <c r="P165" s="165" t="s">
        <v>98</v>
      </c>
      <c r="Q165" s="11" t="s">
        <v>198</v>
      </c>
      <c r="R165" s="11">
        <v>2.1379999999999999</v>
      </c>
      <c r="S165" s="20">
        <v>8000</v>
      </c>
      <c r="T165" s="20" t="s">
        <v>100</v>
      </c>
      <c r="U165" s="21">
        <v>73.662899999999993</v>
      </c>
      <c r="V165" s="20">
        <f t="shared" si="121"/>
        <v>589303.19999999995</v>
      </c>
      <c r="W165" s="20">
        <v>0</v>
      </c>
      <c r="X165" s="20">
        <v>0</v>
      </c>
      <c r="Y165" s="20">
        <f>V165*18%</f>
        <v>106074.57599999999</v>
      </c>
      <c r="Z165" s="20">
        <f t="shared" si="123"/>
        <v>14732.58</v>
      </c>
      <c r="AA165" s="20">
        <f t="shared" si="124"/>
        <v>710110.35599999991</v>
      </c>
      <c r="AB165" s="20">
        <f t="shared" si="125"/>
        <v>604035.77999999991</v>
      </c>
      <c r="AC165" s="11" t="s">
        <v>101</v>
      </c>
      <c r="AD165" s="11">
        <v>9100103740</v>
      </c>
      <c r="AE165" s="11" t="s">
        <v>7</v>
      </c>
      <c r="AF165" s="11" t="s">
        <v>116</v>
      </c>
      <c r="AG165" s="11" t="s">
        <v>22</v>
      </c>
      <c r="AH165" s="11">
        <v>330050808</v>
      </c>
      <c r="AI165" s="11" t="s">
        <v>117</v>
      </c>
      <c r="AJ165" s="11" t="s">
        <v>202</v>
      </c>
      <c r="AK165" s="11" t="s">
        <v>201</v>
      </c>
      <c r="AL165" s="11" t="s">
        <v>220</v>
      </c>
      <c r="AM165" s="73" t="s">
        <v>97</v>
      </c>
    </row>
    <row r="166" spans="1:39" ht="15.75" hidden="1">
      <c r="A166" s="14">
        <v>165</v>
      </c>
      <c r="B166" s="15" t="s">
        <v>335</v>
      </c>
      <c r="C166" s="15"/>
      <c r="D166" s="16">
        <v>220000000543</v>
      </c>
      <c r="E166" s="16">
        <v>8377871</v>
      </c>
      <c r="F166" s="16">
        <v>44051</v>
      </c>
      <c r="G166" s="16">
        <v>5009500025</v>
      </c>
      <c r="H166" s="16" t="s">
        <v>246</v>
      </c>
      <c r="I166" s="11">
        <v>3100001558</v>
      </c>
      <c r="J166" s="11"/>
      <c r="K166" s="170" t="s">
        <v>1181</v>
      </c>
      <c r="L166" s="11">
        <v>1650</v>
      </c>
      <c r="M166" s="11">
        <v>4084</v>
      </c>
      <c r="N166" s="11">
        <v>5</v>
      </c>
      <c r="O166" s="19">
        <v>4.74</v>
      </c>
      <c r="P166" s="165" t="s">
        <v>126</v>
      </c>
      <c r="Q166" s="11" t="s">
        <v>127</v>
      </c>
      <c r="R166" s="11">
        <v>2.1379999999999999</v>
      </c>
      <c r="S166" s="20">
        <v>1591250</v>
      </c>
      <c r="T166" s="20" t="s">
        <v>128</v>
      </c>
      <c r="U166" s="21">
        <v>0.6321</v>
      </c>
      <c r="V166" s="20">
        <f t="shared" si="121"/>
        <v>1005829.125</v>
      </c>
      <c r="W166" s="20">
        <v>0</v>
      </c>
      <c r="X166" s="20">
        <v>0</v>
      </c>
      <c r="Y166" s="20">
        <f>V166*18%</f>
        <v>181049.24249999999</v>
      </c>
      <c r="Z166" s="20">
        <f t="shared" si="123"/>
        <v>25145.728125000001</v>
      </c>
      <c r="AA166" s="20">
        <f t="shared" si="124"/>
        <v>1212024.0956249998</v>
      </c>
      <c r="AB166" s="20">
        <f t="shared" si="125"/>
        <v>1030974.8531249999</v>
      </c>
      <c r="AC166" s="11" t="s">
        <v>101</v>
      </c>
      <c r="AD166" s="11">
        <v>9100083108</v>
      </c>
      <c r="AE166" s="11" t="s">
        <v>7</v>
      </c>
      <c r="AF166" s="11" t="s">
        <v>102</v>
      </c>
      <c r="AG166" s="11" t="s">
        <v>18</v>
      </c>
      <c r="AH166" s="11">
        <v>330050808</v>
      </c>
      <c r="AI166" s="11" t="s">
        <v>117</v>
      </c>
      <c r="AJ166" s="11" t="s">
        <v>247</v>
      </c>
      <c r="AK166" s="11" t="s">
        <v>129</v>
      </c>
      <c r="AL166" s="11" t="s">
        <v>220</v>
      </c>
      <c r="AM166" s="73" t="s">
        <v>97</v>
      </c>
    </row>
    <row r="167" spans="1:39" ht="15.75" hidden="1">
      <c r="A167" s="14">
        <v>166</v>
      </c>
      <c r="B167" s="15" t="s">
        <v>336</v>
      </c>
      <c r="C167" s="15"/>
      <c r="D167" s="16">
        <v>220000000546</v>
      </c>
      <c r="E167" s="16">
        <v>6699968</v>
      </c>
      <c r="F167" s="16" t="s">
        <v>196</v>
      </c>
      <c r="G167" s="16">
        <v>5012478796</v>
      </c>
      <c r="H167" s="16" t="s">
        <v>197</v>
      </c>
      <c r="I167" s="11">
        <v>3100001558</v>
      </c>
      <c r="J167" s="11"/>
      <c r="K167" s="170" t="s">
        <v>1181</v>
      </c>
      <c r="L167" s="11">
        <v>1650</v>
      </c>
      <c r="M167" s="11">
        <v>4084</v>
      </c>
      <c r="N167" s="11">
        <v>3</v>
      </c>
      <c r="O167" s="19">
        <v>3.02</v>
      </c>
      <c r="P167" s="165" t="s">
        <v>98</v>
      </c>
      <c r="Q167" s="11" t="s">
        <v>198</v>
      </c>
      <c r="R167" s="11">
        <v>2.1419999999999999</v>
      </c>
      <c r="S167" s="20">
        <v>8000</v>
      </c>
      <c r="T167" s="20" t="s">
        <v>100</v>
      </c>
      <c r="U167" s="21">
        <v>73.662899999999993</v>
      </c>
      <c r="V167" s="20">
        <f t="shared" si="121"/>
        <v>589303.19999999995</v>
      </c>
      <c r="W167" s="20">
        <v>0</v>
      </c>
      <c r="X167" s="20">
        <v>0</v>
      </c>
      <c r="Y167" s="20">
        <f t="shared" ref="Y167:Y168" si="130">V167*18%</f>
        <v>106074.57599999999</v>
      </c>
      <c r="Z167" s="20">
        <f t="shared" si="123"/>
        <v>14732.58</v>
      </c>
      <c r="AA167" s="20">
        <f t="shared" si="124"/>
        <v>710110.35599999991</v>
      </c>
      <c r="AB167" s="20">
        <f t="shared" si="125"/>
        <v>604035.77999999991</v>
      </c>
      <c r="AC167" s="11" t="s">
        <v>101</v>
      </c>
      <c r="AD167" s="11">
        <v>9100103740</v>
      </c>
      <c r="AE167" s="11" t="s">
        <v>7</v>
      </c>
      <c r="AF167" s="11" t="s">
        <v>116</v>
      </c>
      <c r="AG167" s="11" t="s">
        <v>22</v>
      </c>
      <c r="AH167" s="11">
        <v>330050808</v>
      </c>
      <c r="AI167" s="11" t="s">
        <v>117</v>
      </c>
      <c r="AJ167" s="11" t="s">
        <v>199</v>
      </c>
      <c r="AK167" s="11" t="s">
        <v>199</v>
      </c>
      <c r="AL167" s="11" t="s">
        <v>220</v>
      </c>
      <c r="AM167" s="73" t="s">
        <v>257</v>
      </c>
    </row>
    <row r="168" spans="1:39" ht="15.75" hidden="1">
      <c r="A168" s="14">
        <v>167</v>
      </c>
      <c r="B168" s="15" t="s">
        <v>337</v>
      </c>
      <c r="C168" s="15"/>
      <c r="D168" s="16">
        <v>220000000589</v>
      </c>
      <c r="E168" s="16">
        <v>6699968</v>
      </c>
      <c r="F168" s="16" t="s">
        <v>196</v>
      </c>
      <c r="G168" s="16">
        <v>5012478796</v>
      </c>
      <c r="H168" s="16" t="s">
        <v>197</v>
      </c>
      <c r="I168" s="11">
        <v>3100001558</v>
      </c>
      <c r="J168" s="11"/>
      <c r="K168" s="170" t="s">
        <v>1181</v>
      </c>
      <c r="L168" s="11">
        <v>1650</v>
      </c>
      <c r="M168" s="11">
        <v>4084</v>
      </c>
      <c r="N168" s="11">
        <v>3</v>
      </c>
      <c r="O168" s="19">
        <v>3.02</v>
      </c>
      <c r="P168" s="165" t="s">
        <v>98</v>
      </c>
      <c r="Q168" s="11" t="s">
        <v>198</v>
      </c>
      <c r="R168" s="11">
        <v>2.1419999999999999</v>
      </c>
      <c r="S168" s="20">
        <v>8000</v>
      </c>
      <c r="T168" s="20" t="s">
        <v>100</v>
      </c>
      <c r="U168" s="21">
        <v>73.662899999999993</v>
      </c>
      <c r="V168" s="20">
        <f t="shared" si="121"/>
        <v>589303.19999999995</v>
      </c>
      <c r="W168" s="20">
        <v>0</v>
      </c>
      <c r="X168" s="20">
        <v>0</v>
      </c>
      <c r="Y168" s="20">
        <f t="shared" si="130"/>
        <v>106074.57599999999</v>
      </c>
      <c r="Z168" s="20">
        <f t="shared" si="123"/>
        <v>14732.58</v>
      </c>
      <c r="AA168" s="20">
        <f t="shared" si="124"/>
        <v>710110.35599999991</v>
      </c>
      <c r="AB168" s="20">
        <f t="shared" si="125"/>
        <v>604035.77999999991</v>
      </c>
      <c r="AC168" s="11" t="s">
        <v>101</v>
      </c>
      <c r="AD168" s="11">
        <v>9100103740</v>
      </c>
      <c r="AE168" s="11" t="s">
        <v>7</v>
      </c>
      <c r="AF168" s="11" t="s">
        <v>116</v>
      </c>
      <c r="AG168" s="11" t="s">
        <v>22</v>
      </c>
      <c r="AH168" s="11">
        <v>330050808</v>
      </c>
      <c r="AI168" s="11" t="s">
        <v>117</v>
      </c>
      <c r="AJ168" s="11" t="s">
        <v>199</v>
      </c>
      <c r="AK168" s="11" t="s">
        <v>199</v>
      </c>
      <c r="AL168" s="11" t="s">
        <v>220</v>
      </c>
      <c r="AM168" s="73" t="s">
        <v>171</v>
      </c>
    </row>
    <row r="169" spans="1:39" ht="15.75" hidden="1">
      <c r="A169" s="14">
        <v>168</v>
      </c>
      <c r="B169" s="15" t="s">
        <v>338</v>
      </c>
      <c r="C169" s="15"/>
      <c r="D169" s="16">
        <v>220000000550</v>
      </c>
      <c r="E169" s="16">
        <v>3813897</v>
      </c>
      <c r="F169" s="16" t="s">
        <v>149</v>
      </c>
      <c r="G169" s="16">
        <v>5011108515</v>
      </c>
      <c r="H169" s="16" t="s">
        <v>150</v>
      </c>
      <c r="I169" s="11">
        <v>3100001558</v>
      </c>
      <c r="J169" s="11"/>
      <c r="K169" s="170" t="s">
        <v>1181</v>
      </c>
      <c r="L169" s="11">
        <v>1650</v>
      </c>
      <c r="M169" s="11">
        <v>4084</v>
      </c>
      <c r="N169" s="11">
        <v>3</v>
      </c>
      <c r="O169" s="19">
        <v>3</v>
      </c>
      <c r="P169" s="165" t="s">
        <v>133</v>
      </c>
      <c r="Q169" s="11" t="s">
        <v>115</v>
      </c>
      <c r="R169" s="11">
        <v>2.1379999999999999</v>
      </c>
      <c r="S169" s="20">
        <v>12850</v>
      </c>
      <c r="T169" s="20" t="s">
        <v>134</v>
      </c>
      <c r="U169" s="21">
        <v>82.048299999999998</v>
      </c>
      <c r="V169" s="20">
        <f>S169*U169</f>
        <v>1054320.655</v>
      </c>
      <c r="W169" s="20">
        <f>V169*7.5%</f>
        <v>79074.049125000005</v>
      </c>
      <c r="X169" s="20">
        <f>W169*10%</f>
        <v>7907.404912500001</v>
      </c>
      <c r="Y169" s="20">
        <f>(W169+V169+X169)*18%</f>
        <v>205434.37962674996</v>
      </c>
      <c r="Z169" s="20">
        <f>V169*2.5%</f>
        <v>26358.016375000003</v>
      </c>
      <c r="AA169" s="20">
        <f>V169+W169+X169+Y169+Z169</f>
        <v>1373094.5050392498</v>
      </c>
      <c r="AB169" s="20">
        <f>AA169-Y169</f>
        <v>1167660.1254124998</v>
      </c>
      <c r="AC169" s="11" t="s">
        <v>101</v>
      </c>
      <c r="AD169" s="11">
        <v>9100104715</v>
      </c>
      <c r="AE169" s="11" t="s">
        <v>7</v>
      </c>
      <c r="AF169" s="11" t="s">
        <v>116</v>
      </c>
      <c r="AG169" s="11" t="s">
        <v>22</v>
      </c>
      <c r="AH169" s="11" t="s">
        <v>151</v>
      </c>
      <c r="AI169" s="11" t="s">
        <v>152</v>
      </c>
      <c r="AJ169" s="11" t="s">
        <v>280</v>
      </c>
      <c r="AK169" s="11" t="s">
        <v>280</v>
      </c>
      <c r="AL169" s="25" t="s">
        <v>220</v>
      </c>
      <c r="AM169" s="73" t="s">
        <v>811</v>
      </c>
    </row>
    <row r="170" spans="1:39" ht="15.75" hidden="1">
      <c r="A170" s="14">
        <v>169</v>
      </c>
      <c r="B170" s="15" t="s">
        <v>339</v>
      </c>
      <c r="C170" s="15"/>
      <c r="D170" s="16">
        <v>220000000546</v>
      </c>
      <c r="E170" s="16">
        <v>6699968</v>
      </c>
      <c r="F170" s="16" t="s">
        <v>196</v>
      </c>
      <c r="G170" s="16">
        <v>5012478796</v>
      </c>
      <c r="H170" s="16" t="s">
        <v>197</v>
      </c>
      <c r="I170" s="11">
        <v>3100001558</v>
      </c>
      <c r="J170" s="11"/>
      <c r="K170" s="170" t="s">
        <v>1181</v>
      </c>
      <c r="L170" s="11">
        <v>1650</v>
      </c>
      <c r="M170" s="11">
        <v>4084</v>
      </c>
      <c r="N170" s="11">
        <v>3</v>
      </c>
      <c r="O170" s="19">
        <v>3.02</v>
      </c>
      <c r="P170" s="165" t="s">
        <v>98</v>
      </c>
      <c r="Q170" s="11" t="s">
        <v>198</v>
      </c>
      <c r="R170" s="11">
        <v>2.1419999999999999</v>
      </c>
      <c r="S170" s="20">
        <v>8000</v>
      </c>
      <c r="T170" s="20" t="s">
        <v>100</v>
      </c>
      <c r="U170" s="21">
        <v>73.662899999999993</v>
      </c>
      <c r="V170" s="20">
        <f t="shared" ref="V170:V172" si="131">S170*U170</f>
        <v>589303.19999999995</v>
      </c>
      <c r="W170" s="20">
        <v>0</v>
      </c>
      <c r="X170" s="20">
        <v>0</v>
      </c>
      <c r="Y170" s="20">
        <f t="shared" ref="Y170:Y171" si="132">V170*18%</f>
        <v>106074.57599999999</v>
      </c>
      <c r="Z170" s="20">
        <f t="shared" ref="Z170:Z172" si="133">V170*2.5%</f>
        <v>14732.58</v>
      </c>
      <c r="AA170" s="20">
        <f t="shared" ref="AA170:AA172" si="134">V170+W170+X170+Y170+Z170</f>
        <v>710110.35599999991</v>
      </c>
      <c r="AB170" s="20">
        <f t="shared" ref="AB170:AB172" si="135">AA170-Y170</f>
        <v>604035.77999999991</v>
      </c>
      <c r="AC170" s="11" t="s">
        <v>101</v>
      </c>
      <c r="AD170" s="11">
        <v>9100103740</v>
      </c>
      <c r="AE170" s="11" t="s">
        <v>7</v>
      </c>
      <c r="AF170" s="11" t="s">
        <v>116</v>
      </c>
      <c r="AG170" s="11" t="s">
        <v>22</v>
      </c>
      <c r="AH170" s="11">
        <v>330050808</v>
      </c>
      <c r="AI170" s="11" t="s">
        <v>117</v>
      </c>
      <c r="AJ170" s="11" t="s">
        <v>199</v>
      </c>
      <c r="AK170" s="11" t="s">
        <v>199</v>
      </c>
      <c r="AL170" s="11" t="s">
        <v>220</v>
      </c>
      <c r="AM170" s="73" t="s">
        <v>108</v>
      </c>
    </row>
    <row r="171" spans="1:39" ht="15.75" hidden="1">
      <c r="A171" s="14">
        <v>170</v>
      </c>
      <c r="B171" s="15" t="s">
        <v>340</v>
      </c>
      <c r="C171" s="15"/>
      <c r="D171" s="16">
        <v>220000000546</v>
      </c>
      <c r="E171" s="16">
        <v>6699968</v>
      </c>
      <c r="F171" s="16" t="s">
        <v>196</v>
      </c>
      <c r="G171" s="16">
        <v>5012478796</v>
      </c>
      <c r="H171" s="16" t="s">
        <v>197</v>
      </c>
      <c r="I171" s="11">
        <v>3100001558</v>
      </c>
      <c r="J171" s="11"/>
      <c r="K171" s="170" t="s">
        <v>1181</v>
      </c>
      <c r="L171" s="11">
        <v>1650</v>
      </c>
      <c r="M171" s="11">
        <v>4084</v>
      </c>
      <c r="N171" s="11">
        <v>3</v>
      </c>
      <c r="O171" s="19">
        <v>3.04</v>
      </c>
      <c r="P171" s="165" t="s">
        <v>98</v>
      </c>
      <c r="Q171" s="11" t="s">
        <v>198</v>
      </c>
      <c r="R171" s="11">
        <v>2.1419999999999999</v>
      </c>
      <c r="S171" s="20">
        <v>8000</v>
      </c>
      <c r="T171" s="20" t="s">
        <v>100</v>
      </c>
      <c r="U171" s="21">
        <v>73.662899999999993</v>
      </c>
      <c r="V171" s="20">
        <f t="shared" si="131"/>
        <v>589303.19999999995</v>
      </c>
      <c r="W171" s="20">
        <v>0</v>
      </c>
      <c r="X171" s="20">
        <v>0</v>
      </c>
      <c r="Y171" s="20">
        <f t="shared" si="132"/>
        <v>106074.57599999999</v>
      </c>
      <c r="Z171" s="20">
        <f t="shared" si="133"/>
        <v>14732.58</v>
      </c>
      <c r="AA171" s="20">
        <f t="shared" si="134"/>
        <v>710110.35599999991</v>
      </c>
      <c r="AB171" s="20">
        <f t="shared" si="135"/>
        <v>604035.77999999991</v>
      </c>
      <c r="AC171" s="11" t="s">
        <v>101</v>
      </c>
      <c r="AD171" s="11">
        <v>9100103740</v>
      </c>
      <c r="AE171" s="11" t="s">
        <v>7</v>
      </c>
      <c r="AF171" s="11" t="s">
        <v>116</v>
      </c>
      <c r="AG171" s="11" t="s">
        <v>22</v>
      </c>
      <c r="AH171" s="11">
        <v>330050808</v>
      </c>
      <c r="AI171" s="11" t="s">
        <v>117</v>
      </c>
      <c r="AJ171" s="11" t="s">
        <v>199</v>
      </c>
      <c r="AK171" s="11" t="s">
        <v>199</v>
      </c>
      <c r="AL171" s="11" t="s">
        <v>220</v>
      </c>
      <c r="AM171" s="73" t="s">
        <v>97</v>
      </c>
    </row>
    <row r="172" spans="1:39" ht="15.75" hidden="1">
      <c r="A172" s="14">
        <v>171</v>
      </c>
      <c r="B172" s="15" t="s">
        <v>341</v>
      </c>
      <c r="C172" s="15"/>
      <c r="D172" s="16">
        <v>220000000705</v>
      </c>
      <c r="E172" s="16">
        <v>8937668</v>
      </c>
      <c r="F172" s="16" t="s">
        <v>225</v>
      </c>
      <c r="G172" s="16">
        <v>5013425091</v>
      </c>
      <c r="H172" s="16" t="s">
        <v>226</v>
      </c>
      <c r="I172" s="11">
        <v>3100001558</v>
      </c>
      <c r="J172" s="11"/>
      <c r="K172" s="170" t="s">
        <v>1181</v>
      </c>
      <c r="L172" s="11">
        <v>1650</v>
      </c>
      <c r="M172" s="11">
        <v>4084</v>
      </c>
      <c r="N172" s="11">
        <v>3</v>
      </c>
      <c r="O172" s="19">
        <v>3.09</v>
      </c>
      <c r="P172" s="165" t="s">
        <v>98</v>
      </c>
      <c r="Q172" s="11" t="s">
        <v>227</v>
      </c>
      <c r="R172" s="11">
        <v>2.1419999999999999</v>
      </c>
      <c r="S172" s="20">
        <v>8480</v>
      </c>
      <c r="T172" s="20" t="s">
        <v>100</v>
      </c>
      <c r="U172" s="21">
        <v>74.783600000000007</v>
      </c>
      <c r="V172" s="20">
        <f t="shared" si="131"/>
        <v>634164.92800000007</v>
      </c>
      <c r="W172" s="20">
        <v>0</v>
      </c>
      <c r="X172" s="20">
        <v>0</v>
      </c>
      <c r="Y172" s="20">
        <f>V172*18%</f>
        <v>114149.68704</v>
      </c>
      <c r="Z172" s="20">
        <f t="shared" si="133"/>
        <v>15854.123200000002</v>
      </c>
      <c r="AA172" s="20">
        <f t="shared" si="134"/>
        <v>764168.73824000009</v>
      </c>
      <c r="AB172" s="20">
        <f t="shared" si="135"/>
        <v>650019.0512000001</v>
      </c>
      <c r="AC172" s="11" t="s">
        <v>101</v>
      </c>
      <c r="AD172" s="11">
        <v>9100129960</v>
      </c>
      <c r="AE172" s="11" t="s">
        <v>6</v>
      </c>
      <c r="AF172" s="11" t="s">
        <v>116</v>
      </c>
      <c r="AG172" s="11" t="s">
        <v>34</v>
      </c>
      <c r="AH172" s="11">
        <v>331011024</v>
      </c>
      <c r="AI172" s="11" t="s">
        <v>197</v>
      </c>
      <c r="AJ172" s="11" t="s">
        <v>228</v>
      </c>
      <c r="AK172" s="11" t="s">
        <v>342</v>
      </c>
      <c r="AL172" s="11" t="s">
        <v>220</v>
      </c>
      <c r="AM172" s="73" t="s">
        <v>108</v>
      </c>
    </row>
    <row r="173" spans="1:39" ht="15.75" hidden="1">
      <c r="A173" s="14">
        <v>172</v>
      </c>
      <c r="B173" s="15" t="s">
        <v>343</v>
      </c>
      <c r="C173" s="15"/>
      <c r="D173" s="16">
        <v>220000000556</v>
      </c>
      <c r="E173" s="16">
        <v>19022</v>
      </c>
      <c r="F173" s="16" t="s">
        <v>96</v>
      </c>
      <c r="G173" s="16">
        <v>5007840599</v>
      </c>
      <c r="H173" s="16" t="s">
        <v>97</v>
      </c>
      <c r="I173" s="11">
        <v>3100001558</v>
      </c>
      <c r="J173" s="11"/>
      <c r="K173" s="170" t="s">
        <v>1181</v>
      </c>
      <c r="L173" s="11">
        <v>1650</v>
      </c>
      <c r="M173" s="11">
        <v>4084</v>
      </c>
      <c r="N173" s="11">
        <v>3</v>
      </c>
      <c r="O173" s="19">
        <v>3.14</v>
      </c>
      <c r="P173" s="165" t="s">
        <v>98</v>
      </c>
      <c r="Q173" s="11" t="s">
        <v>99</v>
      </c>
      <c r="R173" s="11">
        <v>2.1379999999999999</v>
      </c>
      <c r="S173" s="20">
        <v>8800</v>
      </c>
      <c r="T173" s="20" t="s">
        <v>100</v>
      </c>
      <c r="U173" s="21">
        <v>68.683300000000003</v>
      </c>
      <c r="V173" s="20">
        <f>S173*U173</f>
        <v>604413.04</v>
      </c>
      <c r="W173" s="20">
        <f>V173*0%</f>
        <v>0</v>
      </c>
      <c r="X173" s="20">
        <f>W173*10%</f>
        <v>0</v>
      </c>
      <c r="Y173" s="20">
        <f>(W173+V173+X173)*18%</f>
        <v>108794.3472</v>
      </c>
      <c r="Z173" s="20">
        <f>V173*2.5%</f>
        <v>15110.326000000001</v>
      </c>
      <c r="AA173" s="20">
        <f>V173+W173+X173+Y173+Z173</f>
        <v>728317.7132</v>
      </c>
      <c r="AB173" s="20">
        <f>AA173-Y173</f>
        <v>619523.36600000004</v>
      </c>
      <c r="AC173" s="11" t="s">
        <v>101</v>
      </c>
      <c r="AD173" s="11">
        <v>9100082292</v>
      </c>
      <c r="AE173" s="11" t="s">
        <v>7</v>
      </c>
      <c r="AF173" s="11" t="s">
        <v>102</v>
      </c>
      <c r="AG173" s="11" t="s">
        <v>18</v>
      </c>
      <c r="AH173" s="11">
        <v>330047413</v>
      </c>
      <c r="AI173" s="11" t="s">
        <v>103</v>
      </c>
      <c r="AJ173" s="11" t="s">
        <v>104</v>
      </c>
      <c r="AK173" s="11" t="s">
        <v>97</v>
      </c>
      <c r="AL173" s="25" t="s">
        <v>220</v>
      </c>
      <c r="AM173" s="73" t="s">
        <v>189</v>
      </c>
    </row>
    <row r="174" spans="1:39" ht="15.75" hidden="1">
      <c r="A174" s="14">
        <v>173</v>
      </c>
      <c r="B174" s="15">
        <v>160222</v>
      </c>
      <c r="C174" s="15"/>
      <c r="D174" s="16">
        <v>220000000540</v>
      </c>
      <c r="E174" s="16">
        <v>1904</v>
      </c>
      <c r="F174" s="16" t="s">
        <v>107</v>
      </c>
      <c r="G174" s="16">
        <v>5007583950</v>
      </c>
      <c r="H174" s="16" t="s">
        <v>108</v>
      </c>
      <c r="I174" s="11">
        <v>3100001558</v>
      </c>
      <c r="J174" s="11"/>
      <c r="K174" s="170" t="s">
        <v>1181</v>
      </c>
      <c r="L174" s="11">
        <v>1650</v>
      </c>
      <c r="M174" s="11">
        <v>4084</v>
      </c>
      <c r="N174" s="11">
        <v>5</v>
      </c>
      <c r="O174" s="19" t="s">
        <v>144</v>
      </c>
      <c r="P174" s="165" t="s">
        <v>109</v>
      </c>
      <c r="Q174" s="11" t="s">
        <v>110</v>
      </c>
      <c r="R174" s="11">
        <v>2.1379999999999999</v>
      </c>
      <c r="S174" s="20">
        <v>8180</v>
      </c>
      <c r="T174" s="20" t="s">
        <v>100</v>
      </c>
      <c r="U174" s="21">
        <v>68.8</v>
      </c>
      <c r="V174" s="20">
        <f>S174*U174</f>
        <v>562784</v>
      </c>
      <c r="W174" s="20">
        <v>0</v>
      </c>
      <c r="X174" s="20">
        <v>0</v>
      </c>
      <c r="Y174" s="20">
        <f>V174*18%</f>
        <v>101301.12</v>
      </c>
      <c r="Z174" s="20">
        <f>V174*2.5%</f>
        <v>14069.6</v>
      </c>
      <c r="AA174" s="20">
        <f>V174+W174+X174+Y174+Z174</f>
        <v>678154.72</v>
      </c>
      <c r="AB174" s="20">
        <f>AA174-Y174</f>
        <v>576853.6</v>
      </c>
      <c r="AC174" s="11" t="s">
        <v>101</v>
      </c>
      <c r="AD174" s="11">
        <v>9100082390</v>
      </c>
      <c r="AE174" s="11" t="s">
        <v>7</v>
      </c>
      <c r="AF174" s="11" t="s">
        <v>102</v>
      </c>
      <c r="AG174" s="11" t="s">
        <v>18</v>
      </c>
      <c r="AH174" s="11">
        <v>330047413</v>
      </c>
      <c r="AI174" s="11" t="s">
        <v>103</v>
      </c>
      <c r="AJ174" s="11" t="s">
        <v>111</v>
      </c>
      <c r="AK174" s="11" t="s">
        <v>108</v>
      </c>
      <c r="AL174" s="25" t="s">
        <v>220</v>
      </c>
      <c r="AM174" s="73" t="s">
        <v>97</v>
      </c>
    </row>
    <row r="175" spans="1:39" ht="15.75" hidden="1">
      <c r="A175" s="14">
        <v>174</v>
      </c>
      <c r="B175" s="15" t="s">
        <v>344</v>
      </c>
      <c r="C175" s="15"/>
      <c r="D175" s="16">
        <v>220000000549</v>
      </c>
      <c r="E175" s="16">
        <v>3813897</v>
      </c>
      <c r="F175" s="16" t="s">
        <v>149</v>
      </c>
      <c r="G175" s="16">
        <v>5011108515</v>
      </c>
      <c r="H175" s="16" t="s">
        <v>150</v>
      </c>
      <c r="I175" s="11">
        <v>3100001558</v>
      </c>
      <c r="J175" s="11"/>
      <c r="K175" s="170" t="s">
        <v>1181</v>
      </c>
      <c r="L175" s="11">
        <v>1650</v>
      </c>
      <c r="M175" s="11">
        <v>4084</v>
      </c>
      <c r="N175" s="11">
        <v>3</v>
      </c>
      <c r="O175" s="19">
        <v>3</v>
      </c>
      <c r="P175" s="165" t="s">
        <v>133</v>
      </c>
      <c r="Q175" s="11" t="s">
        <v>115</v>
      </c>
      <c r="R175" s="11">
        <v>2.1379999999999999</v>
      </c>
      <c r="S175" s="20">
        <v>12850</v>
      </c>
      <c r="T175" s="20" t="s">
        <v>134</v>
      </c>
      <c r="U175" s="21">
        <v>82.048299999999998</v>
      </c>
      <c r="V175" s="20">
        <f>S175*U175</f>
        <v>1054320.655</v>
      </c>
      <c r="W175" s="20">
        <f>V175*7.5%</f>
        <v>79074.049125000005</v>
      </c>
      <c r="X175" s="20">
        <f>W175*10%</f>
        <v>7907.404912500001</v>
      </c>
      <c r="Y175" s="20">
        <f>(W175+V175+X175)*18%</f>
        <v>205434.37962674996</v>
      </c>
      <c r="Z175" s="20">
        <f>V175*2.5%</f>
        <v>26358.016375000003</v>
      </c>
      <c r="AA175" s="20">
        <f>V175+W175+X175+Y175+Z175</f>
        <v>1373094.5050392498</v>
      </c>
      <c r="AB175" s="20">
        <f>AA175-Y175</f>
        <v>1167660.1254124998</v>
      </c>
      <c r="AC175" s="11" t="s">
        <v>101</v>
      </c>
      <c r="AD175" s="11">
        <v>9100104715</v>
      </c>
      <c r="AE175" s="11" t="s">
        <v>7</v>
      </c>
      <c r="AF175" s="11" t="s">
        <v>116</v>
      </c>
      <c r="AG175" s="11" t="s">
        <v>22</v>
      </c>
      <c r="AH175" s="11" t="s">
        <v>151</v>
      </c>
      <c r="AI175" s="11" t="s">
        <v>152</v>
      </c>
      <c r="AJ175" s="11" t="s">
        <v>280</v>
      </c>
      <c r="AK175" s="11" t="s">
        <v>280</v>
      </c>
      <c r="AL175" s="25" t="s">
        <v>220</v>
      </c>
      <c r="AM175" s="73" t="s">
        <v>811</v>
      </c>
    </row>
    <row r="176" spans="1:39" ht="15.75" hidden="1">
      <c r="A176" s="14">
        <v>175</v>
      </c>
      <c r="B176" s="15" t="s">
        <v>345</v>
      </c>
      <c r="C176" s="15"/>
      <c r="D176" s="16">
        <v>220000000546</v>
      </c>
      <c r="E176" s="16">
        <v>6699968</v>
      </c>
      <c r="F176" s="16" t="s">
        <v>196</v>
      </c>
      <c r="G176" s="16">
        <v>5012478796</v>
      </c>
      <c r="H176" s="16" t="s">
        <v>197</v>
      </c>
      <c r="I176" s="11">
        <v>3100001558</v>
      </c>
      <c r="J176" s="11"/>
      <c r="K176" s="170" t="s">
        <v>1181</v>
      </c>
      <c r="L176" s="11">
        <v>1650</v>
      </c>
      <c r="M176" s="11">
        <v>4084</v>
      </c>
      <c r="N176" s="11">
        <v>3</v>
      </c>
      <c r="O176" s="19">
        <v>3.02</v>
      </c>
      <c r="P176" s="165" t="s">
        <v>98</v>
      </c>
      <c r="Q176" s="11" t="s">
        <v>198</v>
      </c>
      <c r="R176" s="11">
        <v>2.1419999999999999</v>
      </c>
      <c r="S176" s="20">
        <v>8000</v>
      </c>
      <c r="T176" s="20" t="s">
        <v>100</v>
      </c>
      <c r="U176" s="21">
        <v>73.662899999999993</v>
      </c>
      <c r="V176" s="20">
        <f t="shared" ref="V176:V180" si="136">S176*U176</f>
        <v>589303.19999999995</v>
      </c>
      <c r="W176" s="20">
        <v>0</v>
      </c>
      <c r="X176" s="20">
        <v>0</v>
      </c>
      <c r="Y176" s="20">
        <f t="shared" ref="Y176:Y178" si="137">V176*18%</f>
        <v>106074.57599999999</v>
      </c>
      <c r="Z176" s="20">
        <f t="shared" ref="Z176:Z180" si="138">V176*2.5%</f>
        <v>14732.58</v>
      </c>
      <c r="AA176" s="20">
        <f t="shared" ref="AA176:AA180" si="139">V176+W176+X176+Y176+Z176</f>
        <v>710110.35599999991</v>
      </c>
      <c r="AB176" s="20">
        <f t="shared" ref="AB176:AB180" si="140">AA176-Y176</f>
        <v>604035.77999999991</v>
      </c>
      <c r="AC176" s="11" t="s">
        <v>101</v>
      </c>
      <c r="AD176" s="11">
        <v>9100103740</v>
      </c>
      <c r="AE176" s="11" t="s">
        <v>7</v>
      </c>
      <c r="AF176" s="11" t="s">
        <v>116</v>
      </c>
      <c r="AG176" s="11" t="s">
        <v>22</v>
      </c>
      <c r="AH176" s="11">
        <v>330050808</v>
      </c>
      <c r="AI176" s="11" t="s">
        <v>117</v>
      </c>
      <c r="AJ176" s="11" t="s">
        <v>199</v>
      </c>
      <c r="AK176" s="11" t="s">
        <v>199</v>
      </c>
      <c r="AL176" s="11" t="s">
        <v>220</v>
      </c>
      <c r="AM176" s="73" t="s">
        <v>113</v>
      </c>
    </row>
    <row r="177" spans="1:39" ht="15.75" hidden="1">
      <c r="A177" s="14">
        <v>176</v>
      </c>
      <c r="B177" s="15" t="s">
        <v>346</v>
      </c>
      <c r="C177" s="15"/>
      <c r="D177" s="16">
        <v>220000000546</v>
      </c>
      <c r="E177" s="16">
        <v>6699968</v>
      </c>
      <c r="F177" s="16" t="s">
        <v>196</v>
      </c>
      <c r="G177" s="16">
        <v>5012478796</v>
      </c>
      <c r="H177" s="16" t="s">
        <v>197</v>
      </c>
      <c r="I177" s="11">
        <v>3100001558</v>
      </c>
      <c r="J177" s="11"/>
      <c r="K177" s="170" t="s">
        <v>1181</v>
      </c>
      <c r="L177" s="11">
        <v>1650</v>
      </c>
      <c r="M177" s="11">
        <v>4084</v>
      </c>
      <c r="N177" s="11">
        <v>3</v>
      </c>
      <c r="O177" s="19">
        <v>3.02</v>
      </c>
      <c r="P177" s="165" t="s">
        <v>98</v>
      </c>
      <c r="Q177" s="11" t="s">
        <v>198</v>
      </c>
      <c r="R177" s="11">
        <v>2.1419999999999999</v>
      </c>
      <c r="S177" s="20">
        <v>8000</v>
      </c>
      <c r="T177" s="20" t="s">
        <v>100</v>
      </c>
      <c r="U177" s="21">
        <v>73.662899999999993</v>
      </c>
      <c r="V177" s="20">
        <f t="shared" si="136"/>
        <v>589303.19999999995</v>
      </c>
      <c r="W177" s="20">
        <v>0</v>
      </c>
      <c r="X177" s="20">
        <v>0</v>
      </c>
      <c r="Y177" s="20">
        <f t="shared" si="137"/>
        <v>106074.57599999999</v>
      </c>
      <c r="Z177" s="20">
        <f t="shared" si="138"/>
        <v>14732.58</v>
      </c>
      <c r="AA177" s="20">
        <f t="shared" si="139"/>
        <v>710110.35599999991</v>
      </c>
      <c r="AB177" s="20">
        <f t="shared" si="140"/>
        <v>604035.77999999991</v>
      </c>
      <c r="AC177" s="11" t="s">
        <v>101</v>
      </c>
      <c r="AD177" s="11">
        <v>9100103740</v>
      </c>
      <c r="AE177" s="11" t="s">
        <v>7</v>
      </c>
      <c r="AF177" s="11" t="s">
        <v>116</v>
      </c>
      <c r="AG177" s="11" t="s">
        <v>22</v>
      </c>
      <c r="AH177" s="11">
        <v>330050808</v>
      </c>
      <c r="AI177" s="11" t="s">
        <v>117</v>
      </c>
      <c r="AJ177" s="11" t="s">
        <v>199</v>
      </c>
      <c r="AK177" s="11" t="s">
        <v>199</v>
      </c>
      <c r="AL177" s="11" t="s">
        <v>220</v>
      </c>
      <c r="AM177" s="73" t="s">
        <v>189</v>
      </c>
    </row>
    <row r="178" spans="1:39" ht="15.75" hidden="1">
      <c r="A178" s="14">
        <v>177</v>
      </c>
      <c r="B178" s="15" t="s">
        <v>347</v>
      </c>
      <c r="C178" s="15"/>
      <c r="D178" s="16">
        <v>220000000589</v>
      </c>
      <c r="E178" s="16">
        <v>6699968</v>
      </c>
      <c r="F178" s="16" t="s">
        <v>196</v>
      </c>
      <c r="G178" s="16">
        <v>5012478796</v>
      </c>
      <c r="H178" s="16" t="s">
        <v>197</v>
      </c>
      <c r="I178" s="11">
        <v>3100001558</v>
      </c>
      <c r="J178" s="11"/>
      <c r="K178" s="170" t="s">
        <v>1181</v>
      </c>
      <c r="L178" s="11">
        <v>1650</v>
      </c>
      <c r="M178" s="11">
        <v>4084</v>
      </c>
      <c r="N178" s="11">
        <v>3</v>
      </c>
      <c r="O178" s="19">
        <v>3.02</v>
      </c>
      <c r="P178" s="165" t="s">
        <v>98</v>
      </c>
      <c r="Q178" s="11" t="s">
        <v>198</v>
      </c>
      <c r="R178" s="11">
        <v>2.1419999999999999</v>
      </c>
      <c r="S178" s="20">
        <v>8000</v>
      </c>
      <c r="T178" s="20" t="s">
        <v>100</v>
      </c>
      <c r="U178" s="21">
        <v>73.662899999999993</v>
      </c>
      <c r="V178" s="20">
        <f t="shared" si="136"/>
        <v>589303.19999999995</v>
      </c>
      <c r="W178" s="20">
        <v>0</v>
      </c>
      <c r="X178" s="20">
        <v>0</v>
      </c>
      <c r="Y178" s="20">
        <f t="shared" si="137"/>
        <v>106074.57599999999</v>
      </c>
      <c r="Z178" s="20">
        <f t="shared" si="138"/>
        <v>14732.58</v>
      </c>
      <c r="AA178" s="20">
        <f t="shared" si="139"/>
        <v>710110.35599999991</v>
      </c>
      <c r="AB178" s="20">
        <f t="shared" si="140"/>
        <v>604035.77999999991</v>
      </c>
      <c r="AC178" s="11" t="s">
        <v>101</v>
      </c>
      <c r="AD178" s="11">
        <v>9100103740</v>
      </c>
      <c r="AE178" s="11" t="s">
        <v>7</v>
      </c>
      <c r="AF178" s="11" t="s">
        <v>116</v>
      </c>
      <c r="AG178" s="11" t="s">
        <v>22</v>
      </c>
      <c r="AH178" s="11">
        <v>330050808</v>
      </c>
      <c r="AI178" s="11" t="s">
        <v>117</v>
      </c>
      <c r="AJ178" s="11" t="s">
        <v>199</v>
      </c>
      <c r="AK178" s="11" t="s">
        <v>199</v>
      </c>
      <c r="AL178" s="11" t="s">
        <v>220</v>
      </c>
      <c r="AM178" s="73" t="s">
        <v>189</v>
      </c>
    </row>
    <row r="179" spans="1:39" ht="15.75" hidden="1">
      <c r="A179" s="14">
        <v>178</v>
      </c>
      <c r="B179" s="15">
        <v>25647</v>
      </c>
      <c r="C179" s="15"/>
      <c r="D179" s="16">
        <v>220000000708</v>
      </c>
      <c r="E179" s="16">
        <v>7371039</v>
      </c>
      <c r="F179" s="16" t="s">
        <v>321</v>
      </c>
      <c r="G179" s="16">
        <v>5012684908</v>
      </c>
      <c r="H179" s="16" t="s">
        <v>315</v>
      </c>
      <c r="I179" s="11">
        <v>3100001558</v>
      </c>
      <c r="J179" s="11"/>
      <c r="K179" s="170" t="s">
        <v>1181</v>
      </c>
      <c r="L179" s="11">
        <v>1650</v>
      </c>
      <c r="M179" s="11">
        <v>4084</v>
      </c>
      <c r="N179" s="11">
        <v>3</v>
      </c>
      <c r="O179" s="19" t="s">
        <v>316</v>
      </c>
      <c r="P179" s="165" t="s">
        <v>317</v>
      </c>
      <c r="Q179" s="11" t="s">
        <v>198</v>
      </c>
      <c r="R179" s="11">
        <v>2.1379999999999999</v>
      </c>
      <c r="S179" s="20">
        <v>11000</v>
      </c>
      <c r="T179" s="20" t="s">
        <v>134</v>
      </c>
      <c r="U179" s="21">
        <v>84.924300000000002</v>
      </c>
      <c r="V179" s="20">
        <f t="shared" si="136"/>
        <v>934167.3</v>
      </c>
      <c r="W179" s="20">
        <v>0</v>
      </c>
      <c r="X179" s="20">
        <f t="shared" ref="X179:X180" si="141">W179*10%</f>
        <v>0</v>
      </c>
      <c r="Y179" s="20">
        <f t="shared" ref="Y179:Y180" si="142">(W179+V179+X179)*18%</f>
        <v>168150.114</v>
      </c>
      <c r="Z179" s="20">
        <f t="shared" si="138"/>
        <v>23354.182500000003</v>
      </c>
      <c r="AA179" s="20">
        <f t="shared" si="139"/>
        <v>1125671.5965000002</v>
      </c>
      <c r="AB179" s="20">
        <f t="shared" si="140"/>
        <v>957521.48250000016</v>
      </c>
      <c r="AC179" s="11" t="s">
        <v>101</v>
      </c>
      <c r="AD179" s="11">
        <v>9100132635</v>
      </c>
      <c r="AE179" s="11" t="s">
        <v>7</v>
      </c>
      <c r="AF179" s="11" t="s">
        <v>116</v>
      </c>
      <c r="AG179" s="11" t="s">
        <v>22</v>
      </c>
      <c r="AH179" s="11">
        <v>331011024</v>
      </c>
      <c r="AI179" s="11" t="s">
        <v>197</v>
      </c>
      <c r="AJ179" s="11" t="s">
        <v>319</v>
      </c>
      <c r="AK179" s="11" t="s">
        <v>322</v>
      </c>
      <c r="AL179" s="11" t="s">
        <v>220</v>
      </c>
      <c r="AM179" s="73">
        <v>40791195</v>
      </c>
    </row>
    <row r="180" spans="1:39" ht="15.75" hidden="1">
      <c r="A180" s="14">
        <v>179</v>
      </c>
      <c r="B180" s="15">
        <v>25641</v>
      </c>
      <c r="C180" s="15"/>
      <c r="D180" s="16">
        <v>220000000708</v>
      </c>
      <c r="E180" s="16">
        <v>7371039</v>
      </c>
      <c r="F180" s="16" t="s">
        <v>321</v>
      </c>
      <c r="G180" s="16">
        <v>5012684908</v>
      </c>
      <c r="H180" s="16" t="s">
        <v>315</v>
      </c>
      <c r="I180" s="11">
        <v>3100001558</v>
      </c>
      <c r="J180" s="11"/>
      <c r="K180" s="170" t="s">
        <v>1181</v>
      </c>
      <c r="L180" s="11">
        <v>1650</v>
      </c>
      <c r="M180" s="11">
        <v>4084</v>
      </c>
      <c r="N180" s="11">
        <v>3</v>
      </c>
      <c r="O180" s="19" t="s">
        <v>316</v>
      </c>
      <c r="P180" s="165" t="s">
        <v>317</v>
      </c>
      <c r="Q180" s="11" t="s">
        <v>198</v>
      </c>
      <c r="R180" s="11">
        <v>2.1379999999999999</v>
      </c>
      <c r="S180" s="20">
        <v>11000</v>
      </c>
      <c r="T180" s="20" t="s">
        <v>134</v>
      </c>
      <c r="U180" s="21">
        <v>84.924300000000002</v>
      </c>
      <c r="V180" s="20">
        <f t="shared" si="136"/>
        <v>934167.3</v>
      </c>
      <c r="W180" s="20">
        <v>0</v>
      </c>
      <c r="X180" s="20">
        <f t="shared" si="141"/>
        <v>0</v>
      </c>
      <c r="Y180" s="20">
        <f t="shared" si="142"/>
        <v>168150.114</v>
      </c>
      <c r="Z180" s="20">
        <f t="shared" si="138"/>
        <v>23354.182500000003</v>
      </c>
      <c r="AA180" s="20">
        <f t="shared" si="139"/>
        <v>1125671.5965000002</v>
      </c>
      <c r="AB180" s="20">
        <f t="shared" si="140"/>
        <v>957521.48250000016</v>
      </c>
      <c r="AC180" s="11" t="s">
        <v>101</v>
      </c>
      <c r="AD180" s="11">
        <v>9100132635</v>
      </c>
      <c r="AE180" s="11" t="s">
        <v>7</v>
      </c>
      <c r="AF180" s="11" t="s">
        <v>116</v>
      </c>
      <c r="AG180" s="11" t="s">
        <v>22</v>
      </c>
      <c r="AH180" s="11">
        <v>331011024</v>
      </c>
      <c r="AI180" s="11" t="s">
        <v>197</v>
      </c>
      <c r="AJ180" s="11" t="s">
        <v>322</v>
      </c>
      <c r="AK180" s="11" t="s">
        <v>322</v>
      </c>
      <c r="AL180" s="11" t="s">
        <v>220</v>
      </c>
      <c r="AM180" s="73" t="s">
        <v>171</v>
      </c>
    </row>
    <row r="181" spans="1:39" ht="15.75" hidden="1">
      <c r="A181" s="14">
        <v>180</v>
      </c>
      <c r="B181" s="15">
        <v>15041</v>
      </c>
      <c r="C181" s="15"/>
      <c r="D181" s="16">
        <v>130000005771</v>
      </c>
      <c r="E181" s="16" t="s">
        <v>243</v>
      </c>
      <c r="F181" s="16"/>
      <c r="G181" s="16"/>
      <c r="H181" s="16"/>
      <c r="I181" s="11">
        <v>3100001558</v>
      </c>
      <c r="J181" s="11"/>
      <c r="K181" s="170" t="s">
        <v>1181</v>
      </c>
      <c r="L181" s="11">
        <v>1650</v>
      </c>
      <c r="M181" s="11">
        <v>4084</v>
      </c>
      <c r="N181" s="11">
        <v>3</v>
      </c>
      <c r="O181" s="19" t="s">
        <v>235</v>
      </c>
      <c r="P181" s="165" t="s">
        <v>236</v>
      </c>
      <c r="Q181" s="11" t="s">
        <v>237</v>
      </c>
      <c r="R181" s="11">
        <v>2.1379999999999999</v>
      </c>
      <c r="S181" s="20">
        <v>970000</v>
      </c>
      <c r="T181" s="20"/>
      <c r="U181" s="21"/>
      <c r="V181" s="20"/>
      <c r="W181" s="20"/>
      <c r="X181" s="20"/>
      <c r="Y181" s="20"/>
      <c r="Z181" s="20"/>
      <c r="AA181" s="20"/>
      <c r="AB181" s="20">
        <v>970000</v>
      </c>
      <c r="AC181" s="11" t="s">
        <v>101</v>
      </c>
      <c r="AD181" s="11">
        <v>9100066170</v>
      </c>
      <c r="AE181" s="11" t="s">
        <v>238</v>
      </c>
      <c r="AF181" s="11" t="s">
        <v>102</v>
      </c>
      <c r="AG181" s="11" t="s">
        <v>239</v>
      </c>
      <c r="AH181" s="11" t="s">
        <v>152</v>
      </c>
      <c r="AI181" s="11" t="s">
        <v>152</v>
      </c>
      <c r="AJ181" s="11"/>
      <c r="AK181" s="11" t="s">
        <v>240</v>
      </c>
      <c r="AL181" s="25" t="s">
        <v>220</v>
      </c>
      <c r="AM181" s="73">
        <v>40791195</v>
      </c>
    </row>
    <row r="182" spans="1:39" ht="15.75" hidden="1">
      <c r="A182" s="14">
        <v>181</v>
      </c>
      <c r="B182" s="15">
        <v>193418</v>
      </c>
      <c r="C182" s="15"/>
      <c r="D182" s="16">
        <v>220000000590</v>
      </c>
      <c r="E182" s="16">
        <v>4446757</v>
      </c>
      <c r="F182" s="16" t="s">
        <v>188</v>
      </c>
      <c r="G182" s="16">
        <v>5011494658</v>
      </c>
      <c r="H182" s="16" t="s">
        <v>189</v>
      </c>
      <c r="I182" s="11">
        <v>3100001558</v>
      </c>
      <c r="J182" s="11"/>
      <c r="K182" s="170" t="s">
        <v>1181</v>
      </c>
      <c r="L182" s="11">
        <v>1650</v>
      </c>
      <c r="M182" s="11">
        <v>4084</v>
      </c>
      <c r="N182" s="11">
        <v>5</v>
      </c>
      <c r="O182" s="19" t="s">
        <v>144</v>
      </c>
      <c r="P182" s="165" t="s">
        <v>109</v>
      </c>
      <c r="Q182" s="11" t="s">
        <v>110</v>
      </c>
      <c r="R182" s="11">
        <v>2.1379999999999999</v>
      </c>
      <c r="S182" s="20">
        <v>7518</v>
      </c>
      <c r="T182" s="20" t="s">
        <v>100</v>
      </c>
      <c r="U182" s="21">
        <v>75.239199999999997</v>
      </c>
      <c r="V182" s="20">
        <f t="shared" ref="V182:V185" si="143">S182*U182</f>
        <v>565648.30559999996</v>
      </c>
      <c r="W182" s="20">
        <v>0</v>
      </c>
      <c r="X182" s="20">
        <v>0</v>
      </c>
      <c r="Y182" s="20">
        <f t="shared" ref="Y182:Y183" si="144">V182*18%</f>
        <v>101816.695008</v>
      </c>
      <c r="Z182" s="20">
        <f t="shared" ref="Z182:Z185" si="145">V182*2.5%</f>
        <v>14141.207640000001</v>
      </c>
      <c r="AA182" s="20">
        <f t="shared" ref="AA182:AA185" si="146">V182+W182+X182+Y182+Z182</f>
        <v>681606.20824800001</v>
      </c>
      <c r="AB182" s="20">
        <f t="shared" ref="AB182:AB185" si="147">AA182-Y182</f>
        <v>579789.51324</v>
      </c>
      <c r="AC182" s="11" t="s">
        <v>101</v>
      </c>
      <c r="AD182" s="11">
        <v>9100104683</v>
      </c>
      <c r="AE182" s="11" t="s">
        <v>7</v>
      </c>
      <c r="AF182" s="11" t="s">
        <v>116</v>
      </c>
      <c r="AG182" s="11" t="s">
        <v>22</v>
      </c>
      <c r="AH182" s="11">
        <v>330050808</v>
      </c>
      <c r="AI182" s="11" t="s">
        <v>117</v>
      </c>
      <c r="AJ182" s="11" t="s">
        <v>190</v>
      </c>
      <c r="AK182" s="11" t="s">
        <v>297</v>
      </c>
      <c r="AL182" s="11" t="s">
        <v>220</v>
      </c>
      <c r="AM182" s="73" t="s">
        <v>97</v>
      </c>
    </row>
    <row r="183" spans="1:39" ht="15.75" hidden="1">
      <c r="A183" s="14">
        <v>182</v>
      </c>
      <c r="B183" s="15">
        <v>193419</v>
      </c>
      <c r="C183" s="15"/>
      <c r="D183" s="16">
        <v>220000000548</v>
      </c>
      <c r="E183" s="16">
        <v>4446757</v>
      </c>
      <c r="F183" s="16" t="s">
        <v>188</v>
      </c>
      <c r="G183" s="16">
        <v>5011494658</v>
      </c>
      <c r="H183" s="16" t="s">
        <v>189</v>
      </c>
      <c r="I183" s="11">
        <v>3100001558</v>
      </c>
      <c r="J183" s="11"/>
      <c r="K183" s="170" t="s">
        <v>1181</v>
      </c>
      <c r="L183" s="11">
        <v>1650</v>
      </c>
      <c r="M183" s="11">
        <v>4084</v>
      </c>
      <c r="N183" s="11">
        <v>5</v>
      </c>
      <c r="O183" s="19" t="s">
        <v>144</v>
      </c>
      <c r="P183" s="165" t="s">
        <v>109</v>
      </c>
      <c r="Q183" s="11" t="s">
        <v>110</v>
      </c>
      <c r="R183" s="11">
        <v>2.1379999999999999</v>
      </c>
      <c r="S183" s="20">
        <v>7518</v>
      </c>
      <c r="T183" s="20" t="s">
        <v>100</v>
      </c>
      <c r="U183" s="21">
        <v>75.239199999999997</v>
      </c>
      <c r="V183" s="20">
        <f t="shared" si="143"/>
        <v>565648.30559999996</v>
      </c>
      <c r="W183" s="20">
        <v>0</v>
      </c>
      <c r="X183" s="20">
        <v>0</v>
      </c>
      <c r="Y183" s="20">
        <f t="shared" si="144"/>
        <v>101816.695008</v>
      </c>
      <c r="Z183" s="20">
        <f t="shared" si="145"/>
        <v>14141.207640000001</v>
      </c>
      <c r="AA183" s="20">
        <f t="shared" si="146"/>
        <v>681606.20824800001</v>
      </c>
      <c r="AB183" s="20">
        <f t="shared" si="147"/>
        <v>579789.51324</v>
      </c>
      <c r="AC183" s="11" t="s">
        <v>101</v>
      </c>
      <c r="AD183" s="11">
        <v>9100104683</v>
      </c>
      <c r="AE183" s="11" t="s">
        <v>7</v>
      </c>
      <c r="AF183" s="11" t="s">
        <v>116</v>
      </c>
      <c r="AG183" s="11" t="s">
        <v>22</v>
      </c>
      <c r="AH183" s="11">
        <v>330050808</v>
      </c>
      <c r="AI183" s="11" t="s">
        <v>117</v>
      </c>
      <c r="AJ183" s="11" t="s">
        <v>190</v>
      </c>
      <c r="AK183" s="11" t="s">
        <v>297</v>
      </c>
      <c r="AL183" s="11" t="s">
        <v>220</v>
      </c>
      <c r="AM183" s="73" t="s">
        <v>171</v>
      </c>
    </row>
    <row r="184" spans="1:39" ht="15.75" hidden="1">
      <c r="A184" s="14">
        <v>183</v>
      </c>
      <c r="B184" s="15" t="s">
        <v>348</v>
      </c>
      <c r="C184" s="15"/>
      <c r="D184" s="16">
        <v>220000000550</v>
      </c>
      <c r="E184" s="16">
        <v>3813897</v>
      </c>
      <c r="F184" s="16" t="s">
        <v>149</v>
      </c>
      <c r="G184" s="16">
        <v>5011108515</v>
      </c>
      <c r="H184" s="16" t="s">
        <v>150</v>
      </c>
      <c r="I184" s="11">
        <v>3100001558</v>
      </c>
      <c r="J184" s="11"/>
      <c r="K184" s="170" t="s">
        <v>1181</v>
      </c>
      <c r="L184" s="11">
        <v>1650</v>
      </c>
      <c r="M184" s="11">
        <v>4084</v>
      </c>
      <c r="N184" s="11">
        <v>3</v>
      </c>
      <c r="O184" s="19">
        <v>3</v>
      </c>
      <c r="P184" s="165" t="s">
        <v>133</v>
      </c>
      <c r="Q184" s="11" t="s">
        <v>115</v>
      </c>
      <c r="R184" s="11">
        <v>2.1379999999999999</v>
      </c>
      <c r="S184" s="20">
        <v>12850</v>
      </c>
      <c r="T184" s="20" t="s">
        <v>134</v>
      </c>
      <c r="U184" s="21">
        <v>82.048299999999998</v>
      </c>
      <c r="V184" s="20">
        <f t="shared" si="143"/>
        <v>1054320.655</v>
      </c>
      <c r="W184" s="20">
        <f t="shared" ref="W184:W185" si="148">V184*7.5%</f>
        <v>79074.049125000005</v>
      </c>
      <c r="X184" s="20">
        <f t="shared" ref="X184:X185" si="149">W184*10%</f>
        <v>7907.404912500001</v>
      </c>
      <c r="Y184" s="20">
        <f t="shared" ref="Y184:Y185" si="150">(W184+V184+X184)*18%</f>
        <v>205434.37962674996</v>
      </c>
      <c r="Z184" s="20">
        <f t="shared" si="145"/>
        <v>26358.016375000003</v>
      </c>
      <c r="AA184" s="20">
        <f t="shared" si="146"/>
        <v>1373094.5050392498</v>
      </c>
      <c r="AB184" s="20">
        <f t="shared" si="147"/>
        <v>1167660.1254124998</v>
      </c>
      <c r="AC184" s="11" t="s">
        <v>101</v>
      </c>
      <c r="AD184" s="11">
        <v>9100104715</v>
      </c>
      <c r="AE184" s="11" t="s">
        <v>7</v>
      </c>
      <c r="AF184" s="11" t="s">
        <v>116</v>
      </c>
      <c r="AG184" s="11" t="s">
        <v>22</v>
      </c>
      <c r="AH184" s="11" t="s">
        <v>151</v>
      </c>
      <c r="AI184" s="11" t="s">
        <v>152</v>
      </c>
      <c r="AJ184" s="11" t="s">
        <v>280</v>
      </c>
      <c r="AK184" s="11" t="s">
        <v>280</v>
      </c>
      <c r="AL184" s="25" t="s">
        <v>220</v>
      </c>
      <c r="AM184" s="73" t="s">
        <v>97</v>
      </c>
    </row>
    <row r="185" spans="1:39" ht="15.75" hidden="1">
      <c r="A185" s="14">
        <v>184</v>
      </c>
      <c r="B185" s="15" t="s">
        <v>349</v>
      </c>
      <c r="C185" s="15"/>
      <c r="D185" s="16">
        <v>220000000550</v>
      </c>
      <c r="E185" s="16">
        <v>3813897</v>
      </c>
      <c r="F185" s="16" t="s">
        <v>149</v>
      </c>
      <c r="G185" s="16">
        <v>5011108515</v>
      </c>
      <c r="H185" s="16" t="s">
        <v>150</v>
      </c>
      <c r="I185" s="11">
        <v>3100001558</v>
      </c>
      <c r="J185" s="11"/>
      <c r="K185" s="170" t="s">
        <v>1181</v>
      </c>
      <c r="L185" s="11">
        <v>1650</v>
      </c>
      <c r="M185" s="11">
        <v>4084</v>
      </c>
      <c r="N185" s="11">
        <v>3</v>
      </c>
      <c r="O185" s="19">
        <v>3</v>
      </c>
      <c r="P185" s="165" t="s">
        <v>133</v>
      </c>
      <c r="Q185" s="11" t="s">
        <v>115</v>
      </c>
      <c r="R185" s="11">
        <v>2.1379999999999999</v>
      </c>
      <c r="S185" s="20">
        <v>12850</v>
      </c>
      <c r="T185" s="20" t="s">
        <v>134</v>
      </c>
      <c r="U185" s="21">
        <v>82.048299999999998</v>
      </c>
      <c r="V185" s="20">
        <f t="shared" si="143"/>
        <v>1054320.655</v>
      </c>
      <c r="W185" s="20">
        <f t="shared" si="148"/>
        <v>79074.049125000005</v>
      </c>
      <c r="X185" s="20">
        <f t="shared" si="149"/>
        <v>7907.404912500001</v>
      </c>
      <c r="Y185" s="20">
        <f t="shared" si="150"/>
        <v>205434.37962674996</v>
      </c>
      <c r="Z185" s="20">
        <f t="shared" si="145"/>
        <v>26358.016375000003</v>
      </c>
      <c r="AA185" s="20">
        <f t="shared" si="146"/>
        <v>1373094.5050392498</v>
      </c>
      <c r="AB185" s="20">
        <f t="shared" si="147"/>
        <v>1167660.1254124998</v>
      </c>
      <c r="AC185" s="11" t="s">
        <v>101</v>
      </c>
      <c r="AD185" s="11">
        <v>9100104715</v>
      </c>
      <c r="AE185" s="11" t="s">
        <v>7</v>
      </c>
      <c r="AF185" s="11" t="s">
        <v>116</v>
      </c>
      <c r="AG185" s="11" t="s">
        <v>22</v>
      </c>
      <c r="AH185" s="11" t="s">
        <v>151</v>
      </c>
      <c r="AI185" s="11" t="s">
        <v>152</v>
      </c>
      <c r="AJ185" s="11" t="s">
        <v>280</v>
      </c>
      <c r="AK185" s="11" t="s">
        <v>280</v>
      </c>
      <c r="AL185" s="25" t="s">
        <v>220</v>
      </c>
      <c r="AM185" s="73" t="s">
        <v>97</v>
      </c>
    </row>
    <row r="186" spans="1:39" ht="15.75" hidden="1">
      <c r="A186" s="14">
        <v>185</v>
      </c>
      <c r="B186" s="15" t="s">
        <v>350</v>
      </c>
      <c r="C186" s="15"/>
      <c r="D186" s="16">
        <v>220000000738</v>
      </c>
      <c r="E186" s="16">
        <v>2205304</v>
      </c>
      <c r="F186" s="16" t="s">
        <v>351</v>
      </c>
      <c r="G186" s="16">
        <v>5013987254</v>
      </c>
      <c r="H186" s="16" t="s">
        <v>352</v>
      </c>
      <c r="I186" s="11">
        <v>3100001558</v>
      </c>
      <c r="J186" s="11"/>
      <c r="K186" s="170" t="s">
        <v>1181</v>
      </c>
      <c r="L186" s="11">
        <v>1650</v>
      </c>
      <c r="M186" s="11">
        <v>4084</v>
      </c>
      <c r="N186" s="11">
        <v>3</v>
      </c>
      <c r="O186" s="19" t="s">
        <v>353</v>
      </c>
      <c r="P186" s="165" t="s">
        <v>354</v>
      </c>
      <c r="Q186" s="11" t="s">
        <v>115</v>
      </c>
      <c r="R186" s="11">
        <v>2.1379999999999999</v>
      </c>
      <c r="S186" s="20">
        <v>12800</v>
      </c>
      <c r="T186" s="20" t="s">
        <v>100</v>
      </c>
      <c r="U186" s="21">
        <v>74.783600000000007</v>
      </c>
      <c r="V186" s="20">
        <f>U186*S186</f>
        <v>957230.08000000007</v>
      </c>
      <c r="W186" s="20">
        <v>0</v>
      </c>
      <c r="X186" s="20">
        <v>0</v>
      </c>
      <c r="Y186" s="20">
        <f>(W186+V186+X186)*18%</f>
        <v>172301.41440000001</v>
      </c>
      <c r="Z186" s="20">
        <f>V186*2.5%</f>
        <v>23930.752000000004</v>
      </c>
      <c r="AA186" s="20">
        <f>V186+W186+X186+Y186+Z186</f>
        <v>1153462.2464000003</v>
      </c>
      <c r="AB186" s="20">
        <f>AA186-Y186</f>
        <v>981160.83200000029</v>
      </c>
      <c r="AC186" s="11" t="s">
        <v>101</v>
      </c>
      <c r="AD186" s="11" t="s">
        <v>355</v>
      </c>
      <c r="AE186" s="11" t="s">
        <v>6</v>
      </c>
      <c r="AF186" s="11" t="s">
        <v>116</v>
      </c>
      <c r="AG186" s="11" t="s">
        <v>34</v>
      </c>
      <c r="AH186" s="11">
        <v>331011024</v>
      </c>
      <c r="AI186" s="11" t="s">
        <v>197</v>
      </c>
      <c r="AJ186" s="11">
        <v>44593</v>
      </c>
      <c r="AK186" s="11" t="s">
        <v>356</v>
      </c>
      <c r="AL186" s="11" t="s">
        <v>105</v>
      </c>
      <c r="AM186" s="73" t="s">
        <v>189</v>
      </c>
    </row>
    <row r="187" spans="1:39" ht="15.75" hidden="1">
      <c r="A187" s="14">
        <v>186</v>
      </c>
      <c r="B187" s="15">
        <v>193416</v>
      </c>
      <c r="C187" s="15"/>
      <c r="D187" s="16">
        <v>220000000590</v>
      </c>
      <c r="E187" s="16">
        <v>4446757</v>
      </c>
      <c r="F187" s="16" t="s">
        <v>188</v>
      </c>
      <c r="G187" s="16">
        <v>5011494658</v>
      </c>
      <c r="H187" s="16" t="s">
        <v>189</v>
      </c>
      <c r="I187" s="11">
        <v>3100001558</v>
      </c>
      <c r="J187" s="11"/>
      <c r="K187" s="170" t="s">
        <v>1181</v>
      </c>
      <c r="L187" s="11">
        <v>1650</v>
      </c>
      <c r="M187" s="11">
        <v>4084</v>
      </c>
      <c r="N187" s="11">
        <v>5</v>
      </c>
      <c r="O187" s="19" t="s">
        <v>144</v>
      </c>
      <c r="P187" s="165" t="s">
        <v>109</v>
      </c>
      <c r="Q187" s="11" t="s">
        <v>110</v>
      </c>
      <c r="R187" s="11">
        <v>2.1379999999999999</v>
      </c>
      <c r="S187" s="20">
        <v>7518</v>
      </c>
      <c r="T187" s="20" t="s">
        <v>100</v>
      </c>
      <c r="U187" s="21">
        <v>75.239199999999997</v>
      </c>
      <c r="V187" s="20">
        <f t="shared" ref="V187:V188" si="151">S187*U187</f>
        <v>565648.30559999996</v>
      </c>
      <c r="W187" s="20">
        <v>0</v>
      </c>
      <c r="X187" s="20">
        <v>0</v>
      </c>
      <c r="Y187" s="20">
        <f t="shared" ref="Y187:Y188" si="152">V187*18%</f>
        <v>101816.695008</v>
      </c>
      <c r="Z187" s="20">
        <f t="shared" ref="Z187:Z188" si="153">V187*2.5%</f>
        <v>14141.207640000001</v>
      </c>
      <c r="AA187" s="20">
        <f t="shared" ref="AA187:AA188" si="154">V187+W187+X187+Y187+Z187</f>
        <v>681606.20824800001</v>
      </c>
      <c r="AB187" s="20">
        <f t="shared" ref="AB187:AB188" si="155">AA187-Y187</f>
        <v>579789.51324</v>
      </c>
      <c r="AC187" s="11" t="s">
        <v>101</v>
      </c>
      <c r="AD187" s="11">
        <v>9100104683</v>
      </c>
      <c r="AE187" s="11" t="s">
        <v>7</v>
      </c>
      <c r="AF187" s="11" t="s">
        <v>116</v>
      </c>
      <c r="AG187" s="11" t="s">
        <v>22</v>
      </c>
      <c r="AH187" s="11">
        <v>330050808</v>
      </c>
      <c r="AI187" s="11" t="s">
        <v>117</v>
      </c>
      <c r="AJ187" s="11" t="s">
        <v>190</v>
      </c>
      <c r="AK187" s="11" t="s">
        <v>297</v>
      </c>
      <c r="AL187" s="11" t="s">
        <v>220</v>
      </c>
      <c r="AM187" s="73" t="s">
        <v>766</v>
      </c>
    </row>
    <row r="188" spans="1:39" ht="15.75" hidden="1">
      <c r="A188" s="14">
        <v>187</v>
      </c>
      <c r="B188" s="15">
        <v>193421</v>
      </c>
      <c r="C188" s="15"/>
      <c r="D188" s="16">
        <v>220000000590</v>
      </c>
      <c r="E188" s="16">
        <v>4446757</v>
      </c>
      <c r="F188" s="16" t="s">
        <v>188</v>
      </c>
      <c r="G188" s="16">
        <v>5011494658</v>
      </c>
      <c r="H188" s="16" t="s">
        <v>189</v>
      </c>
      <c r="I188" s="11">
        <v>3100001558</v>
      </c>
      <c r="J188" s="11"/>
      <c r="K188" s="170" t="s">
        <v>1181</v>
      </c>
      <c r="L188" s="11">
        <v>1650</v>
      </c>
      <c r="M188" s="11">
        <v>4084</v>
      </c>
      <c r="N188" s="11">
        <v>5</v>
      </c>
      <c r="O188" s="19" t="s">
        <v>144</v>
      </c>
      <c r="P188" s="165" t="s">
        <v>109</v>
      </c>
      <c r="Q188" s="11" t="s">
        <v>110</v>
      </c>
      <c r="R188" s="11">
        <v>2.1379999999999999</v>
      </c>
      <c r="S188" s="20">
        <v>7518</v>
      </c>
      <c r="T188" s="20" t="s">
        <v>100</v>
      </c>
      <c r="U188" s="21">
        <v>75.239199999999997</v>
      </c>
      <c r="V188" s="20">
        <f t="shared" si="151"/>
        <v>565648.30559999996</v>
      </c>
      <c r="W188" s="20">
        <v>0</v>
      </c>
      <c r="X188" s="20">
        <v>0</v>
      </c>
      <c r="Y188" s="20">
        <f t="shared" si="152"/>
        <v>101816.695008</v>
      </c>
      <c r="Z188" s="20">
        <f t="shared" si="153"/>
        <v>14141.207640000001</v>
      </c>
      <c r="AA188" s="20">
        <f t="shared" si="154"/>
        <v>681606.20824800001</v>
      </c>
      <c r="AB188" s="20">
        <f t="shared" si="155"/>
        <v>579789.51324</v>
      </c>
      <c r="AC188" s="11" t="s">
        <v>101</v>
      </c>
      <c r="AD188" s="11">
        <v>9100104683</v>
      </c>
      <c r="AE188" s="11" t="s">
        <v>7</v>
      </c>
      <c r="AF188" s="11" t="s">
        <v>116</v>
      </c>
      <c r="AG188" s="11" t="s">
        <v>22</v>
      </c>
      <c r="AH188" s="11">
        <v>330050808</v>
      </c>
      <c r="AI188" s="11" t="s">
        <v>117</v>
      </c>
      <c r="AJ188" s="11" t="s">
        <v>190</v>
      </c>
      <c r="AK188" s="11" t="s">
        <v>297</v>
      </c>
      <c r="AL188" s="11" t="s">
        <v>220</v>
      </c>
      <c r="AM188" s="70" t="s">
        <v>171</v>
      </c>
    </row>
    <row r="189" spans="1:39" ht="15.75" hidden="1">
      <c r="A189" s="14">
        <v>188</v>
      </c>
      <c r="B189" s="15" t="s">
        <v>357</v>
      </c>
      <c r="C189" s="15"/>
      <c r="D189" s="16">
        <v>220000000550</v>
      </c>
      <c r="E189" s="16">
        <v>3813897</v>
      </c>
      <c r="F189" s="16" t="s">
        <v>149</v>
      </c>
      <c r="G189" s="16">
        <v>5011108515</v>
      </c>
      <c r="H189" s="16" t="s">
        <v>150</v>
      </c>
      <c r="I189" s="11">
        <v>3100001558</v>
      </c>
      <c r="J189" s="11"/>
      <c r="K189" s="170" t="s">
        <v>1181</v>
      </c>
      <c r="L189" s="11">
        <v>1650</v>
      </c>
      <c r="M189" s="11">
        <v>4084</v>
      </c>
      <c r="N189" s="11">
        <v>3</v>
      </c>
      <c r="O189" s="19">
        <v>3</v>
      </c>
      <c r="P189" s="165" t="s">
        <v>133</v>
      </c>
      <c r="Q189" s="11" t="s">
        <v>115</v>
      </c>
      <c r="R189" s="11">
        <v>2.1379999999999999</v>
      </c>
      <c r="S189" s="20">
        <v>12850</v>
      </c>
      <c r="T189" s="20" t="s">
        <v>134</v>
      </c>
      <c r="U189" s="21">
        <v>82.048299999999998</v>
      </c>
      <c r="V189" s="20">
        <f>S189*U189</f>
        <v>1054320.655</v>
      </c>
      <c r="W189" s="20">
        <f>V189*7.5%</f>
        <v>79074.049125000005</v>
      </c>
      <c r="X189" s="20">
        <f>W189*10%</f>
        <v>7907.404912500001</v>
      </c>
      <c r="Y189" s="20">
        <f>(W189+V189+X189)*18%</f>
        <v>205434.37962674996</v>
      </c>
      <c r="Z189" s="20">
        <f>V189*2.5%</f>
        <v>26358.016375000003</v>
      </c>
      <c r="AA189" s="20">
        <f>V189+W189+X189+Y189+Z189</f>
        <v>1373094.5050392498</v>
      </c>
      <c r="AB189" s="20">
        <f>AA189-Y189</f>
        <v>1167660.1254124998</v>
      </c>
      <c r="AC189" s="11" t="s">
        <v>101</v>
      </c>
      <c r="AD189" s="11">
        <v>9100104715</v>
      </c>
      <c r="AE189" s="11" t="s">
        <v>7</v>
      </c>
      <c r="AF189" s="11" t="s">
        <v>116</v>
      </c>
      <c r="AG189" s="11" t="s">
        <v>22</v>
      </c>
      <c r="AH189" s="11" t="s">
        <v>151</v>
      </c>
      <c r="AI189" s="11" t="s">
        <v>152</v>
      </c>
      <c r="AJ189" s="11" t="s">
        <v>280</v>
      </c>
      <c r="AK189" s="11" t="s">
        <v>280</v>
      </c>
      <c r="AL189" s="25" t="s">
        <v>220</v>
      </c>
      <c r="AM189" s="73" t="s">
        <v>97</v>
      </c>
    </row>
    <row r="190" spans="1:39" ht="15.75" hidden="1">
      <c r="A190" s="14">
        <v>189</v>
      </c>
      <c r="B190" s="15">
        <v>193422</v>
      </c>
      <c r="C190" s="15"/>
      <c r="D190" s="16">
        <v>220000000590</v>
      </c>
      <c r="E190" s="16">
        <v>4446757</v>
      </c>
      <c r="F190" s="16" t="s">
        <v>188</v>
      </c>
      <c r="G190" s="16">
        <v>5011494658</v>
      </c>
      <c r="H190" s="16" t="s">
        <v>189</v>
      </c>
      <c r="I190" s="11">
        <v>3100001558</v>
      </c>
      <c r="J190" s="11"/>
      <c r="K190" s="170" t="s">
        <v>1181</v>
      </c>
      <c r="L190" s="11">
        <v>1650</v>
      </c>
      <c r="M190" s="11">
        <v>4084</v>
      </c>
      <c r="N190" s="11">
        <v>5</v>
      </c>
      <c r="O190" s="19" t="s">
        <v>144</v>
      </c>
      <c r="P190" s="165" t="s">
        <v>109</v>
      </c>
      <c r="Q190" s="11" t="s">
        <v>110</v>
      </c>
      <c r="R190" s="11">
        <v>2.1379999999999999</v>
      </c>
      <c r="S190" s="20">
        <v>7518</v>
      </c>
      <c r="T190" s="20" t="s">
        <v>100</v>
      </c>
      <c r="U190" s="21">
        <v>75.239199999999997</v>
      </c>
      <c r="V190" s="20">
        <f>S190*U190</f>
        <v>565648.30559999996</v>
      </c>
      <c r="W190" s="20">
        <v>0</v>
      </c>
      <c r="X190" s="20">
        <v>0</v>
      </c>
      <c r="Y190" s="20">
        <f>V190*18%</f>
        <v>101816.695008</v>
      </c>
      <c r="Z190" s="20">
        <f>V190*2.5%</f>
        <v>14141.207640000001</v>
      </c>
      <c r="AA190" s="20">
        <f>V190+W190+X190+Y190+Z190</f>
        <v>681606.20824800001</v>
      </c>
      <c r="AB190" s="20">
        <f>AA190-Y190</f>
        <v>579789.51324</v>
      </c>
      <c r="AC190" s="11" t="s">
        <v>101</v>
      </c>
      <c r="AD190" s="11">
        <v>9100104683</v>
      </c>
      <c r="AE190" s="11" t="s">
        <v>7</v>
      </c>
      <c r="AF190" s="11" t="s">
        <v>116</v>
      </c>
      <c r="AG190" s="11" t="s">
        <v>22</v>
      </c>
      <c r="AH190" s="11">
        <v>330050808</v>
      </c>
      <c r="AI190" s="11" t="s">
        <v>117</v>
      </c>
      <c r="AJ190" s="11" t="s">
        <v>190</v>
      </c>
      <c r="AK190" s="11" t="s">
        <v>297</v>
      </c>
      <c r="AL190" s="11" t="s">
        <v>220</v>
      </c>
      <c r="AM190" s="73" t="s">
        <v>108</v>
      </c>
    </row>
    <row r="191" spans="1:39" ht="15.75" hidden="1">
      <c r="A191" s="14">
        <v>190</v>
      </c>
      <c r="B191" s="15" t="s">
        <v>358</v>
      </c>
      <c r="C191" s="15"/>
      <c r="D191" s="16">
        <v>220000000707</v>
      </c>
      <c r="E191" s="16">
        <v>8937668</v>
      </c>
      <c r="F191" s="16" t="s">
        <v>225</v>
      </c>
      <c r="G191" s="16">
        <v>5013425091</v>
      </c>
      <c r="H191" s="16" t="s">
        <v>226</v>
      </c>
      <c r="I191" s="11">
        <v>3100001558</v>
      </c>
      <c r="J191" s="11"/>
      <c r="K191" s="170" t="s">
        <v>1181</v>
      </c>
      <c r="L191" s="11">
        <v>1650</v>
      </c>
      <c r="M191" s="11">
        <v>4084</v>
      </c>
      <c r="N191" s="11">
        <v>3</v>
      </c>
      <c r="O191" s="19">
        <v>3.09</v>
      </c>
      <c r="P191" s="165" t="s">
        <v>98</v>
      </c>
      <c r="Q191" s="11" t="s">
        <v>227</v>
      </c>
      <c r="R191" s="11">
        <v>2.1419999999999999</v>
      </c>
      <c r="S191" s="20">
        <v>8480</v>
      </c>
      <c r="T191" s="20" t="s">
        <v>100</v>
      </c>
      <c r="U191" s="21">
        <v>74.783600000000007</v>
      </c>
      <c r="V191" s="20">
        <f t="shared" ref="V191:V192" si="156">S191*U191</f>
        <v>634164.92800000007</v>
      </c>
      <c r="W191" s="20">
        <v>0</v>
      </c>
      <c r="X191" s="20">
        <v>0</v>
      </c>
      <c r="Y191" s="20">
        <f t="shared" ref="Y191:Y192" si="157">V191*18%</f>
        <v>114149.68704</v>
      </c>
      <c r="Z191" s="20">
        <f t="shared" ref="Z191:Z192" si="158">V191*2.5%</f>
        <v>15854.123200000002</v>
      </c>
      <c r="AA191" s="20">
        <f t="shared" ref="AA191:AA192" si="159">V191+W191+X191+Y191+Z191</f>
        <v>764168.73824000009</v>
      </c>
      <c r="AB191" s="20">
        <f t="shared" ref="AB191:AB192" si="160">AA191-Y191</f>
        <v>650019.0512000001</v>
      </c>
      <c r="AC191" s="11" t="s">
        <v>101</v>
      </c>
      <c r="AD191" s="11">
        <v>9100129960</v>
      </c>
      <c r="AE191" s="11" t="s">
        <v>6</v>
      </c>
      <c r="AF191" s="11" t="s">
        <v>116</v>
      </c>
      <c r="AG191" s="11" t="s">
        <v>34</v>
      </c>
      <c r="AH191" s="11">
        <v>331011024</v>
      </c>
      <c r="AI191" s="11" t="s">
        <v>197</v>
      </c>
      <c r="AJ191" s="11" t="s">
        <v>228</v>
      </c>
      <c r="AK191" s="11" t="s">
        <v>228</v>
      </c>
      <c r="AL191" s="11" t="s">
        <v>220</v>
      </c>
      <c r="AM191" s="73" t="s">
        <v>171</v>
      </c>
    </row>
    <row r="192" spans="1:39" ht="15.75" hidden="1">
      <c r="A192" s="14">
        <v>191</v>
      </c>
      <c r="B192" s="15" t="s">
        <v>359</v>
      </c>
      <c r="C192" s="15"/>
      <c r="D192" s="16">
        <v>220000000736</v>
      </c>
      <c r="E192" s="16">
        <v>8937668</v>
      </c>
      <c r="F192" s="16" t="s">
        <v>225</v>
      </c>
      <c r="G192" s="16">
        <v>5013425091</v>
      </c>
      <c r="H192" s="16" t="s">
        <v>226</v>
      </c>
      <c r="I192" s="11">
        <v>3100001558</v>
      </c>
      <c r="J192" s="11"/>
      <c r="K192" s="170" t="s">
        <v>1181</v>
      </c>
      <c r="L192" s="11">
        <v>1650</v>
      </c>
      <c r="M192" s="11">
        <v>4084</v>
      </c>
      <c r="N192" s="11">
        <v>3</v>
      </c>
      <c r="O192" s="19">
        <v>3.09</v>
      </c>
      <c r="P192" s="165" t="s">
        <v>98</v>
      </c>
      <c r="Q192" s="11" t="s">
        <v>227</v>
      </c>
      <c r="R192" s="11">
        <v>2.1419999999999999</v>
      </c>
      <c r="S192" s="20">
        <v>8480</v>
      </c>
      <c r="T192" s="20" t="s">
        <v>100</v>
      </c>
      <c r="U192" s="21">
        <v>74.783600000000007</v>
      </c>
      <c r="V192" s="20">
        <f t="shared" si="156"/>
        <v>634164.92800000007</v>
      </c>
      <c r="W192" s="20">
        <v>0</v>
      </c>
      <c r="X192" s="20">
        <v>0</v>
      </c>
      <c r="Y192" s="20">
        <f t="shared" si="157"/>
        <v>114149.68704</v>
      </c>
      <c r="Z192" s="20">
        <f t="shared" si="158"/>
        <v>15854.123200000002</v>
      </c>
      <c r="AA192" s="20">
        <f t="shared" si="159"/>
        <v>764168.73824000009</v>
      </c>
      <c r="AB192" s="20">
        <f t="shared" si="160"/>
        <v>650019.0512000001</v>
      </c>
      <c r="AC192" s="11" t="s">
        <v>101</v>
      </c>
      <c r="AD192" s="11">
        <v>9100129960</v>
      </c>
      <c r="AE192" s="11" t="s">
        <v>6</v>
      </c>
      <c r="AF192" s="11" t="s">
        <v>116</v>
      </c>
      <c r="AG192" s="11" t="s">
        <v>34</v>
      </c>
      <c r="AH192" s="11">
        <v>331011024</v>
      </c>
      <c r="AI192" s="11" t="s">
        <v>197</v>
      </c>
      <c r="AJ192" s="11" t="s">
        <v>228</v>
      </c>
      <c r="AK192" s="11" t="s">
        <v>228</v>
      </c>
      <c r="AL192" s="11" t="s">
        <v>220</v>
      </c>
      <c r="AM192" s="73" t="s">
        <v>257</v>
      </c>
    </row>
    <row r="193" spans="1:39" ht="15.75" hidden="1">
      <c r="A193" s="14">
        <v>192</v>
      </c>
      <c r="B193" s="15">
        <v>25646</v>
      </c>
      <c r="C193" s="15"/>
      <c r="D193" s="16">
        <v>220000000708</v>
      </c>
      <c r="E193" s="16">
        <v>7371039</v>
      </c>
      <c r="F193" s="16" t="s">
        <v>321</v>
      </c>
      <c r="G193" s="16">
        <v>5012684908</v>
      </c>
      <c r="H193" s="16" t="s">
        <v>315</v>
      </c>
      <c r="I193" s="11">
        <v>3100001558</v>
      </c>
      <c r="J193" s="11"/>
      <c r="K193" s="170" t="s">
        <v>1181</v>
      </c>
      <c r="L193" s="11">
        <v>1650</v>
      </c>
      <c r="M193" s="11">
        <v>4084</v>
      </c>
      <c r="N193" s="11">
        <v>3</v>
      </c>
      <c r="O193" s="19" t="s">
        <v>316</v>
      </c>
      <c r="P193" s="165" t="s">
        <v>317</v>
      </c>
      <c r="Q193" s="11" t="s">
        <v>198</v>
      </c>
      <c r="R193" s="11">
        <v>2.1379999999999999</v>
      </c>
      <c r="S193" s="20">
        <v>11000</v>
      </c>
      <c r="T193" s="20" t="s">
        <v>134</v>
      </c>
      <c r="U193" s="21">
        <v>84.924300000000002</v>
      </c>
      <c r="V193" s="20">
        <f>S193*U193</f>
        <v>934167.3</v>
      </c>
      <c r="W193" s="20">
        <v>0</v>
      </c>
      <c r="X193" s="20">
        <f>W193*10%</f>
        <v>0</v>
      </c>
      <c r="Y193" s="20">
        <f>(W193+V193+X193)*18%</f>
        <v>168150.114</v>
      </c>
      <c r="Z193" s="20">
        <f>V193*2.5%</f>
        <v>23354.182500000003</v>
      </c>
      <c r="AA193" s="20">
        <f>V193+W193+X193+Y193+Z193</f>
        <v>1125671.5965000002</v>
      </c>
      <c r="AB193" s="20">
        <f>AA193-Y193</f>
        <v>957521.48250000016</v>
      </c>
      <c r="AC193" s="11" t="s">
        <v>101</v>
      </c>
      <c r="AD193" s="11">
        <v>9100132635</v>
      </c>
      <c r="AE193" s="11" t="s">
        <v>7</v>
      </c>
      <c r="AF193" s="11" t="s">
        <v>116</v>
      </c>
      <c r="AG193" s="11" t="s">
        <v>22</v>
      </c>
      <c r="AH193" s="11">
        <v>331011024</v>
      </c>
      <c r="AI193" s="11" t="s">
        <v>197</v>
      </c>
      <c r="AJ193" s="11" t="s">
        <v>322</v>
      </c>
      <c r="AK193" s="11" t="s">
        <v>322</v>
      </c>
      <c r="AL193" s="11" t="s">
        <v>220</v>
      </c>
      <c r="AM193" s="73" t="s">
        <v>97</v>
      </c>
    </row>
    <row r="194" spans="1:39" ht="15.75" hidden="1">
      <c r="A194" s="14">
        <v>193</v>
      </c>
      <c r="B194" s="15" t="s">
        <v>360</v>
      </c>
      <c r="C194" s="15"/>
      <c r="D194" s="16">
        <v>220000000549</v>
      </c>
      <c r="E194" s="16">
        <v>3813897</v>
      </c>
      <c r="F194" s="16" t="s">
        <v>149</v>
      </c>
      <c r="G194" s="16">
        <v>5011108515</v>
      </c>
      <c r="H194" s="16" t="s">
        <v>150</v>
      </c>
      <c r="I194" s="11">
        <v>3100001558</v>
      </c>
      <c r="J194" s="11"/>
      <c r="K194" s="170" t="s">
        <v>1181</v>
      </c>
      <c r="L194" s="11">
        <v>1650</v>
      </c>
      <c r="M194" s="11">
        <v>4084</v>
      </c>
      <c r="N194" s="11">
        <v>3</v>
      </c>
      <c r="O194" s="19">
        <v>3</v>
      </c>
      <c r="P194" s="165" t="s">
        <v>133</v>
      </c>
      <c r="Q194" s="11" t="s">
        <v>115</v>
      </c>
      <c r="R194" s="11">
        <v>2.1379999999999999</v>
      </c>
      <c r="S194" s="20">
        <v>12850</v>
      </c>
      <c r="T194" s="20" t="s">
        <v>134</v>
      </c>
      <c r="U194" s="21">
        <v>82.048299999999998</v>
      </c>
      <c r="V194" s="20">
        <f>S194*U194</f>
        <v>1054320.655</v>
      </c>
      <c r="W194" s="20">
        <f>V194*7.5%</f>
        <v>79074.049125000005</v>
      </c>
      <c r="X194" s="20">
        <f>W194*10%</f>
        <v>7907.404912500001</v>
      </c>
      <c r="Y194" s="20">
        <f>(W194+V194+X194)*18%</f>
        <v>205434.37962674996</v>
      </c>
      <c r="Z194" s="20">
        <f>V194*2.5%</f>
        <v>26358.016375000003</v>
      </c>
      <c r="AA194" s="20">
        <f>V194+W194+X194+Y194+Z194</f>
        <v>1373094.5050392498</v>
      </c>
      <c r="AB194" s="20">
        <f>AA194-Y194</f>
        <v>1167660.1254124998</v>
      </c>
      <c r="AC194" s="11" t="s">
        <v>101</v>
      </c>
      <c r="AD194" s="11">
        <v>9100104715</v>
      </c>
      <c r="AE194" s="11" t="s">
        <v>7</v>
      </c>
      <c r="AF194" s="11" t="s">
        <v>116</v>
      </c>
      <c r="AG194" s="11" t="s">
        <v>22</v>
      </c>
      <c r="AH194" s="11" t="s">
        <v>151</v>
      </c>
      <c r="AI194" s="11" t="s">
        <v>152</v>
      </c>
      <c r="AJ194" s="11" t="s">
        <v>280</v>
      </c>
      <c r="AK194" s="11" t="s">
        <v>280</v>
      </c>
      <c r="AL194" s="25" t="s">
        <v>220</v>
      </c>
      <c r="AM194" s="73" t="s">
        <v>171</v>
      </c>
    </row>
    <row r="195" spans="1:39" ht="15.75" hidden="1">
      <c r="A195" s="14">
        <v>194</v>
      </c>
      <c r="B195" s="15" t="s">
        <v>361</v>
      </c>
      <c r="C195" s="15"/>
      <c r="D195" s="16">
        <v>220000000553</v>
      </c>
      <c r="E195" s="16">
        <v>5070101</v>
      </c>
      <c r="F195" s="16" t="s">
        <v>210</v>
      </c>
      <c r="G195" s="16">
        <v>5008239034</v>
      </c>
      <c r="H195" s="16" t="s">
        <v>211</v>
      </c>
      <c r="I195" s="11">
        <v>3100001558</v>
      </c>
      <c r="J195" s="11"/>
      <c r="K195" s="170" t="s">
        <v>1181</v>
      </c>
      <c r="L195" s="11">
        <v>1650</v>
      </c>
      <c r="M195" s="11">
        <v>4084</v>
      </c>
      <c r="N195" s="11">
        <v>3</v>
      </c>
      <c r="O195" s="19">
        <v>3</v>
      </c>
      <c r="P195" s="165" t="s">
        <v>133</v>
      </c>
      <c r="Q195" s="11" t="s">
        <v>115</v>
      </c>
      <c r="R195" s="11">
        <v>2.1379999999999999</v>
      </c>
      <c r="S195" s="20">
        <v>13800</v>
      </c>
      <c r="T195" s="20" t="s">
        <v>134</v>
      </c>
      <c r="U195" s="21">
        <v>81.048599999999993</v>
      </c>
      <c r="V195" s="20">
        <f>S195*U195</f>
        <v>1118470.68</v>
      </c>
      <c r="W195" s="20">
        <v>0</v>
      </c>
      <c r="X195" s="20">
        <v>0</v>
      </c>
      <c r="Y195" s="20">
        <f>V195*18%</f>
        <v>201324.72239999997</v>
      </c>
      <c r="Z195" s="20">
        <f>V195*2.5%</f>
        <v>27961.767</v>
      </c>
      <c r="AA195" s="20">
        <f>V195+W195+X195+Y195+Z195</f>
        <v>1347757.1694</v>
      </c>
      <c r="AB195" s="20">
        <f>AA195-Y195</f>
        <v>1146432.4470000002</v>
      </c>
      <c r="AC195" s="11" t="s">
        <v>101</v>
      </c>
      <c r="AD195" s="11">
        <v>9100083103</v>
      </c>
      <c r="AE195" s="11" t="s">
        <v>7</v>
      </c>
      <c r="AF195" s="11" t="s">
        <v>102</v>
      </c>
      <c r="AG195" s="11" t="s">
        <v>18</v>
      </c>
      <c r="AH195" s="11">
        <v>330050808</v>
      </c>
      <c r="AI195" s="11" t="s">
        <v>117</v>
      </c>
      <c r="AJ195" s="11" t="s">
        <v>212</v>
      </c>
      <c r="AK195" s="11" t="s">
        <v>211</v>
      </c>
      <c r="AL195" s="11" t="s">
        <v>220</v>
      </c>
      <c r="AM195" s="73" t="s">
        <v>97</v>
      </c>
    </row>
    <row r="196" spans="1:39" ht="15.75" hidden="1">
      <c r="A196" s="14">
        <v>195</v>
      </c>
      <c r="B196" s="15" t="s">
        <v>362</v>
      </c>
      <c r="C196" s="15"/>
      <c r="D196" s="16">
        <v>220000000706</v>
      </c>
      <c r="E196" s="16">
        <v>8937668</v>
      </c>
      <c r="F196" s="16" t="s">
        <v>225</v>
      </c>
      <c r="G196" s="16">
        <v>5013425091</v>
      </c>
      <c r="H196" s="16" t="s">
        <v>226</v>
      </c>
      <c r="I196" s="11">
        <v>3100001558</v>
      </c>
      <c r="J196" s="11"/>
      <c r="K196" s="170" t="s">
        <v>1181</v>
      </c>
      <c r="L196" s="11">
        <v>1650</v>
      </c>
      <c r="M196" s="11">
        <v>4084</v>
      </c>
      <c r="N196" s="11">
        <v>3</v>
      </c>
      <c r="O196" s="19">
        <v>3.09</v>
      </c>
      <c r="P196" s="165" t="s">
        <v>98</v>
      </c>
      <c r="Q196" s="11" t="s">
        <v>227</v>
      </c>
      <c r="R196" s="11">
        <v>2.1419999999999999</v>
      </c>
      <c r="S196" s="20">
        <v>8480</v>
      </c>
      <c r="T196" s="20" t="s">
        <v>100</v>
      </c>
      <c r="U196" s="21">
        <v>74.783600000000007</v>
      </c>
      <c r="V196" s="20">
        <f t="shared" ref="V196:V200" si="161">S196*U196</f>
        <v>634164.92800000007</v>
      </c>
      <c r="W196" s="20">
        <v>0</v>
      </c>
      <c r="X196" s="20">
        <v>0</v>
      </c>
      <c r="Y196" s="20">
        <f>V196*18%</f>
        <v>114149.68704</v>
      </c>
      <c r="Z196" s="20">
        <f t="shared" ref="Z196:Z200" si="162">V196*2.5%</f>
        <v>15854.123200000002</v>
      </c>
      <c r="AA196" s="20">
        <f t="shared" ref="AA196:AA200" si="163">V196+W196+X196+Y196+Z196</f>
        <v>764168.73824000009</v>
      </c>
      <c r="AB196" s="20">
        <f t="shared" ref="AB196:AB200" si="164">AA196-Y196</f>
        <v>650019.0512000001</v>
      </c>
      <c r="AC196" s="11" t="s">
        <v>101</v>
      </c>
      <c r="AD196" s="11">
        <v>9100129960</v>
      </c>
      <c r="AE196" s="11" t="s">
        <v>6</v>
      </c>
      <c r="AF196" s="11" t="s">
        <v>116</v>
      </c>
      <c r="AG196" s="11" t="s">
        <v>34</v>
      </c>
      <c r="AH196" s="11">
        <v>331011024</v>
      </c>
      <c r="AI196" s="11" t="s">
        <v>197</v>
      </c>
      <c r="AJ196" s="11" t="s">
        <v>228</v>
      </c>
      <c r="AK196" s="11" t="s">
        <v>228</v>
      </c>
      <c r="AL196" s="11" t="s">
        <v>220</v>
      </c>
      <c r="AM196" s="73" t="s">
        <v>97</v>
      </c>
    </row>
    <row r="197" spans="1:39" ht="15.75" hidden="1">
      <c r="A197" s="14">
        <v>196</v>
      </c>
      <c r="B197" s="15">
        <v>25645</v>
      </c>
      <c r="C197" s="15"/>
      <c r="D197" s="16">
        <v>220000000710</v>
      </c>
      <c r="E197" s="16">
        <v>7371039</v>
      </c>
      <c r="F197" s="16" t="s">
        <v>321</v>
      </c>
      <c r="G197" s="16">
        <v>5012684908</v>
      </c>
      <c r="H197" s="16" t="s">
        <v>315</v>
      </c>
      <c r="I197" s="11">
        <v>3100001558</v>
      </c>
      <c r="J197" s="11"/>
      <c r="K197" s="170" t="s">
        <v>1181</v>
      </c>
      <c r="L197" s="11">
        <v>1650</v>
      </c>
      <c r="M197" s="11">
        <v>4084</v>
      </c>
      <c r="N197" s="11">
        <v>3</v>
      </c>
      <c r="O197" s="19" t="s">
        <v>316</v>
      </c>
      <c r="P197" s="165" t="s">
        <v>317</v>
      </c>
      <c r="Q197" s="11" t="s">
        <v>198</v>
      </c>
      <c r="R197" s="11">
        <v>2.1379999999999999</v>
      </c>
      <c r="S197" s="20">
        <v>11000</v>
      </c>
      <c r="T197" s="20" t="s">
        <v>134</v>
      </c>
      <c r="U197" s="21">
        <v>84.924300000000002</v>
      </c>
      <c r="V197" s="20">
        <f t="shared" si="161"/>
        <v>934167.3</v>
      </c>
      <c r="W197" s="20">
        <v>0</v>
      </c>
      <c r="X197" s="20">
        <f t="shared" ref="X197:X199" si="165">W197*10%</f>
        <v>0</v>
      </c>
      <c r="Y197" s="20">
        <f t="shared" ref="Y197:Y199" si="166">(W197+V197+X197)*18%</f>
        <v>168150.114</v>
      </c>
      <c r="Z197" s="20">
        <f t="shared" si="162"/>
        <v>23354.182500000003</v>
      </c>
      <c r="AA197" s="20">
        <f t="shared" si="163"/>
        <v>1125671.5965000002</v>
      </c>
      <c r="AB197" s="20">
        <f t="shared" si="164"/>
        <v>957521.48250000016</v>
      </c>
      <c r="AC197" s="11" t="s">
        <v>101</v>
      </c>
      <c r="AD197" s="11">
        <v>9100132635</v>
      </c>
      <c r="AE197" s="11" t="s">
        <v>7</v>
      </c>
      <c r="AF197" s="11" t="s">
        <v>116</v>
      </c>
      <c r="AG197" s="11" t="s">
        <v>22</v>
      </c>
      <c r="AH197" s="11">
        <v>331011024</v>
      </c>
      <c r="AI197" s="11" t="s">
        <v>197</v>
      </c>
      <c r="AJ197" s="11" t="s">
        <v>322</v>
      </c>
      <c r="AK197" s="11" t="s">
        <v>322</v>
      </c>
      <c r="AL197" s="11" t="s">
        <v>220</v>
      </c>
      <c r="AM197" s="73" t="s">
        <v>97</v>
      </c>
    </row>
    <row r="198" spans="1:39" ht="15.75" hidden="1">
      <c r="A198" s="14">
        <v>197</v>
      </c>
      <c r="B198" s="15">
        <v>25629</v>
      </c>
      <c r="C198" s="15"/>
      <c r="D198" s="16">
        <v>220000000705</v>
      </c>
      <c r="E198" s="16">
        <v>7580867</v>
      </c>
      <c r="F198" s="16" t="s">
        <v>314</v>
      </c>
      <c r="G198" s="16">
        <v>5012685065</v>
      </c>
      <c r="H198" s="16" t="s">
        <v>315</v>
      </c>
      <c r="I198" s="11">
        <v>3100001558</v>
      </c>
      <c r="J198" s="11"/>
      <c r="K198" s="170" t="s">
        <v>1181</v>
      </c>
      <c r="L198" s="11">
        <v>1650</v>
      </c>
      <c r="M198" s="11">
        <v>4084</v>
      </c>
      <c r="N198" s="11">
        <v>3</v>
      </c>
      <c r="O198" s="19" t="s">
        <v>316</v>
      </c>
      <c r="P198" s="165" t="s">
        <v>317</v>
      </c>
      <c r="Q198" s="11" t="s">
        <v>198</v>
      </c>
      <c r="R198" s="11">
        <v>2.1379999999999999</v>
      </c>
      <c r="S198" s="20">
        <v>11000</v>
      </c>
      <c r="T198" s="20" t="s">
        <v>134</v>
      </c>
      <c r="U198" s="21">
        <v>84.924300000000002</v>
      </c>
      <c r="V198" s="20">
        <f t="shared" si="161"/>
        <v>934167.3</v>
      </c>
      <c r="W198" s="20">
        <f t="shared" ref="W198:W199" si="167">V198*7.5%</f>
        <v>70062.547500000001</v>
      </c>
      <c r="X198" s="20">
        <f t="shared" si="165"/>
        <v>7006.2547500000001</v>
      </c>
      <c r="Y198" s="20">
        <f t="shared" si="166"/>
        <v>182022.49840499999</v>
      </c>
      <c r="Z198" s="20">
        <f t="shared" si="162"/>
        <v>23354.182500000003</v>
      </c>
      <c r="AA198" s="20">
        <f t="shared" si="163"/>
        <v>1216612.7831550001</v>
      </c>
      <c r="AB198" s="20">
        <f t="shared" si="164"/>
        <v>1034590.2847500001</v>
      </c>
      <c r="AC198" s="11" t="s">
        <v>101</v>
      </c>
      <c r="AD198" s="11">
        <v>9100132635</v>
      </c>
      <c r="AE198" s="11" t="s">
        <v>7</v>
      </c>
      <c r="AF198" s="11" t="s">
        <v>116</v>
      </c>
      <c r="AG198" s="11" t="s">
        <v>22</v>
      </c>
      <c r="AH198" s="11">
        <v>319343684</v>
      </c>
      <c r="AI198" s="11" t="s">
        <v>318</v>
      </c>
      <c r="AJ198" s="11" t="s">
        <v>319</v>
      </c>
      <c r="AK198" s="11" t="s">
        <v>319</v>
      </c>
      <c r="AL198" s="25" t="s">
        <v>220</v>
      </c>
      <c r="AM198" s="73" t="s">
        <v>97</v>
      </c>
    </row>
    <row r="199" spans="1:39" ht="15.75" hidden="1">
      <c r="A199" s="14">
        <v>198</v>
      </c>
      <c r="B199" s="15">
        <v>25631</v>
      </c>
      <c r="C199" s="15"/>
      <c r="D199" s="16">
        <v>220000000705</v>
      </c>
      <c r="E199" s="16">
        <v>7580867</v>
      </c>
      <c r="F199" s="16" t="s">
        <v>314</v>
      </c>
      <c r="G199" s="16">
        <v>5012685065</v>
      </c>
      <c r="H199" s="16" t="s">
        <v>315</v>
      </c>
      <c r="I199" s="11">
        <v>3100001558</v>
      </c>
      <c r="J199" s="11"/>
      <c r="K199" s="170" t="s">
        <v>1181</v>
      </c>
      <c r="L199" s="11">
        <v>1650</v>
      </c>
      <c r="M199" s="11">
        <v>4084</v>
      </c>
      <c r="N199" s="11">
        <v>3</v>
      </c>
      <c r="O199" s="19" t="s">
        <v>316</v>
      </c>
      <c r="P199" s="165" t="s">
        <v>317</v>
      </c>
      <c r="Q199" s="11" t="s">
        <v>198</v>
      </c>
      <c r="R199" s="11">
        <v>2.1379999999999999</v>
      </c>
      <c r="S199" s="20">
        <v>11000</v>
      </c>
      <c r="T199" s="20" t="s">
        <v>134</v>
      </c>
      <c r="U199" s="21">
        <v>84.924300000000002</v>
      </c>
      <c r="V199" s="20">
        <f t="shared" si="161"/>
        <v>934167.3</v>
      </c>
      <c r="W199" s="20">
        <f t="shared" si="167"/>
        <v>70062.547500000001</v>
      </c>
      <c r="X199" s="20">
        <f t="shared" si="165"/>
        <v>7006.2547500000001</v>
      </c>
      <c r="Y199" s="20">
        <f t="shared" si="166"/>
        <v>182022.49840499999</v>
      </c>
      <c r="Z199" s="20">
        <f t="shared" si="162"/>
        <v>23354.182500000003</v>
      </c>
      <c r="AA199" s="20">
        <f t="shared" si="163"/>
        <v>1216612.7831550001</v>
      </c>
      <c r="AB199" s="20">
        <f t="shared" si="164"/>
        <v>1034590.2847500001</v>
      </c>
      <c r="AC199" s="11" t="s">
        <v>101</v>
      </c>
      <c r="AD199" s="11">
        <v>9100132635</v>
      </c>
      <c r="AE199" s="11" t="s">
        <v>7</v>
      </c>
      <c r="AF199" s="11" t="s">
        <v>116</v>
      </c>
      <c r="AG199" s="11" t="s">
        <v>22</v>
      </c>
      <c r="AH199" s="11">
        <v>319343684</v>
      </c>
      <c r="AI199" s="11" t="s">
        <v>318</v>
      </c>
      <c r="AJ199" s="11" t="s">
        <v>319</v>
      </c>
      <c r="AK199" s="11" t="s">
        <v>319</v>
      </c>
      <c r="AL199" s="25" t="s">
        <v>220</v>
      </c>
      <c r="AM199" s="73" t="s">
        <v>108</v>
      </c>
    </row>
    <row r="200" spans="1:39" ht="15.75" hidden="1">
      <c r="A200" s="14">
        <v>199</v>
      </c>
      <c r="B200" s="15" t="s">
        <v>363</v>
      </c>
      <c r="C200" s="15"/>
      <c r="D200" s="16">
        <v>220000000706</v>
      </c>
      <c r="E200" s="16">
        <v>8937668</v>
      </c>
      <c r="F200" s="16" t="s">
        <v>225</v>
      </c>
      <c r="G200" s="16">
        <v>5013425091</v>
      </c>
      <c r="H200" s="16" t="s">
        <v>226</v>
      </c>
      <c r="I200" s="11">
        <v>3100001558</v>
      </c>
      <c r="J200" s="11"/>
      <c r="K200" s="170" t="s">
        <v>1181</v>
      </c>
      <c r="L200" s="11">
        <v>1650</v>
      </c>
      <c r="M200" s="11">
        <v>4084</v>
      </c>
      <c r="N200" s="11">
        <v>3</v>
      </c>
      <c r="O200" s="19">
        <v>3.09</v>
      </c>
      <c r="P200" s="165" t="s">
        <v>98</v>
      </c>
      <c r="Q200" s="11" t="s">
        <v>227</v>
      </c>
      <c r="R200" s="11">
        <v>2.1419999999999999</v>
      </c>
      <c r="S200" s="20">
        <v>8480</v>
      </c>
      <c r="T200" s="20" t="s">
        <v>100</v>
      </c>
      <c r="U200" s="21">
        <v>74.783600000000007</v>
      </c>
      <c r="V200" s="20">
        <f t="shared" si="161"/>
        <v>634164.92800000007</v>
      </c>
      <c r="W200" s="20">
        <v>0</v>
      </c>
      <c r="X200" s="20">
        <v>0</v>
      </c>
      <c r="Y200" s="20">
        <f>V200*18%</f>
        <v>114149.68704</v>
      </c>
      <c r="Z200" s="20">
        <f t="shared" si="162"/>
        <v>15854.123200000002</v>
      </c>
      <c r="AA200" s="20">
        <f t="shared" si="163"/>
        <v>764168.73824000009</v>
      </c>
      <c r="AB200" s="20">
        <f t="shared" si="164"/>
        <v>650019.0512000001</v>
      </c>
      <c r="AC200" s="11" t="s">
        <v>101</v>
      </c>
      <c r="AD200" s="11">
        <v>9100129960</v>
      </c>
      <c r="AE200" s="11" t="s">
        <v>6</v>
      </c>
      <c r="AF200" s="11" t="s">
        <v>116</v>
      </c>
      <c r="AG200" s="11" t="s">
        <v>34</v>
      </c>
      <c r="AH200" s="11">
        <v>331011024</v>
      </c>
      <c r="AI200" s="11" t="s">
        <v>197</v>
      </c>
      <c r="AJ200" s="11" t="s">
        <v>228</v>
      </c>
      <c r="AK200" s="11" t="s">
        <v>342</v>
      </c>
      <c r="AL200" s="11" t="s">
        <v>220</v>
      </c>
      <c r="AM200" s="73" t="s">
        <v>766</v>
      </c>
    </row>
    <row r="201" spans="1:39" ht="15.75" hidden="1">
      <c r="A201" s="14">
        <v>200</v>
      </c>
      <c r="B201" s="15" t="s">
        <v>364</v>
      </c>
      <c r="C201" s="15"/>
      <c r="D201" s="16">
        <v>220000000559</v>
      </c>
      <c r="E201" s="16">
        <v>6259360</v>
      </c>
      <c r="F201" s="16" t="s">
        <v>170</v>
      </c>
      <c r="G201" s="16">
        <v>5008669225</v>
      </c>
      <c r="H201" s="16" t="s">
        <v>171</v>
      </c>
      <c r="I201" s="11">
        <v>3100001558</v>
      </c>
      <c r="J201" s="11"/>
      <c r="K201" s="170" t="s">
        <v>1181</v>
      </c>
      <c r="L201" s="11">
        <v>1650</v>
      </c>
      <c r="M201" s="11">
        <v>4084</v>
      </c>
      <c r="N201" s="11">
        <v>3</v>
      </c>
      <c r="O201" s="19">
        <v>3.23</v>
      </c>
      <c r="P201" s="165" t="s">
        <v>114</v>
      </c>
      <c r="Q201" s="11" t="s">
        <v>115</v>
      </c>
      <c r="R201" s="11">
        <v>2.1379999999999999</v>
      </c>
      <c r="S201" s="20">
        <v>16700</v>
      </c>
      <c r="T201" s="20" t="s">
        <v>100</v>
      </c>
      <c r="U201" s="21">
        <v>68.8</v>
      </c>
      <c r="V201" s="20">
        <f>S201*U201</f>
        <v>1148960</v>
      </c>
      <c r="W201" s="20">
        <v>0</v>
      </c>
      <c r="X201" s="20">
        <v>0</v>
      </c>
      <c r="Y201" s="20">
        <f>V201*18%</f>
        <v>206812.79999999999</v>
      </c>
      <c r="Z201" s="20">
        <f>V201*2.5%</f>
        <v>28724</v>
      </c>
      <c r="AA201" s="20">
        <f>V201+W201+X201+Y201+Z201</f>
        <v>1384496.8</v>
      </c>
      <c r="AB201" s="20">
        <f>AA201-Y201</f>
        <v>1177684</v>
      </c>
      <c r="AC201" s="11" t="s">
        <v>101</v>
      </c>
      <c r="AD201" s="11">
        <v>9100082407</v>
      </c>
      <c r="AE201" s="11" t="s">
        <v>7</v>
      </c>
      <c r="AF201" s="11" t="s">
        <v>116</v>
      </c>
      <c r="AG201" s="11" t="s">
        <v>18</v>
      </c>
      <c r="AH201" s="11">
        <v>330050808</v>
      </c>
      <c r="AI201" s="11" t="s">
        <v>117</v>
      </c>
      <c r="AJ201" s="11" t="s">
        <v>172</v>
      </c>
      <c r="AK201" s="11" t="s">
        <v>141</v>
      </c>
      <c r="AL201" s="11" t="s">
        <v>220</v>
      </c>
      <c r="AM201" s="73" t="s">
        <v>165</v>
      </c>
    </row>
    <row r="202" spans="1:39" ht="15.75" hidden="1">
      <c r="A202" s="14">
        <v>201</v>
      </c>
      <c r="B202" s="15" t="s">
        <v>365</v>
      </c>
      <c r="C202" s="15"/>
      <c r="D202" s="16">
        <v>220000000542</v>
      </c>
      <c r="E202" s="16">
        <v>5571977</v>
      </c>
      <c r="F202" s="16">
        <v>43627</v>
      </c>
      <c r="G202" s="16">
        <v>5008457647</v>
      </c>
      <c r="H202" s="16" t="s">
        <v>165</v>
      </c>
      <c r="I202" s="11">
        <v>3100001558</v>
      </c>
      <c r="J202" s="11"/>
      <c r="K202" s="170" t="s">
        <v>1181</v>
      </c>
      <c r="L202" s="11">
        <v>1650</v>
      </c>
      <c r="M202" s="11">
        <v>4084</v>
      </c>
      <c r="N202" s="11">
        <v>5</v>
      </c>
      <c r="O202" s="19">
        <v>5.03</v>
      </c>
      <c r="P202" s="165" t="s">
        <v>166</v>
      </c>
      <c r="Q202" s="11" t="s">
        <v>110</v>
      </c>
      <c r="R202" s="11">
        <v>2.1379999999999999</v>
      </c>
      <c r="S202" s="20">
        <v>8700</v>
      </c>
      <c r="T202" s="20" t="s">
        <v>100</v>
      </c>
      <c r="U202" s="21">
        <v>68.8</v>
      </c>
      <c r="V202" s="20">
        <f>S202*U202</f>
        <v>598560</v>
      </c>
      <c r="W202" s="20">
        <v>0</v>
      </c>
      <c r="X202" s="20">
        <v>0</v>
      </c>
      <c r="Y202" s="20">
        <f>V202*18%</f>
        <v>107740.8</v>
      </c>
      <c r="Z202" s="20">
        <f>V202*2.5%</f>
        <v>14964</v>
      </c>
      <c r="AA202" s="20">
        <f>V202+W202+X202+Y202+Z202</f>
        <v>721264.8</v>
      </c>
      <c r="AB202" s="20">
        <f>AA202-Y202</f>
        <v>613524</v>
      </c>
      <c r="AC202" s="11" t="s">
        <v>101</v>
      </c>
      <c r="AD202" s="11">
        <v>9100082411</v>
      </c>
      <c r="AE202" s="11" t="s">
        <v>7</v>
      </c>
      <c r="AF202" s="11" t="s">
        <v>102</v>
      </c>
      <c r="AG202" s="11" t="s">
        <v>18</v>
      </c>
      <c r="AH202" s="11">
        <v>330050808</v>
      </c>
      <c r="AI202" s="11" t="s">
        <v>117</v>
      </c>
      <c r="AJ202" s="11" t="s">
        <v>165</v>
      </c>
      <c r="AK202" s="11" t="s">
        <v>165</v>
      </c>
      <c r="AL202" s="11" t="s">
        <v>220</v>
      </c>
      <c r="AM202" s="73" t="s">
        <v>97</v>
      </c>
    </row>
    <row r="203" spans="1:39" ht="15.75" hidden="1">
      <c r="A203" s="14">
        <v>202</v>
      </c>
      <c r="B203" s="15">
        <v>25637</v>
      </c>
      <c r="C203" s="15"/>
      <c r="D203" s="16">
        <v>220000000705</v>
      </c>
      <c r="E203" s="16">
        <v>7580867</v>
      </c>
      <c r="F203" s="16" t="s">
        <v>314</v>
      </c>
      <c r="G203" s="16">
        <v>5012685065</v>
      </c>
      <c r="H203" s="16" t="s">
        <v>315</v>
      </c>
      <c r="I203" s="11">
        <v>3100001558</v>
      </c>
      <c r="J203" s="11"/>
      <c r="K203" s="170" t="s">
        <v>1181</v>
      </c>
      <c r="L203" s="11">
        <v>1650</v>
      </c>
      <c r="M203" s="11">
        <v>4084</v>
      </c>
      <c r="N203" s="11">
        <v>3</v>
      </c>
      <c r="O203" s="19" t="s">
        <v>316</v>
      </c>
      <c r="P203" s="165" t="s">
        <v>317</v>
      </c>
      <c r="Q203" s="11" t="s">
        <v>198</v>
      </c>
      <c r="R203" s="11">
        <v>2.1379999999999999</v>
      </c>
      <c r="S203" s="20">
        <v>11000</v>
      </c>
      <c r="T203" s="20" t="s">
        <v>134</v>
      </c>
      <c r="U203" s="21">
        <v>84.924300000000002</v>
      </c>
      <c r="V203" s="20">
        <f>S203*U203</f>
        <v>934167.3</v>
      </c>
      <c r="W203" s="20">
        <f>V203*7.5%</f>
        <v>70062.547500000001</v>
      </c>
      <c r="X203" s="20">
        <f>W203*10%</f>
        <v>7006.2547500000001</v>
      </c>
      <c r="Y203" s="20">
        <f>(W203+V203+X203)*18%</f>
        <v>182022.49840499999</v>
      </c>
      <c r="Z203" s="20">
        <f>V203*2.5%</f>
        <v>23354.182500000003</v>
      </c>
      <c r="AA203" s="20">
        <f>V203+W203+X203+Y203+Z203</f>
        <v>1216612.7831550001</v>
      </c>
      <c r="AB203" s="20">
        <f>AA203-Y203</f>
        <v>1034590.2847500001</v>
      </c>
      <c r="AC203" s="11" t="s">
        <v>101</v>
      </c>
      <c r="AD203" s="11">
        <v>9100132635</v>
      </c>
      <c r="AE203" s="11" t="s">
        <v>7</v>
      </c>
      <c r="AF203" s="11" t="s">
        <v>116</v>
      </c>
      <c r="AG203" s="11" t="s">
        <v>22</v>
      </c>
      <c r="AH203" s="11">
        <v>319343684</v>
      </c>
      <c r="AI203" s="11" t="s">
        <v>318</v>
      </c>
      <c r="AJ203" s="11" t="s">
        <v>319</v>
      </c>
      <c r="AK203" s="11" t="s">
        <v>319</v>
      </c>
      <c r="AL203" s="25" t="s">
        <v>220</v>
      </c>
      <c r="AM203" s="73" t="s">
        <v>97</v>
      </c>
    </row>
    <row r="204" spans="1:39" ht="15.75" hidden="1">
      <c r="A204" s="14">
        <v>203</v>
      </c>
      <c r="B204" s="15" t="s">
        <v>366</v>
      </c>
      <c r="C204" s="15"/>
      <c r="D204" s="16">
        <v>220000000550</v>
      </c>
      <c r="E204" s="16">
        <v>3813897</v>
      </c>
      <c r="F204" s="16" t="s">
        <v>149</v>
      </c>
      <c r="G204" s="16">
        <v>5011108515</v>
      </c>
      <c r="H204" s="16" t="s">
        <v>150</v>
      </c>
      <c r="I204" s="11">
        <v>3100001558</v>
      </c>
      <c r="J204" s="11"/>
      <c r="K204" s="170" t="s">
        <v>1181</v>
      </c>
      <c r="L204" s="11">
        <v>1650</v>
      </c>
      <c r="M204" s="11">
        <v>4084</v>
      </c>
      <c r="N204" s="11">
        <v>3</v>
      </c>
      <c r="O204" s="19">
        <v>3</v>
      </c>
      <c r="P204" s="165" t="s">
        <v>133</v>
      </c>
      <c r="Q204" s="11" t="s">
        <v>115</v>
      </c>
      <c r="R204" s="11">
        <v>2.1379999999999999</v>
      </c>
      <c r="S204" s="20">
        <v>12850</v>
      </c>
      <c r="T204" s="20" t="s">
        <v>134</v>
      </c>
      <c r="U204" s="21">
        <v>82.048299999999998</v>
      </c>
      <c r="V204" s="20">
        <f>S204*U204</f>
        <v>1054320.655</v>
      </c>
      <c r="W204" s="20">
        <f>V204*7.5%</f>
        <v>79074.049125000005</v>
      </c>
      <c r="X204" s="20">
        <f>W204*10%</f>
        <v>7907.404912500001</v>
      </c>
      <c r="Y204" s="20">
        <f>(W204+V204+X204)*18%</f>
        <v>205434.37962674996</v>
      </c>
      <c r="Z204" s="20">
        <f>V204*2.5%</f>
        <v>26358.016375000003</v>
      </c>
      <c r="AA204" s="20">
        <f>V204+W204+X204+Y204+Z204</f>
        <v>1373094.5050392498</v>
      </c>
      <c r="AB204" s="20">
        <f>AA204-Y204</f>
        <v>1167660.1254124998</v>
      </c>
      <c r="AC204" s="11" t="s">
        <v>101</v>
      </c>
      <c r="AD204" s="11">
        <v>9100104715</v>
      </c>
      <c r="AE204" s="11" t="s">
        <v>7</v>
      </c>
      <c r="AF204" s="11" t="s">
        <v>116</v>
      </c>
      <c r="AG204" s="11" t="s">
        <v>22</v>
      </c>
      <c r="AH204" s="11" t="s">
        <v>151</v>
      </c>
      <c r="AI204" s="11" t="s">
        <v>152</v>
      </c>
      <c r="AJ204" s="11" t="s">
        <v>280</v>
      </c>
      <c r="AK204" s="11" t="s">
        <v>280</v>
      </c>
      <c r="AL204" s="25" t="s">
        <v>220</v>
      </c>
      <c r="AM204" s="73" t="s">
        <v>171</v>
      </c>
    </row>
    <row r="205" spans="1:39" ht="15.75" hidden="1">
      <c r="A205" s="14">
        <v>204</v>
      </c>
      <c r="B205" s="15" t="s">
        <v>367</v>
      </c>
      <c r="C205" s="15"/>
      <c r="D205" s="16">
        <v>220000000706</v>
      </c>
      <c r="E205" s="16">
        <v>8937668</v>
      </c>
      <c r="F205" s="16" t="s">
        <v>225</v>
      </c>
      <c r="G205" s="16">
        <v>5013425091</v>
      </c>
      <c r="H205" s="16" t="s">
        <v>226</v>
      </c>
      <c r="I205" s="11">
        <v>3100001558</v>
      </c>
      <c r="J205" s="11"/>
      <c r="K205" s="170" t="s">
        <v>1181</v>
      </c>
      <c r="L205" s="11">
        <v>1650</v>
      </c>
      <c r="M205" s="11">
        <v>4084</v>
      </c>
      <c r="N205" s="11">
        <v>3</v>
      </c>
      <c r="O205" s="19">
        <v>3.09</v>
      </c>
      <c r="P205" s="165" t="s">
        <v>98</v>
      </c>
      <c r="Q205" s="11" t="s">
        <v>227</v>
      </c>
      <c r="R205" s="11">
        <v>2.1419999999999999</v>
      </c>
      <c r="S205" s="20">
        <v>8480</v>
      </c>
      <c r="T205" s="20" t="s">
        <v>100</v>
      </c>
      <c r="U205" s="21">
        <v>74.783600000000007</v>
      </c>
      <c r="V205" s="20">
        <f t="shared" ref="V205:V206" si="168">S205*U205</f>
        <v>634164.92800000007</v>
      </c>
      <c r="W205" s="20">
        <v>0</v>
      </c>
      <c r="X205" s="20">
        <v>0</v>
      </c>
      <c r="Y205" s="20">
        <f t="shared" ref="Y205:Y206" si="169">V205*18%</f>
        <v>114149.68704</v>
      </c>
      <c r="Z205" s="20">
        <f t="shared" ref="Z205:Z206" si="170">V205*2.5%</f>
        <v>15854.123200000002</v>
      </c>
      <c r="AA205" s="20">
        <f t="shared" ref="AA205:AA206" si="171">V205+W205+X205+Y205+Z205</f>
        <v>764168.73824000009</v>
      </c>
      <c r="AB205" s="20">
        <f t="shared" ref="AB205:AB206" si="172">AA205-Y205</f>
        <v>650019.0512000001</v>
      </c>
      <c r="AC205" s="11" t="s">
        <v>101</v>
      </c>
      <c r="AD205" s="11">
        <v>9100129960</v>
      </c>
      <c r="AE205" s="11" t="s">
        <v>6</v>
      </c>
      <c r="AF205" s="11" t="s">
        <v>116</v>
      </c>
      <c r="AG205" s="11" t="s">
        <v>34</v>
      </c>
      <c r="AH205" s="11">
        <v>331011024</v>
      </c>
      <c r="AI205" s="11" t="s">
        <v>197</v>
      </c>
      <c r="AJ205" s="11" t="s">
        <v>228</v>
      </c>
      <c r="AK205" s="11" t="s">
        <v>368</v>
      </c>
      <c r="AL205" s="11" t="s">
        <v>220</v>
      </c>
      <c r="AM205" s="73" t="s">
        <v>171</v>
      </c>
    </row>
    <row r="206" spans="1:39" ht="15.75" hidden="1">
      <c r="A206" s="14">
        <v>205</v>
      </c>
      <c r="B206" s="15" t="s">
        <v>369</v>
      </c>
      <c r="C206" s="15"/>
      <c r="D206" s="16">
        <v>220000000704</v>
      </c>
      <c r="E206" s="16">
        <v>8937668</v>
      </c>
      <c r="F206" s="16" t="s">
        <v>225</v>
      </c>
      <c r="G206" s="16">
        <v>5013425091</v>
      </c>
      <c r="H206" s="16" t="s">
        <v>226</v>
      </c>
      <c r="I206" s="11">
        <v>3100001558</v>
      </c>
      <c r="J206" s="11"/>
      <c r="K206" s="170" t="s">
        <v>1181</v>
      </c>
      <c r="L206" s="11">
        <v>1650</v>
      </c>
      <c r="M206" s="11">
        <v>4084</v>
      </c>
      <c r="N206" s="11">
        <v>3</v>
      </c>
      <c r="O206" s="19">
        <v>3.09</v>
      </c>
      <c r="P206" s="165" t="s">
        <v>98</v>
      </c>
      <c r="Q206" s="11" t="s">
        <v>227</v>
      </c>
      <c r="R206" s="11">
        <v>2.1419999999999999</v>
      </c>
      <c r="S206" s="20">
        <v>8480</v>
      </c>
      <c r="T206" s="20" t="s">
        <v>100</v>
      </c>
      <c r="U206" s="21">
        <v>74.783600000000007</v>
      </c>
      <c r="V206" s="20">
        <f t="shared" si="168"/>
        <v>634164.92800000007</v>
      </c>
      <c r="W206" s="20">
        <v>0</v>
      </c>
      <c r="X206" s="20">
        <v>0</v>
      </c>
      <c r="Y206" s="20">
        <f t="shared" si="169"/>
        <v>114149.68704</v>
      </c>
      <c r="Z206" s="20">
        <f t="shared" si="170"/>
        <v>15854.123200000002</v>
      </c>
      <c r="AA206" s="20">
        <f t="shared" si="171"/>
        <v>764168.73824000009</v>
      </c>
      <c r="AB206" s="20">
        <f t="shared" si="172"/>
        <v>650019.0512000001</v>
      </c>
      <c r="AC206" s="11" t="s">
        <v>101</v>
      </c>
      <c r="AD206" s="11">
        <v>9100129960</v>
      </c>
      <c r="AE206" s="11" t="s">
        <v>6</v>
      </c>
      <c r="AF206" s="11" t="s">
        <v>116</v>
      </c>
      <c r="AG206" s="11" t="s">
        <v>34</v>
      </c>
      <c r="AH206" s="11">
        <v>331011024</v>
      </c>
      <c r="AI206" s="11" t="s">
        <v>197</v>
      </c>
      <c r="AJ206" s="11" t="s">
        <v>228</v>
      </c>
      <c r="AK206" s="11" t="s">
        <v>368</v>
      </c>
      <c r="AL206" s="11" t="s">
        <v>220</v>
      </c>
      <c r="AM206" s="73" t="s">
        <v>97</v>
      </c>
    </row>
    <row r="207" spans="1:39" ht="15.75" hidden="1">
      <c r="A207" s="14">
        <v>206</v>
      </c>
      <c r="B207" s="15" t="s">
        <v>370</v>
      </c>
      <c r="C207" s="15"/>
      <c r="D207" s="16">
        <v>220000000589</v>
      </c>
      <c r="E207" s="16">
        <v>6699968</v>
      </c>
      <c r="F207" s="16" t="s">
        <v>196</v>
      </c>
      <c r="G207" s="16">
        <v>5012478796</v>
      </c>
      <c r="H207" s="16" t="s">
        <v>197</v>
      </c>
      <c r="I207" s="11">
        <v>3100001558</v>
      </c>
      <c r="J207" s="11"/>
      <c r="K207" s="170" t="s">
        <v>1181</v>
      </c>
      <c r="L207" s="11">
        <v>1650</v>
      </c>
      <c r="M207" s="11">
        <v>4084</v>
      </c>
      <c r="N207" s="11">
        <v>3</v>
      </c>
      <c r="O207" s="19">
        <v>3.02</v>
      </c>
      <c r="P207" s="165" t="s">
        <v>98</v>
      </c>
      <c r="Q207" s="11" t="s">
        <v>198</v>
      </c>
      <c r="R207" s="11">
        <v>2.1419999999999999</v>
      </c>
      <c r="S207" s="20">
        <v>8000</v>
      </c>
      <c r="T207" s="20" t="s">
        <v>100</v>
      </c>
      <c r="U207" s="21">
        <v>73.662899999999993</v>
      </c>
      <c r="V207" s="20">
        <f>S207*U207</f>
        <v>589303.19999999995</v>
      </c>
      <c r="W207" s="20">
        <v>0</v>
      </c>
      <c r="X207" s="20">
        <v>0</v>
      </c>
      <c r="Y207" s="20">
        <f>V207*18%</f>
        <v>106074.57599999999</v>
      </c>
      <c r="Z207" s="20">
        <f>V207*2.5%</f>
        <v>14732.58</v>
      </c>
      <c r="AA207" s="20">
        <f>V207+W207+X207+Y207+Z207</f>
        <v>710110.35599999991</v>
      </c>
      <c r="AB207" s="20">
        <f>AA207-Y207</f>
        <v>604035.77999999991</v>
      </c>
      <c r="AC207" s="11" t="s">
        <v>101</v>
      </c>
      <c r="AD207" s="11">
        <v>9100103740</v>
      </c>
      <c r="AE207" s="11" t="s">
        <v>7</v>
      </c>
      <c r="AF207" s="11" t="s">
        <v>116</v>
      </c>
      <c r="AG207" s="11" t="s">
        <v>22</v>
      </c>
      <c r="AH207" s="11">
        <v>330050808</v>
      </c>
      <c r="AI207" s="11" t="s">
        <v>117</v>
      </c>
      <c r="AJ207" s="11" t="s">
        <v>199</v>
      </c>
      <c r="AK207" s="11" t="s">
        <v>199</v>
      </c>
      <c r="AL207" s="11" t="s">
        <v>220</v>
      </c>
      <c r="AM207" s="73" t="s">
        <v>97</v>
      </c>
    </row>
    <row r="208" spans="1:39" ht="15.75" hidden="1">
      <c r="A208" s="14">
        <v>207</v>
      </c>
      <c r="B208" s="15" t="s">
        <v>371</v>
      </c>
      <c r="C208" s="15"/>
      <c r="D208" s="16">
        <v>220000000549</v>
      </c>
      <c r="E208" s="16">
        <v>3813897</v>
      </c>
      <c r="F208" s="16" t="s">
        <v>149</v>
      </c>
      <c r="G208" s="16">
        <v>5011108515</v>
      </c>
      <c r="H208" s="16" t="s">
        <v>150</v>
      </c>
      <c r="I208" s="11">
        <v>3100001558</v>
      </c>
      <c r="J208" s="11"/>
      <c r="K208" s="170" t="s">
        <v>1181</v>
      </c>
      <c r="L208" s="11">
        <v>1650</v>
      </c>
      <c r="M208" s="11">
        <v>4084</v>
      </c>
      <c r="N208" s="11">
        <v>3</v>
      </c>
      <c r="O208" s="19">
        <v>3</v>
      </c>
      <c r="P208" s="165" t="s">
        <v>133</v>
      </c>
      <c r="Q208" s="11" t="s">
        <v>115</v>
      </c>
      <c r="R208" s="11">
        <v>2.1379999999999999</v>
      </c>
      <c r="S208" s="20">
        <v>12850</v>
      </c>
      <c r="T208" s="20" t="s">
        <v>134</v>
      </c>
      <c r="U208" s="21">
        <v>82.048299999999998</v>
      </c>
      <c r="V208" s="20">
        <f>S208*U208</f>
        <v>1054320.655</v>
      </c>
      <c r="W208" s="20">
        <f>V208*7.5%</f>
        <v>79074.049125000005</v>
      </c>
      <c r="X208" s="20">
        <f>W208*10%</f>
        <v>7907.404912500001</v>
      </c>
      <c r="Y208" s="20">
        <f>(W208+V208+X208)*18%</f>
        <v>205434.37962674996</v>
      </c>
      <c r="Z208" s="20">
        <f>V208*2.5%</f>
        <v>26358.016375000003</v>
      </c>
      <c r="AA208" s="20">
        <f>V208+W208+X208+Y208+Z208</f>
        <v>1373094.5050392498</v>
      </c>
      <c r="AB208" s="20">
        <f>AA208-Y208</f>
        <v>1167660.1254124998</v>
      </c>
      <c r="AC208" s="11" t="s">
        <v>101</v>
      </c>
      <c r="AD208" s="11">
        <v>9100104715</v>
      </c>
      <c r="AE208" s="11" t="s">
        <v>7</v>
      </c>
      <c r="AF208" s="11" t="s">
        <v>116</v>
      </c>
      <c r="AG208" s="11" t="s">
        <v>22</v>
      </c>
      <c r="AH208" s="11" t="s">
        <v>151</v>
      </c>
      <c r="AI208" s="11" t="s">
        <v>152</v>
      </c>
      <c r="AJ208" s="11" t="s">
        <v>280</v>
      </c>
      <c r="AK208" s="11" t="s">
        <v>280</v>
      </c>
      <c r="AL208" s="25" t="s">
        <v>220</v>
      </c>
      <c r="AM208" s="73" t="s">
        <v>257</v>
      </c>
    </row>
    <row r="209" spans="1:39" ht="15.75" hidden="1">
      <c r="A209" s="14">
        <v>208</v>
      </c>
      <c r="B209" s="15">
        <v>193410</v>
      </c>
      <c r="C209" s="15"/>
      <c r="D209" s="16">
        <v>220000000548</v>
      </c>
      <c r="E209" s="16">
        <v>4446757</v>
      </c>
      <c r="F209" s="16" t="s">
        <v>188</v>
      </c>
      <c r="G209" s="16">
        <v>5011494658</v>
      </c>
      <c r="H209" s="16" t="s">
        <v>189</v>
      </c>
      <c r="I209" s="11">
        <v>3100001558</v>
      </c>
      <c r="J209" s="11"/>
      <c r="K209" s="170" t="s">
        <v>1181</v>
      </c>
      <c r="L209" s="11">
        <v>1650</v>
      </c>
      <c r="M209" s="11">
        <v>4084</v>
      </c>
      <c r="N209" s="11">
        <v>5</v>
      </c>
      <c r="O209" s="19" t="s">
        <v>144</v>
      </c>
      <c r="P209" s="165" t="s">
        <v>109</v>
      </c>
      <c r="Q209" s="11" t="s">
        <v>110</v>
      </c>
      <c r="R209" s="11">
        <v>2.1379999999999999</v>
      </c>
      <c r="S209" s="20">
        <v>7518</v>
      </c>
      <c r="T209" s="20" t="s">
        <v>100</v>
      </c>
      <c r="U209" s="21">
        <v>75.239199999999997</v>
      </c>
      <c r="V209" s="20">
        <f t="shared" ref="V209:V211" si="173">S209*U209</f>
        <v>565648.30559999996</v>
      </c>
      <c r="W209" s="20">
        <v>0</v>
      </c>
      <c r="X209" s="20">
        <v>0</v>
      </c>
      <c r="Y209" s="20">
        <f t="shared" ref="Y209:Y210" si="174">V209*18%</f>
        <v>101816.695008</v>
      </c>
      <c r="Z209" s="20">
        <f t="shared" ref="Z209:Z211" si="175">V209*2.5%</f>
        <v>14141.207640000001</v>
      </c>
      <c r="AA209" s="20">
        <f t="shared" ref="AA209:AA211" si="176">V209+W209+X209+Y209+Z209</f>
        <v>681606.20824800001</v>
      </c>
      <c r="AB209" s="20">
        <f t="shared" ref="AB209:AB211" si="177">AA209-Y209</f>
        <v>579789.51324</v>
      </c>
      <c r="AC209" s="11" t="s">
        <v>101</v>
      </c>
      <c r="AD209" s="11">
        <v>9100104683</v>
      </c>
      <c r="AE209" s="11" t="s">
        <v>7</v>
      </c>
      <c r="AF209" s="11" t="s">
        <v>116</v>
      </c>
      <c r="AG209" s="11" t="s">
        <v>22</v>
      </c>
      <c r="AH209" s="11">
        <v>330050808</v>
      </c>
      <c r="AI209" s="11" t="s">
        <v>117</v>
      </c>
      <c r="AJ209" s="11" t="s">
        <v>190</v>
      </c>
      <c r="AK209" s="11" t="s">
        <v>206</v>
      </c>
      <c r="AL209" s="11" t="s">
        <v>220</v>
      </c>
      <c r="AM209" s="73" t="s">
        <v>257</v>
      </c>
    </row>
    <row r="210" spans="1:39" ht="15.75" hidden="1">
      <c r="A210" s="14">
        <v>209</v>
      </c>
      <c r="B210" s="15">
        <v>193420</v>
      </c>
      <c r="C210" s="15"/>
      <c r="D210" s="16">
        <v>220000000548</v>
      </c>
      <c r="E210" s="16">
        <v>4446757</v>
      </c>
      <c r="F210" s="16" t="s">
        <v>188</v>
      </c>
      <c r="G210" s="16">
        <v>5011494658</v>
      </c>
      <c r="H210" s="16" t="s">
        <v>189</v>
      </c>
      <c r="I210" s="11">
        <v>3100001558</v>
      </c>
      <c r="J210" s="11"/>
      <c r="K210" s="170" t="s">
        <v>1181</v>
      </c>
      <c r="L210" s="11">
        <v>1650</v>
      </c>
      <c r="M210" s="11">
        <v>4084</v>
      </c>
      <c r="N210" s="11">
        <v>5</v>
      </c>
      <c r="O210" s="19" t="s">
        <v>144</v>
      </c>
      <c r="P210" s="165" t="s">
        <v>109</v>
      </c>
      <c r="Q210" s="11" t="s">
        <v>110</v>
      </c>
      <c r="R210" s="11">
        <v>2.1379999999999999</v>
      </c>
      <c r="S210" s="20">
        <v>7518</v>
      </c>
      <c r="T210" s="20" t="s">
        <v>100</v>
      </c>
      <c r="U210" s="21">
        <v>75.239199999999997</v>
      </c>
      <c r="V210" s="20">
        <f t="shared" si="173"/>
        <v>565648.30559999996</v>
      </c>
      <c r="W210" s="20">
        <v>0</v>
      </c>
      <c r="X210" s="20">
        <v>0</v>
      </c>
      <c r="Y210" s="20">
        <f t="shared" si="174"/>
        <v>101816.695008</v>
      </c>
      <c r="Z210" s="20">
        <f t="shared" si="175"/>
        <v>14141.207640000001</v>
      </c>
      <c r="AA210" s="20">
        <f t="shared" si="176"/>
        <v>681606.20824800001</v>
      </c>
      <c r="AB210" s="20">
        <f t="shared" si="177"/>
        <v>579789.51324</v>
      </c>
      <c r="AC210" s="11" t="s">
        <v>101</v>
      </c>
      <c r="AD210" s="11">
        <v>9100104683</v>
      </c>
      <c r="AE210" s="11" t="s">
        <v>7</v>
      </c>
      <c r="AF210" s="11" t="s">
        <v>116</v>
      </c>
      <c r="AG210" s="11" t="s">
        <v>22</v>
      </c>
      <c r="AH210" s="11">
        <v>330050808</v>
      </c>
      <c r="AI210" s="11" t="s">
        <v>117</v>
      </c>
      <c r="AJ210" s="11" t="s">
        <v>190</v>
      </c>
      <c r="AK210" s="11" t="s">
        <v>297</v>
      </c>
      <c r="AL210" s="11" t="s">
        <v>220</v>
      </c>
      <c r="AM210" s="73" t="s">
        <v>108</v>
      </c>
    </row>
    <row r="211" spans="1:39" ht="15.75" hidden="1">
      <c r="A211" s="14">
        <v>210</v>
      </c>
      <c r="B211" s="15" t="s">
        <v>372</v>
      </c>
      <c r="C211" s="15"/>
      <c r="D211" s="16">
        <v>220000000551</v>
      </c>
      <c r="E211" s="16">
        <v>5127224</v>
      </c>
      <c r="F211" s="16" t="s">
        <v>181</v>
      </c>
      <c r="G211" s="16">
        <v>5011758850</v>
      </c>
      <c r="H211" s="16" t="s">
        <v>182</v>
      </c>
      <c r="I211" s="11">
        <v>3100001558</v>
      </c>
      <c r="J211" s="11"/>
      <c r="K211" s="170" t="s">
        <v>1181</v>
      </c>
      <c r="L211" s="11">
        <v>1650</v>
      </c>
      <c r="M211" s="11">
        <v>4084</v>
      </c>
      <c r="N211" s="11">
        <v>3</v>
      </c>
      <c r="O211" s="19">
        <v>3</v>
      </c>
      <c r="P211" s="165" t="s">
        <v>183</v>
      </c>
      <c r="Q211" s="11" t="s">
        <v>115</v>
      </c>
      <c r="R211" s="11">
        <v>2.1379999999999999</v>
      </c>
      <c r="S211" s="20">
        <v>11548</v>
      </c>
      <c r="T211" s="20" t="s">
        <v>134</v>
      </c>
      <c r="U211" s="21">
        <v>82.641099999999994</v>
      </c>
      <c r="V211" s="20">
        <f t="shared" si="173"/>
        <v>954339.42279999994</v>
      </c>
      <c r="W211" s="20">
        <f t="shared" ref="W211" si="178">V211*7.5%</f>
        <v>71575.456709999999</v>
      </c>
      <c r="X211" s="20">
        <f t="shared" ref="X211" si="179">W211*10%</f>
        <v>7157.5456709999999</v>
      </c>
      <c r="Y211" s="20">
        <f t="shared" ref="Y211" si="180">(W211+V211+X211)*18%</f>
        <v>185953.03653257998</v>
      </c>
      <c r="Z211" s="20">
        <f t="shared" si="175"/>
        <v>23858.485570000001</v>
      </c>
      <c r="AA211" s="20">
        <f t="shared" si="176"/>
        <v>1242883.94728358</v>
      </c>
      <c r="AB211" s="20">
        <f t="shared" si="177"/>
        <v>1056930.910751</v>
      </c>
      <c r="AC211" s="11" t="s">
        <v>101</v>
      </c>
      <c r="AD211" s="11">
        <v>9100104762</v>
      </c>
      <c r="AE211" s="11" t="s">
        <v>6</v>
      </c>
      <c r="AF211" s="11" t="s">
        <v>116</v>
      </c>
      <c r="AG211" s="11" t="s">
        <v>34</v>
      </c>
      <c r="AH211" s="11" t="s">
        <v>151</v>
      </c>
      <c r="AI211" s="11" t="s">
        <v>152</v>
      </c>
      <c r="AJ211" s="11"/>
      <c r="AK211" s="11">
        <v>44509</v>
      </c>
      <c r="AL211" s="11" t="s">
        <v>105</v>
      </c>
      <c r="AM211" s="73" t="s">
        <v>108</v>
      </c>
    </row>
    <row r="212" spans="1:39" ht="15.75" hidden="1">
      <c r="A212" s="14">
        <v>211</v>
      </c>
      <c r="B212" s="15" t="s">
        <v>373</v>
      </c>
      <c r="C212" s="15"/>
      <c r="D212" s="16">
        <v>220000000589</v>
      </c>
      <c r="E212" s="16">
        <v>6699968</v>
      </c>
      <c r="F212" s="16" t="s">
        <v>196</v>
      </c>
      <c r="G212" s="16">
        <v>5012478796</v>
      </c>
      <c r="H212" s="16" t="s">
        <v>197</v>
      </c>
      <c r="I212" s="11">
        <v>3100001558</v>
      </c>
      <c r="J212" s="11"/>
      <c r="K212" s="170" t="s">
        <v>1181</v>
      </c>
      <c r="L212" s="11">
        <v>1650</v>
      </c>
      <c r="M212" s="11">
        <v>4084</v>
      </c>
      <c r="N212" s="11">
        <v>3</v>
      </c>
      <c r="O212" s="19">
        <v>3.02</v>
      </c>
      <c r="P212" s="165" t="s">
        <v>98</v>
      </c>
      <c r="Q212" s="11" t="s">
        <v>198</v>
      </c>
      <c r="R212" s="11">
        <v>2.1419999999999999</v>
      </c>
      <c r="S212" s="20">
        <v>8000</v>
      </c>
      <c r="T212" s="20" t="s">
        <v>100</v>
      </c>
      <c r="U212" s="21">
        <v>73.662899999999993</v>
      </c>
      <c r="V212" s="20">
        <f>S212*U212</f>
        <v>589303.19999999995</v>
      </c>
      <c r="W212" s="20">
        <v>0</v>
      </c>
      <c r="X212" s="20">
        <v>0</v>
      </c>
      <c r="Y212" s="20">
        <f>V212*18%</f>
        <v>106074.57599999999</v>
      </c>
      <c r="Z212" s="20">
        <f>V212*2.5%</f>
        <v>14732.58</v>
      </c>
      <c r="AA212" s="20">
        <f>V212+W212+X212+Y212+Z212</f>
        <v>710110.35599999991</v>
      </c>
      <c r="AB212" s="20">
        <f>AA212-Y212</f>
        <v>604035.77999999991</v>
      </c>
      <c r="AC212" s="11" t="s">
        <v>101</v>
      </c>
      <c r="AD212" s="11">
        <v>9100103740</v>
      </c>
      <c r="AE212" s="11" t="s">
        <v>7</v>
      </c>
      <c r="AF212" s="11" t="s">
        <v>116</v>
      </c>
      <c r="AG212" s="11" t="s">
        <v>22</v>
      </c>
      <c r="AH212" s="11">
        <v>330050808</v>
      </c>
      <c r="AI212" s="11" t="s">
        <v>117</v>
      </c>
      <c r="AJ212" s="11" t="s">
        <v>199</v>
      </c>
      <c r="AK212" s="11" t="s">
        <v>199</v>
      </c>
      <c r="AL212" s="11" t="s">
        <v>220</v>
      </c>
      <c r="AM212" s="73" t="s">
        <v>257</v>
      </c>
    </row>
    <row r="213" spans="1:39" ht="15.75" hidden="1">
      <c r="A213" s="14">
        <v>212</v>
      </c>
      <c r="B213" s="15" t="s">
        <v>374</v>
      </c>
      <c r="C213" s="15"/>
      <c r="D213" s="16">
        <v>220000000703</v>
      </c>
      <c r="E213" s="16">
        <v>8937668</v>
      </c>
      <c r="F213" s="16" t="s">
        <v>225</v>
      </c>
      <c r="G213" s="16">
        <v>5013425091</v>
      </c>
      <c r="H213" s="16" t="s">
        <v>226</v>
      </c>
      <c r="I213" s="11">
        <v>3100001558</v>
      </c>
      <c r="J213" s="11"/>
      <c r="K213" s="170" t="s">
        <v>1181</v>
      </c>
      <c r="L213" s="11">
        <v>1650</v>
      </c>
      <c r="M213" s="11">
        <v>4084</v>
      </c>
      <c r="N213" s="11">
        <v>3</v>
      </c>
      <c r="O213" s="19">
        <v>3.09</v>
      </c>
      <c r="P213" s="165" t="s">
        <v>98</v>
      </c>
      <c r="Q213" s="11" t="s">
        <v>227</v>
      </c>
      <c r="R213" s="11">
        <v>2.1419999999999999</v>
      </c>
      <c r="S213" s="20">
        <v>8480</v>
      </c>
      <c r="T213" s="20" t="s">
        <v>100</v>
      </c>
      <c r="U213" s="21">
        <v>74.783600000000007</v>
      </c>
      <c r="V213" s="20">
        <f t="shared" ref="V213" si="181">S213*U213</f>
        <v>634164.92800000007</v>
      </c>
      <c r="W213" s="20">
        <v>0</v>
      </c>
      <c r="X213" s="20">
        <v>0</v>
      </c>
      <c r="Y213" s="20">
        <f>V213*18%</f>
        <v>114149.68704</v>
      </c>
      <c r="Z213" s="20">
        <f t="shared" ref="Z213" si="182">V213*2.5%</f>
        <v>15854.123200000002</v>
      </c>
      <c r="AA213" s="20">
        <f t="shared" ref="AA213" si="183">V213+W213+X213+Y213+Z213</f>
        <v>764168.73824000009</v>
      </c>
      <c r="AB213" s="20">
        <f t="shared" ref="AB213" si="184">AA213-Y213</f>
        <v>650019.0512000001</v>
      </c>
      <c r="AC213" s="11" t="s">
        <v>101</v>
      </c>
      <c r="AD213" s="11">
        <v>9100129960</v>
      </c>
      <c r="AE213" s="11" t="s">
        <v>6</v>
      </c>
      <c r="AF213" s="11" t="s">
        <v>116</v>
      </c>
      <c r="AG213" s="11" t="s">
        <v>34</v>
      </c>
      <c r="AH213" s="11">
        <v>331011024</v>
      </c>
      <c r="AI213" s="11" t="s">
        <v>197</v>
      </c>
      <c r="AJ213" s="11" t="s">
        <v>228</v>
      </c>
      <c r="AK213" s="11" t="s">
        <v>342</v>
      </c>
      <c r="AL213" s="11" t="s">
        <v>220</v>
      </c>
      <c r="AM213" s="73" t="s">
        <v>257</v>
      </c>
    </row>
    <row r="214" spans="1:39" ht="15.75" hidden="1">
      <c r="A214" s="14">
        <v>213</v>
      </c>
      <c r="B214" s="15" t="s">
        <v>375</v>
      </c>
      <c r="C214" s="15"/>
      <c r="D214" s="16">
        <v>220000000604</v>
      </c>
      <c r="E214" s="16">
        <v>6259360</v>
      </c>
      <c r="F214" s="16" t="s">
        <v>170</v>
      </c>
      <c r="G214" s="16">
        <v>5008669225</v>
      </c>
      <c r="H214" s="16" t="s">
        <v>171</v>
      </c>
      <c r="I214" s="11">
        <v>3100001558</v>
      </c>
      <c r="J214" s="11"/>
      <c r="K214" s="170" t="s">
        <v>1181</v>
      </c>
      <c r="L214" s="11">
        <v>1650</v>
      </c>
      <c r="M214" s="11">
        <v>4084</v>
      </c>
      <c r="N214" s="11">
        <v>3</v>
      </c>
      <c r="O214" s="19">
        <v>3.23</v>
      </c>
      <c r="P214" s="165" t="s">
        <v>114</v>
      </c>
      <c r="Q214" s="11" t="s">
        <v>115</v>
      </c>
      <c r="R214" s="11">
        <v>2.1379999999999999</v>
      </c>
      <c r="S214" s="20">
        <v>16700</v>
      </c>
      <c r="T214" s="20" t="s">
        <v>100</v>
      </c>
      <c r="U214" s="21">
        <v>68.8</v>
      </c>
      <c r="V214" s="20">
        <f>S214*U214</f>
        <v>1148960</v>
      </c>
      <c r="W214" s="20">
        <v>0</v>
      </c>
      <c r="X214" s="20">
        <v>0</v>
      </c>
      <c r="Y214" s="20">
        <f>V214*18%</f>
        <v>206812.79999999999</v>
      </c>
      <c r="Z214" s="20">
        <f>V214*2.5%</f>
        <v>28724</v>
      </c>
      <c r="AA214" s="20">
        <f>V214+W214+X214+Y214+Z214</f>
        <v>1384496.8</v>
      </c>
      <c r="AB214" s="20">
        <f>AA214-Y214</f>
        <v>1177684</v>
      </c>
      <c r="AC214" s="11" t="s">
        <v>101</v>
      </c>
      <c r="AD214" s="11">
        <v>9100082407</v>
      </c>
      <c r="AE214" s="11" t="s">
        <v>7</v>
      </c>
      <c r="AF214" s="11" t="s">
        <v>116</v>
      </c>
      <c r="AG214" s="11" t="s">
        <v>18</v>
      </c>
      <c r="AH214" s="11">
        <v>330050808</v>
      </c>
      <c r="AI214" s="11" t="s">
        <v>117</v>
      </c>
      <c r="AJ214" s="11" t="s">
        <v>172</v>
      </c>
      <c r="AK214" s="11" t="s">
        <v>141</v>
      </c>
      <c r="AL214" s="11" t="s">
        <v>220</v>
      </c>
      <c r="AM214" s="73" t="s">
        <v>97</v>
      </c>
    </row>
    <row r="215" spans="1:39" ht="15.75" hidden="1">
      <c r="A215" s="14">
        <v>214</v>
      </c>
      <c r="B215" s="15">
        <v>25636</v>
      </c>
      <c r="C215" s="15"/>
      <c r="D215" s="16">
        <v>220000000707</v>
      </c>
      <c r="E215" s="16">
        <v>7580867</v>
      </c>
      <c r="F215" s="16" t="s">
        <v>314</v>
      </c>
      <c r="G215" s="16">
        <v>5012685065</v>
      </c>
      <c r="H215" s="16" t="s">
        <v>315</v>
      </c>
      <c r="I215" s="11">
        <v>3100001558</v>
      </c>
      <c r="J215" s="11"/>
      <c r="K215" s="170" t="s">
        <v>1181</v>
      </c>
      <c r="L215" s="11">
        <v>1650</v>
      </c>
      <c r="M215" s="11">
        <v>4084</v>
      </c>
      <c r="N215" s="11">
        <v>3</v>
      </c>
      <c r="O215" s="19" t="s">
        <v>316</v>
      </c>
      <c r="P215" s="165" t="s">
        <v>317</v>
      </c>
      <c r="Q215" s="11" t="s">
        <v>198</v>
      </c>
      <c r="R215" s="11">
        <v>2.1379999999999999</v>
      </c>
      <c r="S215" s="20">
        <v>11000</v>
      </c>
      <c r="T215" s="20" t="s">
        <v>134</v>
      </c>
      <c r="U215" s="21">
        <v>84.924300000000002</v>
      </c>
      <c r="V215" s="20">
        <f t="shared" ref="V215:V217" si="185">S215*U215</f>
        <v>934167.3</v>
      </c>
      <c r="W215" s="20">
        <f t="shared" ref="W215:W217" si="186">V215*7.5%</f>
        <v>70062.547500000001</v>
      </c>
      <c r="X215" s="20">
        <f t="shared" ref="X215:X217" si="187">W215*10%</f>
        <v>7006.2547500000001</v>
      </c>
      <c r="Y215" s="20">
        <f t="shared" ref="Y215:Y217" si="188">(W215+V215+X215)*18%</f>
        <v>182022.49840499999</v>
      </c>
      <c r="Z215" s="20">
        <f t="shared" ref="Z215:Z217" si="189">V215*2.5%</f>
        <v>23354.182500000003</v>
      </c>
      <c r="AA215" s="20">
        <f t="shared" ref="AA215:AA217" si="190">V215+W215+X215+Y215+Z215</f>
        <v>1216612.7831550001</v>
      </c>
      <c r="AB215" s="20">
        <f t="shared" ref="AB215:AB217" si="191">AA215-Y215</f>
        <v>1034590.2847500001</v>
      </c>
      <c r="AC215" s="11" t="s">
        <v>101</v>
      </c>
      <c r="AD215" s="11">
        <v>9100132635</v>
      </c>
      <c r="AE215" s="11" t="s">
        <v>7</v>
      </c>
      <c r="AF215" s="11" t="s">
        <v>116</v>
      </c>
      <c r="AG215" s="11" t="s">
        <v>22</v>
      </c>
      <c r="AH215" s="11">
        <v>319343684</v>
      </c>
      <c r="AI215" s="11" t="s">
        <v>318</v>
      </c>
      <c r="AJ215" s="11" t="s">
        <v>319</v>
      </c>
      <c r="AK215" s="11" t="s">
        <v>319</v>
      </c>
      <c r="AL215" s="25" t="s">
        <v>220</v>
      </c>
      <c r="AM215" s="73" t="s">
        <v>257</v>
      </c>
    </row>
    <row r="216" spans="1:39" ht="15.75" hidden="1">
      <c r="A216" s="14">
        <v>215</v>
      </c>
      <c r="B216" s="15">
        <v>25644</v>
      </c>
      <c r="C216" s="15"/>
      <c r="D216" s="16">
        <v>220000000708</v>
      </c>
      <c r="E216" s="16">
        <v>7371039</v>
      </c>
      <c r="F216" s="16" t="s">
        <v>321</v>
      </c>
      <c r="G216" s="16">
        <v>5012684908</v>
      </c>
      <c r="H216" s="16" t="s">
        <v>315</v>
      </c>
      <c r="I216" s="11">
        <v>3100001558</v>
      </c>
      <c r="J216" s="11"/>
      <c r="K216" s="170" t="s">
        <v>1181</v>
      </c>
      <c r="L216" s="11">
        <v>1650</v>
      </c>
      <c r="M216" s="11">
        <v>4084</v>
      </c>
      <c r="N216" s="11">
        <v>3</v>
      </c>
      <c r="O216" s="19" t="s">
        <v>316</v>
      </c>
      <c r="P216" s="165" t="s">
        <v>317</v>
      </c>
      <c r="Q216" s="11" t="s">
        <v>198</v>
      </c>
      <c r="R216" s="11">
        <v>2.1379999999999999</v>
      </c>
      <c r="S216" s="20">
        <v>11000</v>
      </c>
      <c r="T216" s="20" t="s">
        <v>134</v>
      </c>
      <c r="U216" s="21">
        <v>84.924300000000002</v>
      </c>
      <c r="V216" s="20">
        <f t="shared" si="185"/>
        <v>934167.3</v>
      </c>
      <c r="W216" s="20">
        <v>0</v>
      </c>
      <c r="X216" s="20">
        <f t="shared" si="187"/>
        <v>0</v>
      </c>
      <c r="Y216" s="20">
        <f t="shared" si="188"/>
        <v>168150.114</v>
      </c>
      <c r="Z216" s="20">
        <f t="shared" si="189"/>
        <v>23354.182500000003</v>
      </c>
      <c r="AA216" s="20">
        <f t="shared" si="190"/>
        <v>1125671.5965000002</v>
      </c>
      <c r="AB216" s="20">
        <f t="shared" si="191"/>
        <v>957521.48250000016</v>
      </c>
      <c r="AC216" s="11" t="s">
        <v>101</v>
      </c>
      <c r="AD216" s="11">
        <v>9100132635</v>
      </c>
      <c r="AE216" s="11" t="s">
        <v>7</v>
      </c>
      <c r="AF216" s="11" t="s">
        <v>116</v>
      </c>
      <c r="AG216" s="11" t="s">
        <v>22</v>
      </c>
      <c r="AH216" s="11">
        <v>331011024</v>
      </c>
      <c r="AI216" s="11" t="s">
        <v>197</v>
      </c>
      <c r="AJ216" s="11" t="s">
        <v>319</v>
      </c>
      <c r="AK216" s="11" t="s">
        <v>322</v>
      </c>
      <c r="AL216" s="11" t="s">
        <v>220</v>
      </c>
      <c r="AM216" s="73" t="s">
        <v>97</v>
      </c>
    </row>
    <row r="217" spans="1:39" ht="15.75" hidden="1">
      <c r="A217" s="14">
        <v>216</v>
      </c>
      <c r="B217" s="15">
        <v>25632</v>
      </c>
      <c r="C217" s="15"/>
      <c r="D217" s="16">
        <v>220000000707</v>
      </c>
      <c r="E217" s="16">
        <v>7580867</v>
      </c>
      <c r="F217" s="16" t="s">
        <v>314</v>
      </c>
      <c r="G217" s="16">
        <v>5012685065</v>
      </c>
      <c r="H217" s="16" t="s">
        <v>315</v>
      </c>
      <c r="I217" s="11">
        <v>3100001558</v>
      </c>
      <c r="J217" s="11"/>
      <c r="K217" s="170" t="s">
        <v>1181</v>
      </c>
      <c r="L217" s="11">
        <v>1650</v>
      </c>
      <c r="M217" s="11">
        <v>4084</v>
      </c>
      <c r="N217" s="11">
        <v>3</v>
      </c>
      <c r="O217" s="19" t="s">
        <v>316</v>
      </c>
      <c r="P217" s="165" t="s">
        <v>317</v>
      </c>
      <c r="Q217" s="11" t="s">
        <v>198</v>
      </c>
      <c r="R217" s="11">
        <v>2.1379999999999999</v>
      </c>
      <c r="S217" s="20">
        <v>11000</v>
      </c>
      <c r="T217" s="20" t="s">
        <v>134</v>
      </c>
      <c r="U217" s="21">
        <v>84.924300000000002</v>
      </c>
      <c r="V217" s="20">
        <f t="shared" si="185"/>
        <v>934167.3</v>
      </c>
      <c r="W217" s="20">
        <f t="shared" si="186"/>
        <v>70062.547500000001</v>
      </c>
      <c r="X217" s="20">
        <f t="shared" si="187"/>
        <v>7006.2547500000001</v>
      </c>
      <c r="Y217" s="20">
        <f t="shared" si="188"/>
        <v>182022.49840499999</v>
      </c>
      <c r="Z217" s="20">
        <f t="shared" si="189"/>
        <v>23354.182500000003</v>
      </c>
      <c r="AA217" s="20">
        <f t="shared" si="190"/>
        <v>1216612.7831550001</v>
      </c>
      <c r="AB217" s="20">
        <f t="shared" si="191"/>
        <v>1034590.2847500001</v>
      </c>
      <c r="AC217" s="11" t="s">
        <v>101</v>
      </c>
      <c r="AD217" s="11">
        <v>9100132635</v>
      </c>
      <c r="AE217" s="11" t="s">
        <v>7</v>
      </c>
      <c r="AF217" s="11" t="s">
        <v>116</v>
      </c>
      <c r="AG217" s="11" t="s">
        <v>22</v>
      </c>
      <c r="AH217" s="11">
        <v>319343684</v>
      </c>
      <c r="AI217" s="11" t="s">
        <v>318</v>
      </c>
      <c r="AJ217" s="11" t="s">
        <v>319</v>
      </c>
      <c r="AK217" s="11" t="s">
        <v>319</v>
      </c>
      <c r="AL217" s="25" t="s">
        <v>220</v>
      </c>
      <c r="AM217" s="73" t="s">
        <v>97</v>
      </c>
    </row>
    <row r="218" spans="1:39" ht="15.75" hidden="1">
      <c r="A218" s="14">
        <v>217</v>
      </c>
      <c r="B218" s="15" t="s">
        <v>376</v>
      </c>
      <c r="C218" s="15"/>
      <c r="D218" s="16">
        <v>220000000556</v>
      </c>
      <c r="E218" s="16">
        <v>19022</v>
      </c>
      <c r="F218" s="16" t="s">
        <v>96</v>
      </c>
      <c r="G218" s="16">
        <v>5007840599</v>
      </c>
      <c r="H218" s="16" t="s">
        <v>97</v>
      </c>
      <c r="I218" s="11">
        <v>3100001558</v>
      </c>
      <c r="J218" s="11"/>
      <c r="K218" s="170" t="s">
        <v>1181</v>
      </c>
      <c r="L218" s="11">
        <v>1650</v>
      </c>
      <c r="M218" s="11">
        <v>4084</v>
      </c>
      <c r="N218" s="11">
        <v>3</v>
      </c>
      <c r="O218" s="19">
        <v>3.14</v>
      </c>
      <c r="P218" s="165" t="s">
        <v>98</v>
      </c>
      <c r="Q218" s="11" t="s">
        <v>99</v>
      </c>
      <c r="R218" s="11">
        <v>2.1379999999999999</v>
      </c>
      <c r="S218" s="20">
        <v>8800</v>
      </c>
      <c r="T218" s="20" t="s">
        <v>100</v>
      </c>
      <c r="U218" s="21">
        <v>68.683300000000003</v>
      </c>
      <c r="V218" s="20">
        <f>S218*U218</f>
        <v>604413.04</v>
      </c>
      <c r="W218" s="20">
        <f>V218*0%</f>
        <v>0</v>
      </c>
      <c r="X218" s="20">
        <f>W218*10%</f>
        <v>0</v>
      </c>
      <c r="Y218" s="20">
        <f>(W218+V218+X218)*18%</f>
        <v>108794.3472</v>
      </c>
      <c r="Z218" s="20">
        <f>V218*2.5%</f>
        <v>15110.326000000001</v>
      </c>
      <c r="AA218" s="20">
        <f>V218+W218+X218+Y218+Z218</f>
        <v>728317.7132</v>
      </c>
      <c r="AB218" s="20">
        <f>AA218-Y218</f>
        <v>619523.36600000004</v>
      </c>
      <c r="AC218" s="11" t="s">
        <v>101</v>
      </c>
      <c r="AD218" s="11">
        <v>9100082292</v>
      </c>
      <c r="AE218" s="11" t="s">
        <v>7</v>
      </c>
      <c r="AF218" s="11" t="s">
        <v>102</v>
      </c>
      <c r="AG218" s="11" t="s">
        <v>18</v>
      </c>
      <c r="AH218" s="11">
        <v>330047413</v>
      </c>
      <c r="AI218" s="11" t="s">
        <v>103</v>
      </c>
      <c r="AJ218" s="11" t="s">
        <v>104</v>
      </c>
      <c r="AK218" s="11" t="s">
        <v>97</v>
      </c>
      <c r="AL218" s="25" t="s">
        <v>220</v>
      </c>
      <c r="AM218" s="73" t="s">
        <v>97</v>
      </c>
    </row>
    <row r="219" spans="1:39" ht="15.75" hidden="1">
      <c r="A219" s="14">
        <v>218</v>
      </c>
      <c r="B219" s="15" t="s">
        <v>377</v>
      </c>
      <c r="C219" s="15"/>
      <c r="D219" s="16">
        <v>220000000703</v>
      </c>
      <c r="E219" s="16">
        <v>8937668</v>
      </c>
      <c r="F219" s="16" t="s">
        <v>225</v>
      </c>
      <c r="G219" s="16">
        <v>5013425091</v>
      </c>
      <c r="H219" s="16" t="s">
        <v>226</v>
      </c>
      <c r="I219" s="11">
        <v>3100001558</v>
      </c>
      <c r="J219" s="11"/>
      <c r="K219" s="170" t="s">
        <v>1181</v>
      </c>
      <c r="L219" s="11">
        <v>1650</v>
      </c>
      <c r="M219" s="11">
        <v>4084</v>
      </c>
      <c r="N219" s="11">
        <v>3</v>
      </c>
      <c r="O219" s="19">
        <v>3.09</v>
      </c>
      <c r="P219" s="165" t="s">
        <v>98</v>
      </c>
      <c r="Q219" s="11" t="s">
        <v>227</v>
      </c>
      <c r="R219" s="11">
        <v>2.1419999999999999</v>
      </c>
      <c r="S219" s="20">
        <v>8480</v>
      </c>
      <c r="T219" s="20" t="s">
        <v>100</v>
      </c>
      <c r="U219" s="21">
        <v>74.783600000000007</v>
      </c>
      <c r="V219" s="20">
        <f t="shared" ref="V219:V222" si="192">S219*U219</f>
        <v>634164.92800000007</v>
      </c>
      <c r="W219" s="20">
        <v>0</v>
      </c>
      <c r="X219" s="20">
        <v>0</v>
      </c>
      <c r="Y219" s="20">
        <f t="shared" ref="Y219:Y222" si="193">V219*18%</f>
        <v>114149.68704</v>
      </c>
      <c r="Z219" s="20">
        <f t="shared" ref="Z219:Z222" si="194">V219*2.5%</f>
        <v>15854.123200000002</v>
      </c>
      <c r="AA219" s="20">
        <f t="shared" ref="AA219:AA222" si="195">V219+W219+X219+Y219+Z219</f>
        <v>764168.73824000009</v>
      </c>
      <c r="AB219" s="20">
        <f t="shared" ref="AB219:AB222" si="196">AA219-Y219</f>
        <v>650019.0512000001</v>
      </c>
      <c r="AC219" s="11" t="s">
        <v>101</v>
      </c>
      <c r="AD219" s="11">
        <v>9100129960</v>
      </c>
      <c r="AE219" s="11" t="s">
        <v>6</v>
      </c>
      <c r="AF219" s="11" t="s">
        <v>116</v>
      </c>
      <c r="AG219" s="11" t="s">
        <v>34</v>
      </c>
      <c r="AH219" s="11">
        <v>331011024</v>
      </c>
      <c r="AI219" s="11" t="s">
        <v>197</v>
      </c>
      <c r="AJ219" s="11" t="s">
        <v>228</v>
      </c>
      <c r="AK219" s="11" t="s">
        <v>228</v>
      </c>
      <c r="AL219" s="11" t="s">
        <v>220</v>
      </c>
      <c r="AM219" s="73" t="s">
        <v>165</v>
      </c>
    </row>
    <row r="220" spans="1:39" ht="15.75" hidden="1">
      <c r="A220" s="14">
        <v>219</v>
      </c>
      <c r="B220" s="15" t="s">
        <v>378</v>
      </c>
      <c r="C220" s="15"/>
      <c r="D220" s="16">
        <v>220000000703</v>
      </c>
      <c r="E220" s="16">
        <v>8937668</v>
      </c>
      <c r="F220" s="16" t="s">
        <v>225</v>
      </c>
      <c r="G220" s="16">
        <v>5013425091</v>
      </c>
      <c r="H220" s="16" t="s">
        <v>226</v>
      </c>
      <c r="I220" s="11">
        <v>3100001558</v>
      </c>
      <c r="J220" s="11"/>
      <c r="K220" s="170" t="s">
        <v>1181</v>
      </c>
      <c r="L220" s="11">
        <v>1650</v>
      </c>
      <c r="M220" s="11">
        <v>4084</v>
      </c>
      <c r="N220" s="11">
        <v>3</v>
      </c>
      <c r="O220" s="19">
        <v>3.09</v>
      </c>
      <c r="P220" s="165" t="s">
        <v>98</v>
      </c>
      <c r="Q220" s="11" t="s">
        <v>227</v>
      </c>
      <c r="R220" s="11">
        <v>2.1419999999999999</v>
      </c>
      <c r="S220" s="20">
        <v>8480</v>
      </c>
      <c r="T220" s="20" t="s">
        <v>100</v>
      </c>
      <c r="U220" s="21">
        <v>74.783600000000007</v>
      </c>
      <c r="V220" s="20">
        <f t="shared" si="192"/>
        <v>634164.92800000007</v>
      </c>
      <c r="W220" s="20">
        <v>0</v>
      </c>
      <c r="X220" s="20">
        <v>0</v>
      </c>
      <c r="Y220" s="20">
        <f t="shared" si="193"/>
        <v>114149.68704</v>
      </c>
      <c r="Z220" s="20">
        <f t="shared" si="194"/>
        <v>15854.123200000002</v>
      </c>
      <c r="AA220" s="20">
        <f t="shared" si="195"/>
        <v>764168.73824000009</v>
      </c>
      <c r="AB220" s="20">
        <f t="shared" si="196"/>
        <v>650019.0512000001</v>
      </c>
      <c r="AC220" s="11" t="s">
        <v>101</v>
      </c>
      <c r="AD220" s="11">
        <v>9100129960</v>
      </c>
      <c r="AE220" s="11" t="s">
        <v>6</v>
      </c>
      <c r="AF220" s="11" t="s">
        <v>116</v>
      </c>
      <c r="AG220" s="11" t="s">
        <v>34</v>
      </c>
      <c r="AH220" s="11">
        <v>331011024</v>
      </c>
      <c r="AI220" s="11" t="s">
        <v>197</v>
      </c>
      <c r="AJ220" s="11" t="s">
        <v>228</v>
      </c>
      <c r="AK220" s="11" t="s">
        <v>228</v>
      </c>
      <c r="AL220" s="11" t="s">
        <v>220</v>
      </c>
      <c r="AM220" s="73" t="s">
        <v>171</v>
      </c>
    </row>
    <row r="221" spans="1:39" ht="15.75" hidden="1">
      <c r="A221" s="14">
        <v>220</v>
      </c>
      <c r="B221" s="15">
        <v>236486</v>
      </c>
      <c r="C221" s="15"/>
      <c r="D221" s="16">
        <v>220000000980</v>
      </c>
      <c r="E221" s="16">
        <v>8351310</v>
      </c>
      <c r="F221" s="16" t="s">
        <v>325</v>
      </c>
      <c r="G221" s="16">
        <v>5013371887</v>
      </c>
      <c r="H221" s="16" t="s">
        <v>326</v>
      </c>
      <c r="I221" s="11">
        <v>3100001558</v>
      </c>
      <c r="J221" s="11"/>
      <c r="K221" s="170" t="s">
        <v>1181</v>
      </c>
      <c r="L221" s="11">
        <v>1650</v>
      </c>
      <c r="M221" s="11">
        <v>4084</v>
      </c>
      <c r="N221" s="11">
        <v>5</v>
      </c>
      <c r="O221" s="19" t="s">
        <v>327</v>
      </c>
      <c r="P221" s="165" t="s">
        <v>109</v>
      </c>
      <c r="Q221" s="11" t="s">
        <v>110</v>
      </c>
      <c r="R221" s="11">
        <v>2.1379999999999999</v>
      </c>
      <c r="S221" s="20">
        <v>7977</v>
      </c>
      <c r="T221" s="20" t="s">
        <v>100</v>
      </c>
      <c r="U221" s="21">
        <v>74.783600000000007</v>
      </c>
      <c r="V221" s="20">
        <f t="shared" si="192"/>
        <v>596548.77720000001</v>
      </c>
      <c r="W221" s="20">
        <v>0</v>
      </c>
      <c r="X221" s="20">
        <v>0</v>
      </c>
      <c r="Y221" s="20">
        <f t="shared" si="193"/>
        <v>107378.77989599999</v>
      </c>
      <c r="Z221" s="20">
        <f t="shared" si="194"/>
        <v>14913.719430000001</v>
      </c>
      <c r="AA221" s="20">
        <f t="shared" si="195"/>
        <v>718841.27652600012</v>
      </c>
      <c r="AB221" s="20">
        <f t="shared" si="196"/>
        <v>611462.49663000018</v>
      </c>
      <c r="AC221" s="11" t="s">
        <v>101</v>
      </c>
      <c r="AD221" s="11">
        <v>9100129961</v>
      </c>
      <c r="AE221" s="11" t="s">
        <v>6</v>
      </c>
      <c r="AF221" s="11" t="s">
        <v>116</v>
      </c>
      <c r="AG221" s="11" t="s">
        <v>34</v>
      </c>
      <c r="AH221" s="11">
        <v>331011024</v>
      </c>
      <c r="AI221" s="11" t="s">
        <v>197</v>
      </c>
      <c r="AJ221" s="11" t="s">
        <v>328</v>
      </c>
      <c r="AK221" s="11" t="s">
        <v>328</v>
      </c>
      <c r="AL221" s="11" t="s">
        <v>220</v>
      </c>
      <c r="AM221" s="73" t="s">
        <v>171</v>
      </c>
    </row>
    <row r="222" spans="1:39" ht="15.75" hidden="1">
      <c r="A222" s="14">
        <v>221</v>
      </c>
      <c r="B222" s="15">
        <v>236489</v>
      </c>
      <c r="C222" s="15"/>
      <c r="D222" s="16">
        <v>220000000980</v>
      </c>
      <c r="E222" s="16">
        <v>8351310</v>
      </c>
      <c r="F222" s="16" t="s">
        <v>325</v>
      </c>
      <c r="G222" s="16">
        <v>5013371887</v>
      </c>
      <c r="H222" s="16" t="s">
        <v>326</v>
      </c>
      <c r="I222" s="11">
        <v>3100001558</v>
      </c>
      <c r="J222" s="11"/>
      <c r="K222" s="170" t="s">
        <v>1181</v>
      </c>
      <c r="L222" s="11">
        <v>1650</v>
      </c>
      <c r="M222" s="11">
        <v>4084</v>
      </c>
      <c r="N222" s="11">
        <v>5</v>
      </c>
      <c r="O222" s="19" t="s">
        <v>327</v>
      </c>
      <c r="P222" s="165" t="s">
        <v>109</v>
      </c>
      <c r="Q222" s="11" t="s">
        <v>110</v>
      </c>
      <c r="R222" s="11">
        <v>2.1379999999999999</v>
      </c>
      <c r="S222" s="20">
        <v>7977</v>
      </c>
      <c r="T222" s="20" t="s">
        <v>100</v>
      </c>
      <c r="U222" s="21">
        <v>74.783600000000007</v>
      </c>
      <c r="V222" s="20">
        <f t="shared" si="192"/>
        <v>596548.77720000001</v>
      </c>
      <c r="W222" s="20">
        <v>0</v>
      </c>
      <c r="X222" s="20">
        <v>0</v>
      </c>
      <c r="Y222" s="20">
        <f t="shared" si="193"/>
        <v>107378.77989599999</v>
      </c>
      <c r="Z222" s="20">
        <f t="shared" si="194"/>
        <v>14913.719430000001</v>
      </c>
      <c r="AA222" s="20">
        <f t="shared" si="195"/>
        <v>718841.27652600012</v>
      </c>
      <c r="AB222" s="20">
        <f t="shared" si="196"/>
        <v>611462.49663000018</v>
      </c>
      <c r="AC222" s="11" t="s">
        <v>101</v>
      </c>
      <c r="AD222" s="11">
        <v>9100129961</v>
      </c>
      <c r="AE222" s="11" t="s">
        <v>6</v>
      </c>
      <c r="AF222" s="11" t="s">
        <v>116</v>
      </c>
      <c r="AG222" s="11" t="s">
        <v>34</v>
      </c>
      <c r="AH222" s="11">
        <v>331011024</v>
      </c>
      <c r="AI222" s="11" t="s">
        <v>197</v>
      </c>
      <c r="AJ222" s="11" t="s">
        <v>328</v>
      </c>
      <c r="AK222" s="11" t="s">
        <v>328</v>
      </c>
      <c r="AL222" s="11" t="s">
        <v>220</v>
      </c>
      <c r="AM222" s="73" t="s">
        <v>766</v>
      </c>
    </row>
    <row r="223" spans="1:39" ht="15.75" hidden="1">
      <c r="A223" s="14">
        <v>222</v>
      </c>
      <c r="B223" s="15">
        <v>250873</v>
      </c>
      <c r="C223" s="15"/>
      <c r="D223" s="16">
        <v>220000000979</v>
      </c>
      <c r="E223" s="16">
        <v>2319378</v>
      </c>
      <c r="F223" s="16" t="s">
        <v>298</v>
      </c>
      <c r="G223" s="16">
        <v>5014011257</v>
      </c>
      <c r="H223" s="16" t="s">
        <v>299</v>
      </c>
      <c r="I223" s="11">
        <v>3100001558</v>
      </c>
      <c r="J223" s="11"/>
      <c r="K223" s="170" t="s">
        <v>1181</v>
      </c>
      <c r="L223" s="11">
        <v>1650</v>
      </c>
      <c r="M223" s="11">
        <v>4084</v>
      </c>
      <c r="N223" s="11">
        <v>3</v>
      </c>
      <c r="O223" s="19" t="s">
        <v>300</v>
      </c>
      <c r="P223" s="165" t="s">
        <v>109</v>
      </c>
      <c r="Q223" s="11" t="s">
        <v>115</v>
      </c>
      <c r="R223" s="11">
        <v>2.1419999999999999</v>
      </c>
      <c r="S223" s="20">
        <v>7977</v>
      </c>
      <c r="T223" s="20" t="s">
        <v>100</v>
      </c>
      <c r="U223" s="21">
        <v>76.112700000000004</v>
      </c>
      <c r="V223" s="20">
        <f>S223*U223</f>
        <v>607151.00790000008</v>
      </c>
      <c r="W223" s="20">
        <v>0</v>
      </c>
      <c r="X223" s="20">
        <v>0</v>
      </c>
      <c r="Y223" s="20">
        <f>(W223+V223+X223)*18%</f>
        <v>109287.18142200001</v>
      </c>
      <c r="Z223" s="20">
        <f>V223*2.5%</f>
        <v>15178.775197500003</v>
      </c>
      <c r="AA223" s="20">
        <f>V223+W223+X223+Y223+Z223</f>
        <v>731616.96451950015</v>
      </c>
      <c r="AB223" s="20">
        <f>AA223-Y223</f>
        <v>622329.7830975001</v>
      </c>
      <c r="AC223" s="11" t="s">
        <v>101</v>
      </c>
      <c r="AD223" s="11">
        <v>9100140553</v>
      </c>
      <c r="AE223" s="11" t="s">
        <v>6</v>
      </c>
      <c r="AF223" s="11" t="s">
        <v>102</v>
      </c>
      <c r="AG223" s="11" t="s">
        <v>9</v>
      </c>
      <c r="AH223" s="11">
        <v>331011024</v>
      </c>
      <c r="AI223" s="11" t="s">
        <v>197</v>
      </c>
      <c r="AJ223" s="11" t="s">
        <v>301</v>
      </c>
      <c r="AK223" s="11" t="s">
        <v>301</v>
      </c>
      <c r="AL223" s="11" t="s">
        <v>220</v>
      </c>
      <c r="AM223" s="73" t="s">
        <v>171</v>
      </c>
    </row>
    <row r="224" spans="1:39" ht="15.75" hidden="1">
      <c r="A224" s="14">
        <v>223</v>
      </c>
      <c r="B224" s="15" t="s">
        <v>379</v>
      </c>
      <c r="C224" s="15"/>
      <c r="D224" s="26" t="s">
        <v>380</v>
      </c>
      <c r="E224" s="16">
        <v>8937668</v>
      </c>
      <c r="F224" s="16" t="s">
        <v>225</v>
      </c>
      <c r="G224" s="16">
        <v>5013425091</v>
      </c>
      <c r="H224" s="16" t="s">
        <v>226</v>
      </c>
      <c r="I224" s="11">
        <v>3100001558</v>
      </c>
      <c r="J224" s="11"/>
      <c r="K224" s="170" t="s">
        <v>1181</v>
      </c>
      <c r="L224" s="11">
        <v>1650</v>
      </c>
      <c r="M224" s="11">
        <v>4084</v>
      </c>
      <c r="N224" s="11">
        <v>3</v>
      </c>
      <c r="O224" s="19">
        <v>3.09</v>
      </c>
      <c r="P224" s="165" t="s">
        <v>98</v>
      </c>
      <c r="Q224" s="11" t="s">
        <v>227</v>
      </c>
      <c r="R224" s="11">
        <v>2.1419999999999999</v>
      </c>
      <c r="S224" s="20">
        <v>8480</v>
      </c>
      <c r="T224" s="20" t="s">
        <v>100</v>
      </c>
      <c r="U224" s="21">
        <v>74.783600000000007</v>
      </c>
      <c r="V224" s="20">
        <f t="shared" ref="V224:V225" si="197">S224*U224</f>
        <v>634164.92800000007</v>
      </c>
      <c r="W224" s="20">
        <v>0</v>
      </c>
      <c r="X224" s="20">
        <v>0</v>
      </c>
      <c r="Y224" s="20">
        <f t="shared" ref="Y224:Y225" si="198">V224*18%</f>
        <v>114149.68704</v>
      </c>
      <c r="Z224" s="20">
        <f t="shared" ref="Z224:Z225" si="199">V224*2.5%</f>
        <v>15854.123200000002</v>
      </c>
      <c r="AA224" s="20">
        <f t="shared" ref="AA224:AA225" si="200">V224+W224+X224+Y224+Z224</f>
        <v>764168.73824000009</v>
      </c>
      <c r="AB224" s="20">
        <f t="shared" ref="AB224:AB225" si="201">AA224-Y224</f>
        <v>650019.0512000001</v>
      </c>
      <c r="AC224" s="11" t="s">
        <v>101</v>
      </c>
      <c r="AD224" s="11">
        <v>9100129960</v>
      </c>
      <c r="AE224" s="11" t="s">
        <v>6</v>
      </c>
      <c r="AF224" s="11" t="s">
        <v>116</v>
      </c>
      <c r="AG224" s="11" t="s">
        <v>34</v>
      </c>
      <c r="AH224" s="11">
        <v>331011024</v>
      </c>
      <c r="AI224" s="11" t="s">
        <v>197</v>
      </c>
      <c r="AJ224" s="11" t="s">
        <v>228</v>
      </c>
      <c r="AK224" s="11" t="s">
        <v>228</v>
      </c>
      <c r="AL224" s="11" t="s">
        <v>220</v>
      </c>
      <c r="AM224" s="73" t="s">
        <v>97</v>
      </c>
    </row>
    <row r="225" spans="1:39" ht="15.75" hidden="1">
      <c r="A225" s="14">
        <v>224</v>
      </c>
      <c r="B225" s="15" t="s">
        <v>381</v>
      </c>
      <c r="C225" s="15"/>
      <c r="D225" s="16">
        <v>220000000736</v>
      </c>
      <c r="E225" s="16">
        <v>8937668</v>
      </c>
      <c r="F225" s="16" t="s">
        <v>225</v>
      </c>
      <c r="G225" s="16">
        <v>5013425091</v>
      </c>
      <c r="H225" s="16" t="s">
        <v>226</v>
      </c>
      <c r="I225" s="11">
        <v>3100001558</v>
      </c>
      <c r="J225" s="11"/>
      <c r="K225" s="170" t="s">
        <v>1181</v>
      </c>
      <c r="L225" s="11">
        <v>1650</v>
      </c>
      <c r="M225" s="11">
        <v>4084</v>
      </c>
      <c r="N225" s="11">
        <v>3</v>
      </c>
      <c r="O225" s="19">
        <v>3.09</v>
      </c>
      <c r="P225" s="165" t="s">
        <v>98</v>
      </c>
      <c r="Q225" s="11" t="s">
        <v>227</v>
      </c>
      <c r="R225" s="11">
        <v>2.1419999999999999</v>
      </c>
      <c r="S225" s="20">
        <v>8480</v>
      </c>
      <c r="T225" s="20" t="s">
        <v>100</v>
      </c>
      <c r="U225" s="21">
        <v>74.783600000000007</v>
      </c>
      <c r="V225" s="20">
        <f t="shared" si="197"/>
        <v>634164.92800000007</v>
      </c>
      <c r="W225" s="20">
        <v>0</v>
      </c>
      <c r="X225" s="20">
        <v>0</v>
      </c>
      <c r="Y225" s="20">
        <f t="shared" si="198"/>
        <v>114149.68704</v>
      </c>
      <c r="Z225" s="20">
        <f t="shared" si="199"/>
        <v>15854.123200000002</v>
      </c>
      <c r="AA225" s="20">
        <f t="shared" si="200"/>
        <v>764168.73824000009</v>
      </c>
      <c r="AB225" s="20">
        <f t="shared" si="201"/>
        <v>650019.0512000001</v>
      </c>
      <c r="AC225" s="11" t="s">
        <v>101</v>
      </c>
      <c r="AD225" s="11">
        <v>9100129960</v>
      </c>
      <c r="AE225" s="11" t="s">
        <v>6</v>
      </c>
      <c r="AF225" s="11" t="s">
        <v>116</v>
      </c>
      <c r="AG225" s="11" t="s">
        <v>34</v>
      </c>
      <c r="AH225" s="11">
        <v>331011024</v>
      </c>
      <c r="AI225" s="11" t="s">
        <v>197</v>
      </c>
      <c r="AJ225" s="11" t="s">
        <v>228</v>
      </c>
      <c r="AK225" s="11" t="s">
        <v>342</v>
      </c>
      <c r="AL225" s="11" t="s">
        <v>220</v>
      </c>
      <c r="AM225" s="73" t="s">
        <v>113</v>
      </c>
    </row>
    <row r="226" spans="1:39" ht="15.75" hidden="1">
      <c r="A226" s="14">
        <v>225</v>
      </c>
      <c r="B226" s="15" t="s">
        <v>382</v>
      </c>
      <c r="C226" s="15"/>
      <c r="D226" s="16">
        <v>220000000589</v>
      </c>
      <c r="E226" s="16">
        <v>6699968</v>
      </c>
      <c r="F226" s="16" t="s">
        <v>196</v>
      </c>
      <c r="G226" s="16">
        <v>5012478796</v>
      </c>
      <c r="H226" s="16" t="s">
        <v>197</v>
      </c>
      <c r="I226" s="11">
        <v>3100001558</v>
      </c>
      <c r="J226" s="11"/>
      <c r="K226" s="170" t="s">
        <v>1181</v>
      </c>
      <c r="L226" s="11">
        <v>1650</v>
      </c>
      <c r="M226" s="11">
        <v>4084</v>
      </c>
      <c r="N226" s="11">
        <v>3</v>
      </c>
      <c r="O226" s="19">
        <v>3.02</v>
      </c>
      <c r="P226" s="165" t="s">
        <v>98</v>
      </c>
      <c r="Q226" s="11" t="s">
        <v>198</v>
      </c>
      <c r="R226" s="11">
        <v>2.1419999999999999</v>
      </c>
      <c r="S226" s="20">
        <v>8000</v>
      </c>
      <c r="T226" s="20" t="s">
        <v>100</v>
      </c>
      <c r="U226" s="21">
        <v>73.662899999999993</v>
      </c>
      <c r="V226" s="20">
        <f>S226*U226</f>
        <v>589303.19999999995</v>
      </c>
      <c r="W226" s="20">
        <v>0</v>
      </c>
      <c r="X226" s="20">
        <v>0</v>
      </c>
      <c r="Y226" s="20">
        <f>V226*18%</f>
        <v>106074.57599999999</v>
      </c>
      <c r="Z226" s="20">
        <f>V226*2.5%</f>
        <v>14732.58</v>
      </c>
      <c r="AA226" s="20">
        <f>V226+W226+X226+Y226+Z226</f>
        <v>710110.35599999991</v>
      </c>
      <c r="AB226" s="20">
        <f>AA226-Y226</f>
        <v>604035.77999999991</v>
      </c>
      <c r="AC226" s="11" t="s">
        <v>101</v>
      </c>
      <c r="AD226" s="11">
        <v>9100103740</v>
      </c>
      <c r="AE226" s="11" t="s">
        <v>7</v>
      </c>
      <c r="AF226" s="11" t="s">
        <v>116</v>
      </c>
      <c r="AG226" s="11" t="s">
        <v>22</v>
      </c>
      <c r="AH226" s="11">
        <v>330050808</v>
      </c>
      <c r="AI226" s="11" t="s">
        <v>117</v>
      </c>
      <c r="AJ226" s="11" t="s">
        <v>199</v>
      </c>
      <c r="AK226" s="11" t="s">
        <v>199</v>
      </c>
      <c r="AL226" s="11" t="s">
        <v>220</v>
      </c>
      <c r="AM226" s="73" t="s">
        <v>108</v>
      </c>
    </row>
    <row r="227" spans="1:39" ht="15.75" hidden="1">
      <c r="A227" s="14">
        <v>226</v>
      </c>
      <c r="B227" s="15" t="s">
        <v>383</v>
      </c>
      <c r="C227" s="15"/>
      <c r="D227" s="16">
        <v>220000000727</v>
      </c>
      <c r="E227" s="16">
        <v>9401551</v>
      </c>
      <c r="F227" s="16" t="s">
        <v>384</v>
      </c>
      <c r="G227" s="16">
        <v>5013684632</v>
      </c>
      <c r="H227" s="16" t="s">
        <v>385</v>
      </c>
      <c r="I227" s="11">
        <v>3100001558</v>
      </c>
      <c r="J227" s="11"/>
      <c r="K227" s="170" t="s">
        <v>1181</v>
      </c>
      <c r="L227" s="11">
        <v>1650</v>
      </c>
      <c r="M227" s="11">
        <v>4084</v>
      </c>
      <c r="N227" s="11">
        <v>3</v>
      </c>
      <c r="O227" s="19">
        <v>3.05</v>
      </c>
      <c r="P227" s="165" t="s">
        <v>183</v>
      </c>
      <c r="Q227" s="11" t="s">
        <v>115</v>
      </c>
      <c r="R227" s="11">
        <v>2.1379999999999999</v>
      </c>
      <c r="S227" s="20">
        <v>12441</v>
      </c>
      <c r="T227" s="20" t="s">
        <v>134</v>
      </c>
      <c r="U227" s="21">
        <v>83.12</v>
      </c>
      <c r="V227" s="20">
        <f t="shared" ref="V227" si="202">S227*U227</f>
        <v>1034095.92</v>
      </c>
      <c r="W227" s="20">
        <v>0</v>
      </c>
      <c r="X227" s="20">
        <f t="shared" ref="X227" si="203">W227*10%</f>
        <v>0</v>
      </c>
      <c r="Y227" s="20">
        <f t="shared" ref="Y227" si="204">(W227+V227+X227)*18%</f>
        <v>186137.26560000001</v>
      </c>
      <c r="Z227" s="20">
        <f t="shared" ref="Z227" si="205">V227*2.5%</f>
        <v>25852.398000000001</v>
      </c>
      <c r="AA227" s="20">
        <f t="shared" ref="AA227" si="206">V227+W227+X227+Y227+Z227</f>
        <v>1246085.5836</v>
      </c>
      <c r="AB227" s="20">
        <f t="shared" ref="AB227" si="207">AA227-Y227</f>
        <v>1059948.318</v>
      </c>
      <c r="AC227" s="11" t="s">
        <v>101</v>
      </c>
      <c r="AD227" s="11">
        <v>9100133891</v>
      </c>
      <c r="AE227" s="11" t="s">
        <v>6</v>
      </c>
      <c r="AF227" s="11" t="s">
        <v>116</v>
      </c>
      <c r="AG227" s="11" t="s">
        <v>34</v>
      </c>
      <c r="AH227" s="11">
        <v>331011024</v>
      </c>
      <c r="AI227" s="11" t="s">
        <v>197</v>
      </c>
      <c r="AJ227" s="11" t="s">
        <v>386</v>
      </c>
      <c r="AK227" s="11" t="s">
        <v>386</v>
      </c>
      <c r="AL227" s="11" t="s">
        <v>105</v>
      </c>
      <c r="AM227" s="73" t="s">
        <v>97</v>
      </c>
    </row>
    <row r="228" spans="1:39" ht="15.75" hidden="1">
      <c r="A228" s="14">
        <v>227</v>
      </c>
      <c r="B228" s="15">
        <v>250900</v>
      </c>
      <c r="C228" s="15"/>
      <c r="D228" s="16">
        <v>220000000728</v>
      </c>
      <c r="E228" s="16">
        <v>2817655</v>
      </c>
      <c r="F228" s="16" t="s">
        <v>387</v>
      </c>
      <c r="G228" s="16">
        <v>5014200307</v>
      </c>
      <c r="H228" s="16" t="s">
        <v>388</v>
      </c>
      <c r="I228" s="11">
        <v>3100001558</v>
      </c>
      <c r="J228" s="11"/>
      <c r="K228" s="170" t="s">
        <v>1181</v>
      </c>
      <c r="L228" s="11">
        <v>1650</v>
      </c>
      <c r="M228" s="11">
        <v>4084</v>
      </c>
      <c r="N228" s="11">
        <v>3</v>
      </c>
      <c r="O228" s="19" t="s">
        <v>300</v>
      </c>
      <c r="P228" s="165" t="s">
        <v>109</v>
      </c>
      <c r="Q228" s="11" t="s">
        <v>115</v>
      </c>
      <c r="R228" s="11">
        <v>2.1379999999999999</v>
      </c>
      <c r="S228" s="20">
        <v>7977</v>
      </c>
      <c r="T228" s="20" t="s">
        <v>100</v>
      </c>
      <c r="U228" s="21">
        <v>76.112700000000004</v>
      </c>
      <c r="V228" s="20">
        <f>S228*U228</f>
        <v>607151.00790000008</v>
      </c>
      <c r="W228" s="20">
        <v>0</v>
      </c>
      <c r="X228" s="20">
        <v>0</v>
      </c>
      <c r="Y228" s="20">
        <f>(W228+V228+X228)*18%</f>
        <v>109287.18142200001</v>
      </c>
      <c r="Z228" s="20">
        <f>V228*2.5%</f>
        <v>15178.775197500003</v>
      </c>
      <c r="AA228" s="20">
        <f>V228+W228+X228+Y228+Z228</f>
        <v>731616.96451950015</v>
      </c>
      <c r="AB228" s="20">
        <f>AA228-Y228</f>
        <v>622329.7830975001</v>
      </c>
      <c r="AC228" s="11" t="s">
        <v>101</v>
      </c>
      <c r="AD228" s="11">
        <v>9100140553</v>
      </c>
      <c r="AE228" s="11" t="s">
        <v>6</v>
      </c>
      <c r="AF228" s="11" t="s">
        <v>102</v>
      </c>
      <c r="AG228" s="11" t="s">
        <v>9</v>
      </c>
      <c r="AH228" s="11">
        <v>331011024</v>
      </c>
      <c r="AI228" s="11" t="s">
        <v>197</v>
      </c>
      <c r="AJ228" s="11" t="s">
        <v>388</v>
      </c>
      <c r="AK228" s="27">
        <v>44867</v>
      </c>
      <c r="AL228" s="11" t="s">
        <v>220</v>
      </c>
      <c r="AM228" s="73" t="s">
        <v>97</v>
      </c>
    </row>
    <row r="229" spans="1:39" ht="15.75" hidden="1">
      <c r="A229" s="14">
        <v>228</v>
      </c>
      <c r="B229" s="15">
        <v>25640</v>
      </c>
      <c r="C229" s="15"/>
      <c r="D229" s="16">
        <v>220000000709</v>
      </c>
      <c r="E229" s="16">
        <v>7371039</v>
      </c>
      <c r="F229" s="16" t="s">
        <v>321</v>
      </c>
      <c r="G229" s="16">
        <v>5012684908</v>
      </c>
      <c r="H229" s="16" t="s">
        <v>315</v>
      </c>
      <c r="I229" s="11">
        <v>3100001558</v>
      </c>
      <c r="J229" s="11"/>
      <c r="K229" s="170" t="s">
        <v>1181</v>
      </c>
      <c r="L229" s="11">
        <v>1650</v>
      </c>
      <c r="M229" s="11">
        <v>4084</v>
      </c>
      <c r="N229" s="11">
        <v>3</v>
      </c>
      <c r="O229" s="19" t="s">
        <v>316</v>
      </c>
      <c r="P229" s="165" t="s">
        <v>317</v>
      </c>
      <c r="Q229" s="11" t="s">
        <v>198</v>
      </c>
      <c r="R229" s="11">
        <v>2.1379999999999999</v>
      </c>
      <c r="S229" s="20">
        <v>11000</v>
      </c>
      <c r="T229" s="20" t="s">
        <v>134</v>
      </c>
      <c r="U229" s="21">
        <v>84.924300000000002</v>
      </c>
      <c r="V229" s="20">
        <f t="shared" ref="V229:V230" si="208">S229*U229</f>
        <v>934167.3</v>
      </c>
      <c r="W229" s="20">
        <v>0</v>
      </c>
      <c r="X229" s="20">
        <f t="shared" ref="X229:X230" si="209">W229*10%</f>
        <v>0</v>
      </c>
      <c r="Y229" s="20">
        <f t="shared" ref="Y229:Y230" si="210">(W229+V229+X229)*18%</f>
        <v>168150.114</v>
      </c>
      <c r="Z229" s="20">
        <f t="shared" ref="Z229:Z230" si="211">V229*2.5%</f>
        <v>23354.182500000003</v>
      </c>
      <c r="AA229" s="20">
        <f t="shared" ref="AA229:AA230" si="212">V229+W229+X229+Y229+Z229</f>
        <v>1125671.5965000002</v>
      </c>
      <c r="AB229" s="20">
        <f t="shared" ref="AB229:AB230" si="213">AA229-Y229</f>
        <v>957521.48250000016</v>
      </c>
      <c r="AC229" s="11" t="s">
        <v>101</v>
      </c>
      <c r="AD229" s="11">
        <v>9100132635</v>
      </c>
      <c r="AE229" s="11" t="s">
        <v>7</v>
      </c>
      <c r="AF229" s="11" t="s">
        <v>116</v>
      </c>
      <c r="AG229" s="11" t="s">
        <v>22</v>
      </c>
      <c r="AH229" s="11">
        <v>331011024</v>
      </c>
      <c r="AI229" s="11" t="s">
        <v>197</v>
      </c>
      <c r="AJ229" s="11" t="s">
        <v>319</v>
      </c>
      <c r="AK229" s="11" t="s">
        <v>322</v>
      </c>
      <c r="AL229" s="11" t="s">
        <v>220</v>
      </c>
      <c r="AM229" s="73" t="s">
        <v>257</v>
      </c>
    </row>
    <row r="230" spans="1:39" ht="15.75" hidden="1">
      <c r="A230" s="14">
        <v>229</v>
      </c>
      <c r="B230" s="15">
        <v>25639</v>
      </c>
      <c r="C230" s="15"/>
      <c r="D230" s="16">
        <v>220000000709</v>
      </c>
      <c r="E230" s="16">
        <v>7371039</v>
      </c>
      <c r="F230" s="16" t="s">
        <v>321</v>
      </c>
      <c r="G230" s="16">
        <v>5012684908</v>
      </c>
      <c r="H230" s="16" t="s">
        <v>315</v>
      </c>
      <c r="I230" s="11">
        <v>3100001558</v>
      </c>
      <c r="J230" s="11"/>
      <c r="K230" s="170" t="s">
        <v>1181</v>
      </c>
      <c r="L230" s="11">
        <v>1650</v>
      </c>
      <c r="M230" s="11">
        <v>4084</v>
      </c>
      <c r="N230" s="11">
        <v>3</v>
      </c>
      <c r="O230" s="19" t="s">
        <v>316</v>
      </c>
      <c r="P230" s="165" t="s">
        <v>317</v>
      </c>
      <c r="Q230" s="11" t="s">
        <v>198</v>
      </c>
      <c r="R230" s="11">
        <v>2.1379999999999999</v>
      </c>
      <c r="S230" s="20">
        <v>11000</v>
      </c>
      <c r="T230" s="20" t="s">
        <v>134</v>
      </c>
      <c r="U230" s="21">
        <v>84.924300000000002</v>
      </c>
      <c r="V230" s="20">
        <f t="shared" si="208"/>
        <v>934167.3</v>
      </c>
      <c r="W230" s="20">
        <v>0</v>
      </c>
      <c r="X230" s="20">
        <f t="shared" si="209"/>
        <v>0</v>
      </c>
      <c r="Y230" s="20">
        <f t="shared" si="210"/>
        <v>168150.114</v>
      </c>
      <c r="Z230" s="20">
        <f t="shared" si="211"/>
        <v>23354.182500000003</v>
      </c>
      <c r="AA230" s="20">
        <f t="shared" si="212"/>
        <v>1125671.5965000002</v>
      </c>
      <c r="AB230" s="20">
        <f t="shared" si="213"/>
        <v>957521.48250000016</v>
      </c>
      <c r="AC230" s="11" t="s">
        <v>101</v>
      </c>
      <c r="AD230" s="11">
        <v>9100132635</v>
      </c>
      <c r="AE230" s="11" t="s">
        <v>7</v>
      </c>
      <c r="AF230" s="11" t="s">
        <v>116</v>
      </c>
      <c r="AG230" s="11" t="s">
        <v>22</v>
      </c>
      <c r="AH230" s="11">
        <v>331011024</v>
      </c>
      <c r="AI230" s="11" t="s">
        <v>197</v>
      </c>
      <c r="AJ230" s="11" t="s">
        <v>322</v>
      </c>
      <c r="AK230" s="11" t="s">
        <v>322</v>
      </c>
      <c r="AL230" s="11" t="s">
        <v>220</v>
      </c>
      <c r="AM230" s="73" t="s">
        <v>171</v>
      </c>
    </row>
    <row r="231" spans="1:39" ht="15.75" hidden="1">
      <c r="A231" s="14">
        <v>230</v>
      </c>
      <c r="B231" s="15">
        <v>250926</v>
      </c>
      <c r="C231" s="15"/>
      <c r="D231" s="16">
        <v>220000000767</v>
      </c>
      <c r="E231" s="16">
        <v>3197532</v>
      </c>
      <c r="F231" s="16" t="s">
        <v>389</v>
      </c>
      <c r="G231" s="16">
        <v>5014416076</v>
      </c>
      <c r="H231" s="16" t="s">
        <v>390</v>
      </c>
      <c r="I231" s="11">
        <v>3100001558</v>
      </c>
      <c r="J231" s="11"/>
      <c r="K231" s="170" t="s">
        <v>1181</v>
      </c>
      <c r="L231" s="11">
        <v>1650</v>
      </c>
      <c r="M231" s="11">
        <v>4084</v>
      </c>
      <c r="N231" s="11">
        <v>3</v>
      </c>
      <c r="O231" s="19" t="s">
        <v>300</v>
      </c>
      <c r="P231" s="165" t="s">
        <v>109</v>
      </c>
      <c r="Q231" s="11" t="s">
        <v>115</v>
      </c>
      <c r="R231" s="11">
        <v>2.1379999999999999</v>
      </c>
      <c r="S231" s="20">
        <v>7977</v>
      </c>
      <c r="T231" s="20" t="s">
        <v>100</v>
      </c>
      <c r="U231" s="21">
        <v>76.112700000000004</v>
      </c>
      <c r="V231" s="20">
        <f>S231*U231</f>
        <v>607151.00790000008</v>
      </c>
      <c r="W231" s="20">
        <v>0</v>
      </c>
      <c r="X231" s="20">
        <v>0</v>
      </c>
      <c r="Y231" s="20">
        <f>(W231+V231+X231)*18%</f>
        <v>109287.18142200001</v>
      </c>
      <c r="Z231" s="20">
        <f>V231*2.5%</f>
        <v>15178.775197500003</v>
      </c>
      <c r="AA231" s="20">
        <f>V231+W231+X231+Y231+Z231</f>
        <v>731616.96451950015</v>
      </c>
      <c r="AB231" s="20">
        <f>AA231-Y231</f>
        <v>622329.7830975001</v>
      </c>
      <c r="AC231" s="11" t="s">
        <v>101</v>
      </c>
      <c r="AD231" s="11">
        <v>9100140553</v>
      </c>
      <c r="AE231" s="11" t="s">
        <v>6</v>
      </c>
      <c r="AF231" s="11" t="s">
        <v>102</v>
      </c>
      <c r="AG231" s="11" t="s">
        <v>9</v>
      </c>
      <c r="AH231" s="11">
        <v>331011024</v>
      </c>
      <c r="AI231" s="11" t="s">
        <v>197</v>
      </c>
      <c r="AJ231" s="11" t="s">
        <v>391</v>
      </c>
      <c r="AK231" s="11" t="s">
        <v>391</v>
      </c>
      <c r="AL231" s="11" t="s">
        <v>220</v>
      </c>
      <c r="AM231" s="73" t="s">
        <v>811</v>
      </c>
    </row>
    <row r="232" spans="1:39" ht="15.75" hidden="1">
      <c r="A232" s="14">
        <v>231</v>
      </c>
      <c r="B232" s="15" t="s">
        <v>392</v>
      </c>
      <c r="C232" s="15"/>
      <c r="D232" s="26" t="s">
        <v>380</v>
      </c>
      <c r="E232" s="16">
        <v>8937668</v>
      </c>
      <c r="F232" s="16" t="s">
        <v>225</v>
      </c>
      <c r="G232" s="16">
        <v>5013425091</v>
      </c>
      <c r="H232" s="16" t="s">
        <v>226</v>
      </c>
      <c r="I232" s="11">
        <v>3100001558</v>
      </c>
      <c r="J232" s="11"/>
      <c r="K232" s="170" t="s">
        <v>1181</v>
      </c>
      <c r="L232" s="11">
        <v>1650</v>
      </c>
      <c r="M232" s="11">
        <v>4084</v>
      </c>
      <c r="N232" s="11">
        <v>3</v>
      </c>
      <c r="O232" s="19">
        <v>3.09</v>
      </c>
      <c r="P232" s="165" t="s">
        <v>98</v>
      </c>
      <c r="Q232" s="11" t="s">
        <v>227</v>
      </c>
      <c r="R232" s="11">
        <v>2.1419999999999999</v>
      </c>
      <c r="S232" s="20">
        <v>8480</v>
      </c>
      <c r="T232" s="20" t="s">
        <v>100</v>
      </c>
      <c r="U232" s="21">
        <v>74.783600000000007</v>
      </c>
      <c r="V232" s="20">
        <f t="shared" ref="V232:V244" si="214">S232*U232</f>
        <v>634164.92800000007</v>
      </c>
      <c r="W232" s="20">
        <v>0</v>
      </c>
      <c r="X232" s="20">
        <v>0</v>
      </c>
      <c r="Y232" s="20">
        <f t="shared" ref="Y232:Y233" si="215">V232*18%</f>
        <v>114149.68704</v>
      </c>
      <c r="Z232" s="20">
        <f t="shared" ref="Z232:Z244" si="216">V232*2.5%</f>
        <v>15854.123200000002</v>
      </c>
      <c r="AA232" s="20">
        <f t="shared" ref="AA232:AA244" si="217">V232+W232+X232+Y232+Z232</f>
        <v>764168.73824000009</v>
      </c>
      <c r="AB232" s="20">
        <f t="shared" ref="AB232:AB244" si="218">AA232-Y232</f>
        <v>650019.0512000001</v>
      </c>
      <c r="AC232" s="11" t="s">
        <v>101</v>
      </c>
      <c r="AD232" s="11">
        <v>9100129960</v>
      </c>
      <c r="AE232" s="11" t="s">
        <v>6</v>
      </c>
      <c r="AF232" s="11" t="s">
        <v>116</v>
      </c>
      <c r="AG232" s="11" t="s">
        <v>34</v>
      </c>
      <c r="AH232" s="11">
        <v>331011024</v>
      </c>
      <c r="AI232" s="11" t="s">
        <v>197</v>
      </c>
      <c r="AJ232" s="11" t="s">
        <v>228</v>
      </c>
      <c r="AK232" s="11" t="s">
        <v>342</v>
      </c>
      <c r="AL232" s="11" t="s">
        <v>220</v>
      </c>
      <c r="AM232" s="73" t="s">
        <v>108</v>
      </c>
    </row>
    <row r="233" spans="1:39" ht="15.75" hidden="1">
      <c r="A233" s="14">
        <v>232</v>
      </c>
      <c r="B233" s="15" t="s">
        <v>393</v>
      </c>
      <c r="C233" s="15"/>
      <c r="D233" s="26" t="s">
        <v>380</v>
      </c>
      <c r="E233" s="16">
        <v>8937668</v>
      </c>
      <c r="F233" s="16" t="s">
        <v>225</v>
      </c>
      <c r="G233" s="16">
        <v>5013425091</v>
      </c>
      <c r="H233" s="16" t="s">
        <v>226</v>
      </c>
      <c r="I233" s="11">
        <v>3100001558</v>
      </c>
      <c r="J233" s="11"/>
      <c r="K233" s="170" t="s">
        <v>1181</v>
      </c>
      <c r="L233" s="11">
        <v>1650</v>
      </c>
      <c r="M233" s="11">
        <v>4084</v>
      </c>
      <c r="N233" s="11">
        <v>3</v>
      </c>
      <c r="O233" s="19">
        <v>3.09</v>
      </c>
      <c r="P233" s="165" t="s">
        <v>98</v>
      </c>
      <c r="Q233" s="11" t="s">
        <v>227</v>
      </c>
      <c r="R233" s="11">
        <v>2.1419999999999999</v>
      </c>
      <c r="S233" s="20">
        <v>8480</v>
      </c>
      <c r="T233" s="20" t="s">
        <v>100</v>
      </c>
      <c r="U233" s="21">
        <v>74.783600000000007</v>
      </c>
      <c r="V233" s="20">
        <f t="shared" si="214"/>
        <v>634164.92800000007</v>
      </c>
      <c r="W233" s="20">
        <v>0</v>
      </c>
      <c r="X233" s="20">
        <v>0</v>
      </c>
      <c r="Y233" s="20">
        <f t="shared" si="215"/>
        <v>114149.68704</v>
      </c>
      <c r="Z233" s="20">
        <f t="shared" si="216"/>
        <v>15854.123200000002</v>
      </c>
      <c r="AA233" s="20">
        <f t="shared" si="217"/>
        <v>764168.73824000009</v>
      </c>
      <c r="AB233" s="20">
        <f t="shared" si="218"/>
        <v>650019.0512000001</v>
      </c>
      <c r="AC233" s="11" t="s">
        <v>101</v>
      </c>
      <c r="AD233" s="11">
        <v>9100129960</v>
      </c>
      <c r="AE233" s="11" t="s">
        <v>6</v>
      </c>
      <c r="AF233" s="11" t="s">
        <v>116</v>
      </c>
      <c r="AG233" s="11" t="s">
        <v>34</v>
      </c>
      <c r="AH233" s="11">
        <v>331011024</v>
      </c>
      <c r="AI233" s="11" t="s">
        <v>197</v>
      </c>
      <c r="AJ233" s="11" t="s">
        <v>228</v>
      </c>
      <c r="AK233" s="11" t="s">
        <v>342</v>
      </c>
      <c r="AL233" s="11" t="s">
        <v>220</v>
      </c>
      <c r="AM233" s="73" t="s">
        <v>97</v>
      </c>
    </row>
    <row r="234" spans="1:39" ht="15.75" hidden="1">
      <c r="A234" s="14">
        <v>233</v>
      </c>
      <c r="B234" s="15">
        <v>250913</v>
      </c>
      <c r="C234" s="15"/>
      <c r="D234" s="16">
        <v>220000000729</v>
      </c>
      <c r="E234" s="16">
        <v>2817655</v>
      </c>
      <c r="F234" s="16" t="s">
        <v>387</v>
      </c>
      <c r="G234" s="16">
        <v>5014200307</v>
      </c>
      <c r="H234" s="16" t="s">
        <v>388</v>
      </c>
      <c r="I234" s="11">
        <v>3100001558</v>
      </c>
      <c r="J234" s="11"/>
      <c r="K234" s="170" t="s">
        <v>1181</v>
      </c>
      <c r="L234" s="11">
        <v>1650</v>
      </c>
      <c r="M234" s="11">
        <v>4084</v>
      </c>
      <c r="N234" s="11">
        <v>3</v>
      </c>
      <c r="O234" s="19" t="s">
        <v>300</v>
      </c>
      <c r="P234" s="165" t="s">
        <v>109</v>
      </c>
      <c r="Q234" s="11" t="s">
        <v>115</v>
      </c>
      <c r="R234" s="11">
        <v>2.1379999999999999</v>
      </c>
      <c r="S234" s="20">
        <v>7977</v>
      </c>
      <c r="T234" s="20" t="s">
        <v>100</v>
      </c>
      <c r="U234" s="21">
        <v>76.112700000000004</v>
      </c>
      <c r="V234" s="20">
        <f t="shared" si="214"/>
        <v>607151.00790000008</v>
      </c>
      <c r="W234" s="20">
        <v>0</v>
      </c>
      <c r="X234" s="20">
        <v>0</v>
      </c>
      <c r="Y234" s="20">
        <f t="shared" ref="Y234:Y235" si="219">(W234+V234+X234)*18%</f>
        <v>109287.18142200001</v>
      </c>
      <c r="Z234" s="20">
        <f t="shared" si="216"/>
        <v>15178.775197500003</v>
      </c>
      <c r="AA234" s="20">
        <f t="shared" si="217"/>
        <v>731616.96451950015</v>
      </c>
      <c r="AB234" s="20">
        <f t="shared" si="218"/>
        <v>622329.7830975001</v>
      </c>
      <c r="AC234" s="11" t="s">
        <v>101</v>
      </c>
      <c r="AD234" s="11">
        <v>9100140553</v>
      </c>
      <c r="AE234" s="11" t="s">
        <v>6</v>
      </c>
      <c r="AF234" s="11" t="s">
        <v>102</v>
      </c>
      <c r="AG234" s="11" t="s">
        <v>9</v>
      </c>
      <c r="AH234" s="11">
        <v>331011024</v>
      </c>
      <c r="AI234" s="11" t="s">
        <v>197</v>
      </c>
      <c r="AJ234" s="11" t="s">
        <v>388</v>
      </c>
      <c r="AK234" s="11" t="s">
        <v>388</v>
      </c>
      <c r="AL234" s="11" t="s">
        <v>220</v>
      </c>
      <c r="AM234" s="73" t="s">
        <v>108</v>
      </c>
    </row>
    <row r="235" spans="1:39" ht="15.75" hidden="1">
      <c r="A235" s="14">
        <v>234</v>
      </c>
      <c r="B235" s="15">
        <v>250915</v>
      </c>
      <c r="C235" s="15"/>
      <c r="D235" s="16">
        <v>220000000729</v>
      </c>
      <c r="E235" s="16">
        <v>2817655</v>
      </c>
      <c r="F235" s="16" t="s">
        <v>387</v>
      </c>
      <c r="G235" s="16">
        <v>5014200307</v>
      </c>
      <c r="H235" s="16" t="s">
        <v>388</v>
      </c>
      <c r="I235" s="11">
        <v>3100001558</v>
      </c>
      <c r="J235" s="11"/>
      <c r="K235" s="170" t="s">
        <v>1181</v>
      </c>
      <c r="L235" s="11">
        <v>1650</v>
      </c>
      <c r="M235" s="11">
        <v>4084</v>
      </c>
      <c r="N235" s="11">
        <v>3</v>
      </c>
      <c r="O235" s="19" t="s">
        <v>300</v>
      </c>
      <c r="P235" s="165" t="s">
        <v>109</v>
      </c>
      <c r="Q235" s="11" t="s">
        <v>115</v>
      </c>
      <c r="R235" s="11">
        <v>2.1379999999999999</v>
      </c>
      <c r="S235" s="20">
        <v>7977</v>
      </c>
      <c r="T235" s="20" t="s">
        <v>100</v>
      </c>
      <c r="U235" s="21">
        <v>76.112700000000004</v>
      </c>
      <c r="V235" s="20">
        <f t="shared" si="214"/>
        <v>607151.00790000008</v>
      </c>
      <c r="W235" s="20">
        <v>0</v>
      </c>
      <c r="X235" s="20">
        <v>0</v>
      </c>
      <c r="Y235" s="20">
        <f t="shared" si="219"/>
        <v>109287.18142200001</v>
      </c>
      <c r="Z235" s="20">
        <f t="shared" si="216"/>
        <v>15178.775197500003</v>
      </c>
      <c r="AA235" s="20">
        <f t="shared" si="217"/>
        <v>731616.96451950015</v>
      </c>
      <c r="AB235" s="20">
        <f t="shared" si="218"/>
        <v>622329.7830975001</v>
      </c>
      <c r="AC235" s="11" t="s">
        <v>101</v>
      </c>
      <c r="AD235" s="11">
        <v>9100140553</v>
      </c>
      <c r="AE235" s="11" t="s">
        <v>6</v>
      </c>
      <c r="AF235" s="11" t="s">
        <v>102</v>
      </c>
      <c r="AG235" s="11" t="s">
        <v>9</v>
      </c>
      <c r="AH235" s="11">
        <v>331011024</v>
      </c>
      <c r="AI235" s="11" t="s">
        <v>197</v>
      </c>
      <c r="AJ235" s="11" t="s">
        <v>388</v>
      </c>
      <c r="AK235" s="11" t="s">
        <v>388</v>
      </c>
      <c r="AL235" s="11" t="s">
        <v>220</v>
      </c>
      <c r="AM235" s="73" t="s">
        <v>189</v>
      </c>
    </row>
    <row r="236" spans="1:39" ht="15.75" hidden="1">
      <c r="A236" s="14">
        <v>235</v>
      </c>
      <c r="B236" s="15" t="s">
        <v>394</v>
      </c>
      <c r="C236" s="15"/>
      <c r="D236" s="16">
        <v>220000000556</v>
      </c>
      <c r="E236" s="16">
        <v>19022</v>
      </c>
      <c r="F236" s="16" t="s">
        <v>96</v>
      </c>
      <c r="G236" s="16">
        <v>5007840599</v>
      </c>
      <c r="H236" s="16" t="s">
        <v>97</v>
      </c>
      <c r="I236" s="11">
        <v>3100001558</v>
      </c>
      <c r="J236" s="11"/>
      <c r="K236" s="170" t="s">
        <v>1181</v>
      </c>
      <c r="L236" s="11">
        <v>1650</v>
      </c>
      <c r="M236" s="11">
        <v>4084</v>
      </c>
      <c r="N236" s="11">
        <v>3</v>
      </c>
      <c r="O236" s="19">
        <v>3.14</v>
      </c>
      <c r="P236" s="165" t="s">
        <v>98</v>
      </c>
      <c r="Q236" s="11" t="s">
        <v>99</v>
      </c>
      <c r="R236" s="11">
        <v>2.1379999999999999</v>
      </c>
      <c r="S236" s="20">
        <v>8800</v>
      </c>
      <c r="T236" s="20" t="s">
        <v>100</v>
      </c>
      <c r="U236" s="21">
        <v>68.683300000000003</v>
      </c>
      <c r="V236" s="20">
        <f t="shared" si="214"/>
        <v>604413.04</v>
      </c>
      <c r="W236" s="20">
        <f>V236*0%</f>
        <v>0</v>
      </c>
      <c r="X236" s="20">
        <f>W236*10%</f>
        <v>0</v>
      </c>
      <c r="Y236" s="20">
        <f>(W236+V236+X236)*18%</f>
        <v>108794.3472</v>
      </c>
      <c r="Z236" s="20">
        <f t="shared" si="216"/>
        <v>15110.326000000001</v>
      </c>
      <c r="AA236" s="20">
        <f t="shared" si="217"/>
        <v>728317.7132</v>
      </c>
      <c r="AB236" s="20">
        <f t="shared" si="218"/>
        <v>619523.36600000004</v>
      </c>
      <c r="AC236" s="11" t="s">
        <v>101</v>
      </c>
      <c r="AD236" s="11">
        <v>9100082292</v>
      </c>
      <c r="AE236" s="11" t="s">
        <v>7</v>
      </c>
      <c r="AF236" s="11" t="s">
        <v>102</v>
      </c>
      <c r="AG236" s="11" t="s">
        <v>18</v>
      </c>
      <c r="AH236" s="11">
        <v>330047413</v>
      </c>
      <c r="AI236" s="11" t="s">
        <v>103</v>
      </c>
      <c r="AJ236" s="11" t="s">
        <v>104</v>
      </c>
      <c r="AK236" s="11" t="s">
        <v>97</v>
      </c>
      <c r="AL236" s="25" t="s">
        <v>220</v>
      </c>
      <c r="AM236" s="73" t="s">
        <v>97</v>
      </c>
    </row>
    <row r="237" spans="1:39" ht="15.75" hidden="1">
      <c r="A237" s="14">
        <v>236</v>
      </c>
      <c r="B237" s="15">
        <v>25642</v>
      </c>
      <c r="C237" s="15"/>
      <c r="D237" s="16">
        <v>220000000709</v>
      </c>
      <c r="E237" s="16">
        <v>7371039</v>
      </c>
      <c r="F237" s="16" t="s">
        <v>321</v>
      </c>
      <c r="G237" s="16">
        <v>5012684908</v>
      </c>
      <c r="H237" s="16" t="s">
        <v>315</v>
      </c>
      <c r="I237" s="11">
        <v>3100001558</v>
      </c>
      <c r="J237" s="11"/>
      <c r="K237" s="170" t="s">
        <v>1181</v>
      </c>
      <c r="L237" s="11">
        <v>1650</v>
      </c>
      <c r="M237" s="11">
        <v>4084</v>
      </c>
      <c r="N237" s="11">
        <v>3</v>
      </c>
      <c r="O237" s="19" t="s">
        <v>316</v>
      </c>
      <c r="P237" s="165" t="s">
        <v>317</v>
      </c>
      <c r="Q237" s="11" t="s">
        <v>198</v>
      </c>
      <c r="R237" s="11">
        <v>2.1379999999999999</v>
      </c>
      <c r="S237" s="20">
        <v>11000</v>
      </c>
      <c r="T237" s="20" t="s">
        <v>134</v>
      </c>
      <c r="U237" s="21">
        <v>84.924300000000002</v>
      </c>
      <c r="V237" s="20">
        <f t="shared" si="214"/>
        <v>934167.3</v>
      </c>
      <c r="W237" s="20">
        <v>0</v>
      </c>
      <c r="X237" s="20">
        <f>W237*10%</f>
        <v>0</v>
      </c>
      <c r="Y237" s="20">
        <f>(W237+V237+X237)*18%</f>
        <v>168150.114</v>
      </c>
      <c r="Z237" s="20">
        <f t="shared" si="216"/>
        <v>23354.182500000003</v>
      </c>
      <c r="AA237" s="20">
        <f t="shared" si="217"/>
        <v>1125671.5965000002</v>
      </c>
      <c r="AB237" s="20">
        <f t="shared" si="218"/>
        <v>957521.48250000016</v>
      </c>
      <c r="AC237" s="11" t="s">
        <v>101</v>
      </c>
      <c r="AD237" s="11">
        <v>9100132635</v>
      </c>
      <c r="AE237" s="11" t="s">
        <v>7</v>
      </c>
      <c r="AF237" s="11" t="s">
        <v>116</v>
      </c>
      <c r="AG237" s="11" t="s">
        <v>22</v>
      </c>
      <c r="AH237" s="11">
        <v>331011024</v>
      </c>
      <c r="AI237" s="11" t="s">
        <v>197</v>
      </c>
      <c r="AJ237" s="11" t="s">
        <v>322</v>
      </c>
      <c r="AK237" s="11" t="s">
        <v>322</v>
      </c>
      <c r="AL237" s="11" t="s">
        <v>220</v>
      </c>
      <c r="AM237" s="73" t="s">
        <v>811</v>
      </c>
    </row>
    <row r="238" spans="1:39" ht="15.75" hidden="1">
      <c r="A238" s="14">
        <v>237</v>
      </c>
      <c r="B238" s="15" t="s">
        <v>395</v>
      </c>
      <c r="C238" s="15"/>
      <c r="D238" s="26" t="s">
        <v>380</v>
      </c>
      <c r="E238" s="16">
        <v>8937668</v>
      </c>
      <c r="F238" s="16" t="s">
        <v>225</v>
      </c>
      <c r="G238" s="16">
        <v>5013425091</v>
      </c>
      <c r="H238" s="16" t="s">
        <v>226</v>
      </c>
      <c r="I238" s="11">
        <v>3100001558</v>
      </c>
      <c r="J238" s="11"/>
      <c r="K238" s="170" t="s">
        <v>1181</v>
      </c>
      <c r="L238" s="11">
        <v>1650</v>
      </c>
      <c r="M238" s="11">
        <v>4084</v>
      </c>
      <c r="N238" s="11">
        <v>3</v>
      </c>
      <c r="O238" s="19">
        <v>3.09</v>
      </c>
      <c r="P238" s="165" t="s">
        <v>98</v>
      </c>
      <c r="Q238" s="11" t="s">
        <v>227</v>
      </c>
      <c r="R238" s="11">
        <v>2.1419999999999999</v>
      </c>
      <c r="S238" s="20">
        <v>8480</v>
      </c>
      <c r="T238" s="20" t="s">
        <v>100</v>
      </c>
      <c r="U238" s="21">
        <v>74.783600000000007</v>
      </c>
      <c r="V238" s="20">
        <f t="shared" si="214"/>
        <v>634164.92800000007</v>
      </c>
      <c r="W238" s="20">
        <v>0</v>
      </c>
      <c r="X238" s="20">
        <v>0</v>
      </c>
      <c r="Y238" s="20">
        <f>V238*18%</f>
        <v>114149.68704</v>
      </c>
      <c r="Z238" s="20">
        <f t="shared" si="216"/>
        <v>15854.123200000002</v>
      </c>
      <c r="AA238" s="20">
        <f t="shared" si="217"/>
        <v>764168.73824000009</v>
      </c>
      <c r="AB238" s="20">
        <f t="shared" si="218"/>
        <v>650019.0512000001</v>
      </c>
      <c r="AC238" s="11" t="s">
        <v>101</v>
      </c>
      <c r="AD238" s="11">
        <v>9100129960</v>
      </c>
      <c r="AE238" s="11" t="s">
        <v>6</v>
      </c>
      <c r="AF238" s="11" t="s">
        <v>116</v>
      </c>
      <c r="AG238" s="11" t="s">
        <v>34</v>
      </c>
      <c r="AH238" s="11">
        <v>331011024</v>
      </c>
      <c r="AI238" s="11" t="s">
        <v>197</v>
      </c>
      <c r="AJ238" s="11" t="s">
        <v>228</v>
      </c>
      <c r="AK238" s="11" t="s">
        <v>368</v>
      </c>
      <c r="AL238" s="11" t="s">
        <v>220</v>
      </c>
      <c r="AM238" s="73" t="s">
        <v>113</v>
      </c>
    </row>
    <row r="239" spans="1:39" ht="15.75" hidden="1">
      <c r="A239" s="14">
        <v>238</v>
      </c>
      <c r="B239" s="15">
        <v>25635</v>
      </c>
      <c r="C239" s="15"/>
      <c r="D239" s="16">
        <v>220000000710</v>
      </c>
      <c r="E239" s="16">
        <v>7580867</v>
      </c>
      <c r="F239" s="16" t="s">
        <v>314</v>
      </c>
      <c r="G239" s="16">
        <v>5012685065</v>
      </c>
      <c r="H239" s="16" t="s">
        <v>315</v>
      </c>
      <c r="I239" s="11">
        <v>3100001558</v>
      </c>
      <c r="J239" s="11"/>
      <c r="K239" s="170" t="s">
        <v>1181</v>
      </c>
      <c r="L239" s="11">
        <v>1650</v>
      </c>
      <c r="M239" s="11">
        <v>4084</v>
      </c>
      <c r="N239" s="11">
        <v>3</v>
      </c>
      <c r="O239" s="19" t="s">
        <v>316</v>
      </c>
      <c r="P239" s="165" t="s">
        <v>317</v>
      </c>
      <c r="Q239" s="11" t="s">
        <v>198</v>
      </c>
      <c r="R239" s="11">
        <v>2.1379999999999999</v>
      </c>
      <c r="S239" s="20">
        <v>11000</v>
      </c>
      <c r="T239" s="20" t="s">
        <v>134</v>
      </c>
      <c r="U239" s="21">
        <v>84.924300000000002</v>
      </c>
      <c r="V239" s="20">
        <f t="shared" si="214"/>
        <v>934167.3</v>
      </c>
      <c r="W239" s="20">
        <f>V239*7.5%</f>
        <v>70062.547500000001</v>
      </c>
      <c r="X239" s="20">
        <f>W239*10%</f>
        <v>7006.2547500000001</v>
      </c>
      <c r="Y239" s="20">
        <f>(W239+V239+X239)*18%</f>
        <v>182022.49840499999</v>
      </c>
      <c r="Z239" s="20">
        <f t="shared" si="216"/>
        <v>23354.182500000003</v>
      </c>
      <c r="AA239" s="20">
        <f t="shared" si="217"/>
        <v>1216612.7831550001</v>
      </c>
      <c r="AB239" s="20">
        <f t="shared" si="218"/>
        <v>1034590.2847500001</v>
      </c>
      <c r="AC239" s="11" t="s">
        <v>101</v>
      </c>
      <c r="AD239" s="11">
        <v>9100132635</v>
      </c>
      <c r="AE239" s="11" t="s">
        <v>7</v>
      </c>
      <c r="AF239" s="11" t="s">
        <v>116</v>
      </c>
      <c r="AG239" s="11" t="s">
        <v>22</v>
      </c>
      <c r="AH239" s="11">
        <v>319343684</v>
      </c>
      <c r="AI239" s="11" t="s">
        <v>318</v>
      </c>
      <c r="AJ239" s="11" t="s">
        <v>319</v>
      </c>
      <c r="AK239" s="11" t="s">
        <v>319</v>
      </c>
      <c r="AL239" s="11" t="s">
        <v>220</v>
      </c>
      <c r="AM239" s="73" t="s">
        <v>189</v>
      </c>
    </row>
    <row r="240" spans="1:39" ht="15.75" hidden="1">
      <c r="A240" s="14">
        <v>239</v>
      </c>
      <c r="B240" s="15">
        <v>250878</v>
      </c>
      <c r="C240" s="15"/>
      <c r="D240" s="16">
        <v>220000000711</v>
      </c>
      <c r="E240" s="16">
        <v>2319378</v>
      </c>
      <c r="F240" s="16" t="s">
        <v>298</v>
      </c>
      <c r="G240" s="16">
        <v>5014011257</v>
      </c>
      <c r="H240" s="16" t="s">
        <v>299</v>
      </c>
      <c r="I240" s="11">
        <v>3100001558</v>
      </c>
      <c r="J240" s="11"/>
      <c r="K240" s="170" t="s">
        <v>1181</v>
      </c>
      <c r="L240" s="11">
        <v>1650</v>
      </c>
      <c r="M240" s="11">
        <v>4084</v>
      </c>
      <c r="N240" s="11">
        <v>3</v>
      </c>
      <c r="O240" s="19" t="s">
        <v>300</v>
      </c>
      <c r="P240" s="165" t="s">
        <v>109</v>
      </c>
      <c r="Q240" s="11" t="s">
        <v>115</v>
      </c>
      <c r="R240" s="11">
        <v>2.1379999999999999</v>
      </c>
      <c r="S240" s="20">
        <v>7977</v>
      </c>
      <c r="T240" s="20" t="s">
        <v>100</v>
      </c>
      <c r="U240" s="21">
        <v>76.112700000000004</v>
      </c>
      <c r="V240" s="20">
        <f t="shared" si="214"/>
        <v>607151.00790000008</v>
      </c>
      <c r="W240" s="20">
        <v>0</v>
      </c>
      <c r="X240" s="20">
        <v>0</v>
      </c>
      <c r="Y240" s="20">
        <f>(W240+V240+X240)*18%</f>
        <v>109287.18142200001</v>
      </c>
      <c r="Z240" s="20">
        <f t="shared" si="216"/>
        <v>15178.775197500003</v>
      </c>
      <c r="AA240" s="20">
        <f t="shared" si="217"/>
        <v>731616.96451950015</v>
      </c>
      <c r="AB240" s="20">
        <f t="shared" si="218"/>
        <v>622329.7830975001</v>
      </c>
      <c r="AC240" s="11" t="s">
        <v>101</v>
      </c>
      <c r="AD240" s="11">
        <v>9100140553</v>
      </c>
      <c r="AE240" s="11" t="s">
        <v>6</v>
      </c>
      <c r="AF240" s="11" t="s">
        <v>102</v>
      </c>
      <c r="AG240" s="11" t="s">
        <v>9</v>
      </c>
      <c r="AH240" s="11">
        <v>331011024</v>
      </c>
      <c r="AI240" s="11" t="s">
        <v>197</v>
      </c>
      <c r="AJ240" s="11" t="s">
        <v>301</v>
      </c>
      <c r="AK240" s="11" t="s">
        <v>301</v>
      </c>
      <c r="AL240" s="11" t="s">
        <v>220</v>
      </c>
      <c r="AM240" s="73" t="s">
        <v>189</v>
      </c>
    </row>
    <row r="241" spans="1:39" ht="15.75" hidden="1">
      <c r="A241" s="14">
        <v>240</v>
      </c>
      <c r="B241" s="15">
        <v>250881</v>
      </c>
      <c r="C241" s="15"/>
      <c r="D241" s="16">
        <v>220000000711</v>
      </c>
      <c r="E241" s="16">
        <v>2319378</v>
      </c>
      <c r="F241" s="16" t="s">
        <v>298</v>
      </c>
      <c r="G241" s="16">
        <v>5014011257</v>
      </c>
      <c r="H241" s="16" t="s">
        <v>299</v>
      </c>
      <c r="I241" s="11">
        <v>3100001558</v>
      </c>
      <c r="J241" s="11"/>
      <c r="K241" s="170" t="s">
        <v>1181</v>
      </c>
      <c r="L241" s="11">
        <v>1650</v>
      </c>
      <c r="M241" s="11">
        <v>4084</v>
      </c>
      <c r="N241" s="11">
        <v>3</v>
      </c>
      <c r="O241" s="19" t="s">
        <v>300</v>
      </c>
      <c r="P241" s="165" t="s">
        <v>109</v>
      </c>
      <c r="Q241" s="11" t="s">
        <v>115</v>
      </c>
      <c r="R241" s="11">
        <v>2.1379999999999999</v>
      </c>
      <c r="S241" s="20">
        <v>7977</v>
      </c>
      <c r="T241" s="20" t="s">
        <v>100</v>
      </c>
      <c r="U241" s="21">
        <v>76.112700000000004</v>
      </c>
      <c r="V241" s="20">
        <f t="shared" si="214"/>
        <v>607151.00790000008</v>
      </c>
      <c r="W241" s="20">
        <v>0</v>
      </c>
      <c r="X241" s="20">
        <v>0</v>
      </c>
      <c r="Y241" s="20">
        <f>(W241+V241+X241)*18%</f>
        <v>109287.18142200001</v>
      </c>
      <c r="Z241" s="20">
        <f t="shared" si="216"/>
        <v>15178.775197500003</v>
      </c>
      <c r="AA241" s="20">
        <f t="shared" si="217"/>
        <v>731616.96451950015</v>
      </c>
      <c r="AB241" s="20">
        <f t="shared" si="218"/>
        <v>622329.7830975001</v>
      </c>
      <c r="AC241" s="11" t="s">
        <v>101</v>
      </c>
      <c r="AD241" s="11">
        <v>9100140553</v>
      </c>
      <c r="AE241" s="11" t="s">
        <v>6</v>
      </c>
      <c r="AF241" s="11" t="s">
        <v>102</v>
      </c>
      <c r="AG241" s="11" t="s">
        <v>9</v>
      </c>
      <c r="AH241" s="11">
        <v>331011024</v>
      </c>
      <c r="AI241" s="11" t="s">
        <v>197</v>
      </c>
      <c r="AJ241" s="11" t="s">
        <v>301</v>
      </c>
      <c r="AK241" s="11" t="s">
        <v>301</v>
      </c>
      <c r="AL241" s="11" t="s">
        <v>220</v>
      </c>
      <c r="AM241" s="73">
        <v>40791195</v>
      </c>
    </row>
    <row r="242" spans="1:39" ht="15.75" hidden="1">
      <c r="A242" s="14">
        <v>241</v>
      </c>
      <c r="B242" s="15">
        <v>236498</v>
      </c>
      <c r="C242" s="15"/>
      <c r="D242" s="16">
        <v>220000000870</v>
      </c>
      <c r="E242" s="16">
        <v>8351310</v>
      </c>
      <c r="F242" s="16" t="s">
        <v>325</v>
      </c>
      <c r="G242" s="16">
        <v>5013371887</v>
      </c>
      <c r="H242" s="16" t="s">
        <v>326</v>
      </c>
      <c r="I242" s="11">
        <v>3100001558</v>
      </c>
      <c r="J242" s="11"/>
      <c r="K242" s="170" t="s">
        <v>1181</v>
      </c>
      <c r="L242" s="11">
        <v>1650</v>
      </c>
      <c r="M242" s="11">
        <v>4084</v>
      </c>
      <c r="N242" s="11">
        <v>5</v>
      </c>
      <c r="O242" s="19" t="s">
        <v>327</v>
      </c>
      <c r="P242" s="165" t="s">
        <v>109</v>
      </c>
      <c r="Q242" s="11" t="s">
        <v>110</v>
      </c>
      <c r="R242" s="11">
        <v>2.1379999999999999</v>
      </c>
      <c r="S242" s="20">
        <v>7977</v>
      </c>
      <c r="T242" s="20" t="s">
        <v>100</v>
      </c>
      <c r="U242" s="21">
        <v>74.783600000000007</v>
      </c>
      <c r="V242" s="20">
        <f t="shared" si="214"/>
        <v>596548.77720000001</v>
      </c>
      <c r="W242" s="20">
        <v>0</v>
      </c>
      <c r="X242" s="20">
        <v>0</v>
      </c>
      <c r="Y242" s="20">
        <f>V242*18%</f>
        <v>107378.77989599999</v>
      </c>
      <c r="Z242" s="20">
        <f t="shared" si="216"/>
        <v>14913.719430000001</v>
      </c>
      <c r="AA242" s="20">
        <f t="shared" si="217"/>
        <v>718841.27652600012</v>
      </c>
      <c r="AB242" s="20">
        <f t="shared" si="218"/>
        <v>611462.49663000018</v>
      </c>
      <c r="AC242" s="11" t="s">
        <v>101</v>
      </c>
      <c r="AD242" s="11">
        <v>9100129961</v>
      </c>
      <c r="AE242" s="11" t="s">
        <v>6</v>
      </c>
      <c r="AF242" s="11" t="s">
        <v>116</v>
      </c>
      <c r="AG242" s="11" t="s">
        <v>34</v>
      </c>
      <c r="AH242" s="11">
        <v>331011024</v>
      </c>
      <c r="AI242" s="11" t="s">
        <v>197</v>
      </c>
      <c r="AJ242" s="11" t="s">
        <v>328</v>
      </c>
      <c r="AK242" s="11" t="s">
        <v>328</v>
      </c>
      <c r="AL242" s="11" t="s">
        <v>220</v>
      </c>
      <c r="AM242" s="73" t="s">
        <v>171</v>
      </c>
    </row>
    <row r="243" spans="1:39" ht="15.75" hidden="1">
      <c r="A243" s="14">
        <v>242</v>
      </c>
      <c r="B243" s="15">
        <v>250891</v>
      </c>
      <c r="C243" s="15"/>
      <c r="D243" s="16">
        <v>220000000728</v>
      </c>
      <c r="E243" s="16">
        <v>2520128</v>
      </c>
      <c r="F243" s="16" t="s">
        <v>301</v>
      </c>
      <c r="G243" s="16">
        <v>5014083085</v>
      </c>
      <c r="H243" s="16" t="s">
        <v>396</v>
      </c>
      <c r="I243" s="11">
        <v>3100001558</v>
      </c>
      <c r="J243" s="11"/>
      <c r="K243" s="170" t="s">
        <v>1181</v>
      </c>
      <c r="L243" s="11">
        <v>1650</v>
      </c>
      <c r="M243" s="11">
        <v>4084</v>
      </c>
      <c r="N243" s="11">
        <v>3</v>
      </c>
      <c r="O243" s="19" t="s">
        <v>300</v>
      </c>
      <c r="P243" s="165" t="s">
        <v>109</v>
      </c>
      <c r="Q243" s="11" t="s">
        <v>115</v>
      </c>
      <c r="R243" s="11">
        <v>2.1379999999999999</v>
      </c>
      <c r="S243" s="20">
        <v>7977</v>
      </c>
      <c r="T243" s="20" t="s">
        <v>100</v>
      </c>
      <c r="U243" s="21">
        <v>76.112700000000004</v>
      </c>
      <c r="V243" s="20">
        <f t="shared" si="214"/>
        <v>607151.00790000008</v>
      </c>
      <c r="W243" s="20">
        <v>0</v>
      </c>
      <c r="X243" s="20">
        <v>0</v>
      </c>
      <c r="Y243" s="20">
        <f>(W243+V243+X243)*18%</f>
        <v>109287.18142200001</v>
      </c>
      <c r="Z243" s="20">
        <f t="shared" si="216"/>
        <v>15178.775197500003</v>
      </c>
      <c r="AA243" s="20">
        <f t="shared" si="217"/>
        <v>731616.96451950015</v>
      </c>
      <c r="AB243" s="20">
        <f t="shared" si="218"/>
        <v>622329.7830975001</v>
      </c>
      <c r="AC243" s="11" t="s">
        <v>101</v>
      </c>
      <c r="AD243" s="11">
        <v>9100140553</v>
      </c>
      <c r="AE243" s="11" t="s">
        <v>6</v>
      </c>
      <c r="AF243" s="11" t="s">
        <v>102</v>
      </c>
      <c r="AG243" s="11" t="s">
        <v>9</v>
      </c>
      <c r="AH243" s="11">
        <v>331011024</v>
      </c>
      <c r="AI243" s="11" t="s">
        <v>197</v>
      </c>
      <c r="AJ243" s="11" t="s">
        <v>396</v>
      </c>
      <c r="AK243" s="11" t="s">
        <v>396</v>
      </c>
      <c r="AL243" s="11" t="s">
        <v>220</v>
      </c>
      <c r="AM243" s="73">
        <v>40791195</v>
      </c>
    </row>
    <row r="244" spans="1:39" ht="15.75" hidden="1">
      <c r="A244" s="14">
        <v>243</v>
      </c>
      <c r="B244" s="15" t="s">
        <v>397</v>
      </c>
      <c r="C244" s="15"/>
      <c r="D244" s="26" t="s">
        <v>380</v>
      </c>
      <c r="E244" s="16">
        <v>8937668</v>
      </c>
      <c r="F244" s="16" t="s">
        <v>225</v>
      </c>
      <c r="G244" s="16">
        <v>5013425091</v>
      </c>
      <c r="H244" s="16" t="s">
        <v>226</v>
      </c>
      <c r="I244" s="11">
        <v>3100001558</v>
      </c>
      <c r="J244" s="11"/>
      <c r="K244" s="170" t="s">
        <v>1181</v>
      </c>
      <c r="L244" s="11">
        <v>1650</v>
      </c>
      <c r="M244" s="11">
        <v>4084</v>
      </c>
      <c r="N244" s="11">
        <v>3</v>
      </c>
      <c r="O244" s="19">
        <v>3.09</v>
      </c>
      <c r="P244" s="165" t="s">
        <v>98</v>
      </c>
      <c r="Q244" s="11" t="s">
        <v>227</v>
      </c>
      <c r="R244" s="11">
        <v>2.1419999999999999</v>
      </c>
      <c r="S244" s="20">
        <v>8480</v>
      </c>
      <c r="T244" s="20" t="s">
        <v>100</v>
      </c>
      <c r="U244" s="21">
        <v>74.783600000000007</v>
      </c>
      <c r="V244" s="20">
        <f t="shared" si="214"/>
        <v>634164.92800000007</v>
      </c>
      <c r="W244" s="20">
        <v>0</v>
      </c>
      <c r="X244" s="20">
        <v>0</v>
      </c>
      <c r="Y244" s="20">
        <f>V244*18%</f>
        <v>114149.68704</v>
      </c>
      <c r="Z244" s="20">
        <f t="shared" si="216"/>
        <v>15854.123200000002</v>
      </c>
      <c r="AA244" s="20">
        <f t="shared" si="217"/>
        <v>764168.73824000009</v>
      </c>
      <c r="AB244" s="20">
        <f t="shared" si="218"/>
        <v>650019.0512000001</v>
      </c>
      <c r="AC244" s="11" t="s">
        <v>101</v>
      </c>
      <c r="AD244" s="11">
        <v>9100129960</v>
      </c>
      <c r="AE244" s="11" t="s">
        <v>6</v>
      </c>
      <c r="AF244" s="11" t="s">
        <v>116</v>
      </c>
      <c r="AG244" s="11" t="s">
        <v>34</v>
      </c>
      <c r="AH244" s="11">
        <v>331011024</v>
      </c>
      <c r="AI244" s="11" t="s">
        <v>197</v>
      </c>
      <c r="AJ244" s="11" t="s">
        <v>228</v>
      </c>
      <c r="AK244" s="11" t="s">
        <v>368</v>
      </c>
      <c r="AL244" s="11" t="s">
        <v>220</v>
      </c>
      <c r="AM244" s="73" t="s">
        <v>97</v>
      </c>
    </row>
    <row r="245" spans="1:39" ht="15.75" hidden="1">
      <c r="A245" s="14">
        <v>244</v>
      </c>
      <c r="B245" s="15" t="s">
        <v>398</v>
      </c>
      <c r="C245" s="15"/>
      <c r="D245" s="16">
        <v>220000000889</v>
      </c>
      <c r="E245" s="16">
        <v>3197988</v>
      </c>
      <c r="F245" s="16" t="s">
        <v>389</v>
      </c>
      <c r="G245" s="16">
        <v>5014416058</v>
      </c>
      <c r="H245" s="16" t="s">
        <v>390</v>
      </c>
      <c r="I245" s="11">
        <v>3100001558</v>
      </c>
      <c r="J245" s="11"/>
      <c r="K245" s="170" t="s">
        <v>1181</v>
      </c>
      <c r="L245" s="11">
        <v>1650</v>
      </c>
      <c r="M245" s="11">
        <v>4084</v>
      </c>
      <c r="N245" s="11">
        <v>3</v>
      </c>
      <c r="O245" s="19">
        <v>3.2</v>
      </c>
      <c r="P245" s="165" t="s">
        <v>98</v>
      </c>
      <c r="Q245" s="11" t="s">
        <v>227</v>
      </c>
      <c r="R245" s="11">
        <v>2.1379999999999999</v>
      </c>
      <c r="S245" s="20">
        <v>8480</v>
      </c>
      <c r="T245" s="20" t="s">
        <v>100</v>
      </c>
      <c r="U245" s="21">
        <v>76.112700000000004</v>
      </c>
      <c r="V245" s="20">
        <f>S245*U245</f>
        <v>645435.696</v>
      </c>
      <c r="W245" s="20">
        <f>V245*0%</f>
        <v>0</v>
      </c>
      <c r="X245" s="20">
        <f>W245*10%</f>
        <v>0</v>
      </c>
      <c r="Y245" s="20">
        <f>(W245+V245+X245)*18%</f>
        <v>116178.42528</v>
      </c>
      <c r="Z245" s="20">
        <f>V245*2.5%</f>
        <v>16135.892400000001</v>
      </c>
      <c r="AA245" s="20">
        <f>V245+W245+X245+Y245+Z245</f>
        <v>777750.01367999997</v>
      </c>
      <c r="AB245" s="20">
        <f>AA245-Y245</f>
        <v>661571.58840000001</v>
      </c>
      <c r="AC245" s="11" t="s">
        <v>101</v>
      </c>
      <c r="AD245" s="11">
        <v>9100140550</v>
      </c>
      <c r="AE245" s="11" t="s">
        <v>6</v>
      </c>
      <c r="AF245" s="11" t="s">
        <v>116</v>
      </c>
      <c r="AG245" s="11" t="s">
        <v>9</v>
      </c>
      <c r="AH245" s="11">
        <v>331011024</v>
      </c>
      <c r="AI245" s="11" t="s">
        <v>197</v>
      </c>
      <c r="AJ245" s="11" t="s">
        <v>399</v>
      </c>
      <c r="AK245" s="11" t="s">
        <v>399</v>
      </c>
      <c r="AL245" s="11" t="s">
        <v>220</v>
      </c>
      <c r="AM245" s="73" t="s">
        <v>171</v>
      </c>
    </row>
    <row r="246" spans="1:39" ht="15.75" hidden="1">
      <c r="A246" s="14">
        <v>245</v>
      </c>
      <c r="B246" s="15">
        <v>236485</v>
      </c>
      <c r="C246" s="15"/>
      <c r="D246" s="16">
        <v>220000000710</v>
      </c>
      <c r="E246" s="16">
        <v>8351310</v>
      </c>
      <c r="F246" s="16" t="s">
        <v>325</v>
      </c>
      <c r="G246" s="16">
        <v>5013371887</v>
      </c>
      <c r="H246" s="16" t="s">
        <v>326</v>
      </c>
      <c r="I246" s="11">
        <v>3100001558</v>
      </c>
      <c r="J246" s="11"/>
      <c r="K246" s="170" t="s">
        <v>1181</v>
      </c>
      <c r="L246" s="11">
        <v>1650</v>
      </c>
      <c r="M246" s="11">
        <v>4084</v>
      </c>
      <c r="N246" s="11">
        <v>5</v>
      </c>
      <c r="O246" s="19" t="s">
        <v>327</v>
      </c>
      <c r="P246" s="165" t="s">
        <v>109</v>
      </c>
      <c r="Q246" s="11" t="s">
        <v>110</v>
      </c>
      <c r="R246" s="11">
        <v>2.1379999999999999</v>
      </c>
      <c r="S246" s="20">
        <v>7977</v>
      </c>
      <c r="T246" s="20" t="s">
        <v>100</v>
      </c>
      <c r="U246" s="21">
        <v>74.783600000000007</v>
      </c>
      <c r="V246" s="20">
        <f>S246*U246</f>
        <v>596548.77720000001</v>
      </c>
      <c r="W246" s="20">
        <v>0</v>
      </c>
      <c r="X246" s="20">
        <v>0</v>
      </c>
      <c r="Y246" s="20">
        <f>V246*18%</f>
        <v>107378.77989599999</v>
      </c>
      <c r="Z246" s="20">
        <f>V246*2.5%</f>
        <v>14913.719430000001</v>
      </c>
      <c r="AA246" s="20">
        <f>V246+W246+X246+Y246+Z246</f>
        <v>718841.27652600012</v>
      </c>
      <c r="AB246" s="20">
        <f>AA246-Y246</f>
        <v>611462.49663000018</v>
      </c>
      <c r="AC246" s="11" t="s">
        <v>101</v>
      </c>
      <c r="AD246" s="11">
        <v>9100129961</v>
      </c>
      <c r="AE246" s="11" t="s">
        <v>6</v>
      </c>
      <c r="AF246" s="11" t="s">
        <v>116</v>
      </c>
      <c r="AG246" s="11" t="s">
        <v>34</v>
      </c>
      <c r="AH246" s="11">
        <v>331011024</v>
      </c>
      <c r="AI246" s="11" t="s">
        <v>197</v>
      </c>
      <c r="AJ246" s="11" t="s">
        <v>328</v>
      </c>
      <c r="AK246" s="11" t="s">
        <v>328</v>
      </c>
      <c r="AL246" s="11" t="s">
        <v>220</v>
      </c>
      <c r="AM246" s="73" t="s">
        <v>97</v>
      </c>
    </row>
    <row r="247" spans="1:39" ht="15.75" hidden="1">
      <c r="A247" s="14">
        <v>246</v>
      </c>
      <c r="B247" s="15">
        <v>250916</v>
      </c>
      <c r="C247" s="15"/>
      <c r="D247" s="16">
        <v>220000000729</v>
      </c>
      <c r="E247" s="16">
        <v>2817655</v>
      </c>
      <c r="F247" s="16" t="s">
        <v>387</v>
      </c>
      <c r="G247" s="16">
        <v>5014200307</v>
      </c>
      <c r="H247" s="16" t="s">
        <v>388</v>
      </c>
      <c r="I247" s="11">
        <v>3100001558</v>
      </c>
      <c r="J247" s="11"/>
      <c r="K247" s="170" t="s">
        <v>1181</v>
      </c>
      <c r="L247" s="11">
        <v>1650</v>
      </c>
      <c r="M247" s="11">
        <v>4084</v>
      </c>
      <c r="N247" s="11">
        <v>3</v>
      </c>
      <c r="O247" s="19" t="s">
        <v>300</v>
      </c>
      <c r="P247" s="165" t="s">
        <v>109</v>
      </c>
      <c r="Q247" s="11" t="s">
        <v>115</v>
      </c>
      <c r="R247" s="11">
        <v>2.1379999999999999</v>
      </c>
      <c r="S247" s="20">
        <v>7977</v>
      </c>
      <c r="T247" s="20" t="s">
        <v>100</v>
      </c>
      <c r="U247" s="21">
        <v>76.112700000000004</v>
      </c>
      <c r="V247" s="20">
        <f>S247*U247</f>
        <v>607151.00790000008</v>
      </c>
      <c r="W247" s="20">
        <v>0</v>
      </c>
      <c r="X247" s="20">
        <v>0</v>
      </c>
      <c r="Y247" s="20">
        <f>(W247+V247+X247)*18%</f>
        <v>109287.18142200001</v>
      </c>
      <c r="Z247" s="20">
        <f>V247*2.5%</f>
        <v>15178.775197500003</v>
      </c>
      <c r="AA247" s="20">
        <f>V247+W247+X247+Y247+Z247</f>
        <v>731616.96451950015</v>
      </c>
      <c r="AB247" s="20">
        <f>AA247-Y247</f>
        <v>622329.7830975001</v>
      </c>
      <c r="AC247" s="11" t="s">
        <v>101</v>
      </c>
      <c r="AD247" s="11">
        <v>9100140553</v>
      </c>
      <c r="AE247" s="11" t="s">
        <v>6</v>
      </c>
      <c r="AF247" s="11" t="s">
        <v>102</v>
      </c>
      <c r="AG247" s="11" t="s">
        <v>9</v>
      </c>
      <c r="AH247" s="11">
        <v>331011024</v>
      </c>
      <c r="AI247" s="11" t="s">
        <v>197</v>
      </c>
      <c r="AJ247" s="11" t="s">
        <v>388</v>
      </c>
      <c r="AK247" s="11" t="s">
        <v>388</v>
      </c>
      <c r="AL247" s="11" t="s">
        <v>220</v>
      </c>
      <c r="AM247" s="73" t="s">
        <v>97</v>
      </c>
    </row>
    <row r="248" spans="1:39" ht="15.75" hidden="1">
      <c r="A248" s="14">
        <v>247</v>
      </c>
      <c r="B248" s="15">
        <v>250921</v>
      </c>
      <c r="C248" s="15"/>
      <c r="D248" s="16">
        <v>220000000766</v>
      </c>
      <c r="E248" s="16">
        <v>3197532</v>
      </c>
      <c r="F248" s="16" t="s">
        <v>389</v>
      </c>
      <c r="G248" s="16">
        <v>5014416076</v>
      </c>
      <c r="H248" s="16" t="s">
        <v>390</v>
      </c>
      <c r="I248" s="11">
        <v>3100001558</v>
      </c>
      <c r="J248" s="11"/>
      <c r="K248" s="170" t="s">
        <v>1181</v>
      </c>
      <c r="L248" s="11">
        <v>1650</v>
      </c>
      <c r="M248" s="11">
        <v>4084</v>
      </c>
      <c r="N248" s="11">
        <v>3</v>
      </c>
      <c r="O248" s="19" t="s">
        <v>300</v>
      </c>
      <c r="P248" s="165" t="s">
        <v>109</v>
      </c>
      <c r="Q248" s="11" t="s">
        <v>115</v>
      </c>
      <c r="R248" s="11">
        <v>2.1379999999999999</v>
      </c>
      <c r="S248" s="20">
        <v>7977</v>
      </c>
      <c r="T248" s="20" t="s">
        <v>100</v>
      </c>
      <c r="U248" s="21">
        <v>76.112700000000004</v>
      </c>
      <c r="V248" s="20">
        <f>S248*U248</f>
        <v>607151.00790000008</v>
      </c>
      <c r="W248" s="20">
        <v>0</v>
      </c>
      <c r="X248" s="20">
        <v>0</v>
      </c>
      <c r="Y248" s="20">
        <f>(W248+V248+X248)*18%</f>
        <v>109287.18142200001</v>
      </c>
      <c r="Z248" s="20">
        <f>V248*2.5%</f>
        <v>15178.775197500003</v>
      </c>
      <c r="AA248" s="20">
        <f>V248+W248+X248+Y248+Z248</f>
        <v>731616.96451950015</v>
      </c>
      <c r="AB248" s="20">
        <f>AA248-Y248</f>
        <v>622329.7830975001</v>
      </c>
      <c r="AC248" s="11" t="s">
        <v>101</v>
      </c>
      <c r="AD248" s="11">
        <v>9100140553</v>
      </c>
      <c r="AE248" s="11" t="s">
        <v>6</v>
      </c>
      <c r="AF248" s="11" t="s">
        <v>102</v>
      </c>
      <c r="AG248" s="11" t="s">
        <v>9</v>
      </c>
      <c r="AH248" s="11">
        <v>331011024</v>
      </c>
      <c r="AI248" s="11" t="s">
        <v>197</v>
      </c>
      <c r="AJ248" s="11" t="s">
        <v>391</v>
      </c>
      <c r="AK248" s="11" t="s">
        <v>391</v>
      </c>
      <c r="AL248" s="11" t="s">
        <v>220</v>
      </c>
      <c r="AM248" s="73" t="s">
        <v>189</v>
      </c>
    </row>
    <row r="249" spans="1:39" ht="15.75" hidden="1">
      <c r="A249" s="14">
        <v>248</v>
      </c>
      <c r="B249" s="15">
        <v>193405</v>
      </c>
      <c r="C249" s="15"/>
      <c r="D249" s="16">
        <v>220000000590</v>
      </c>
      <c r="E249" s="16">
        <v>4446757</v>
      </c>
      <c r="F249" s="16" t="s">
        <v>188</v>
      </c>
      <c r="G249" s="16">
        <v>5011494658</v>
      </c>
      <c r="H249" s="16" t="s">
        <v>189</v>
      </c>
      <c r="I249" s="11">
        <v>3100001558</v>
      </c>
      <c r="J249" s="11"/>
      <c r="K249" s="170" t="s">
        <v>1181</v>
      </c>
      <c r="L249" s="11">
        <v>1650</v>
      </c>
      <c r="M249" s="11">
        <v>4084</v>
      </c>
      <c r="N249" s="11">
        <v>5</v>
      </c>
      <c r="O249" s="19" t="s">
        <v>144</v>
      </c>
      <c r="P249" s="165" t="s">
        <v>109</v>
      </c>
      <c r="Q249" s="11" t="s">
        <v>110</v>
      </c>
      <c r="R249" s="11">
        <v>2.1379999999999999</v>
      </c>
      <c r="S249" s="20">
        <v>7518</v>
      </c>
      <c r="T249" s="20" t="s">
        <v>100</v>
      </c>
      <c r="U249" s="21">
        <v>75.239199999999997</v>
      </c>
      <c r="V249" s="20">
        <v>565648.30559999996</v>
      </c>
      <c r="W249" s="20">
        <v>0</v>
      </c>
      <c r="X249" s="20">
        <v>0</v>
      </c>
      <c r="Y249" s="20">
        <v>101816.695008</v>
      </c>
      <c r="Z249" s="20">
        <v>14141.207640000001</v>
      </c>
      <c r="AA249" s="20">
        <v>681606.20824800001</v>
      </c>
      <c r="AB249" s="20">
        <v>579789.51324</v>
      </c>
      <c r="AC249" s="11" t="s">
        <v>101</v>
      </c>
      <c r="AD249" s="11">
        <v>9100104683</v>
      </c>
      <c r="AE249" s="11" t="s">
        <v>7</v>
      </c>
      <c r="AF249" s="11" t="s">
        <v>116</v>
      </c>
      <c r="AG249" s="11" t="s">
        <v>22</v>
      </c>
      <c r="AH249" s="11">
        <v>330050808</v>
      </c>
      <c r="AI249" s="11" t="s">
        <v>117</v>
      </c>
      <c r="AJ249" s="11" t="s">
        <v>190</v>
      </c>
      <c r="AK249" s="11" t="s">
        <v>190</v>
      </c>
      <c r="AL249" s="11" t="s">
        <v>220</v>
      </c>
      <c r="AM249" s="73" t="s">
        <v>766</v>
      </c>
    </row>
    <row r="250" spans="1:39" ht="15.75" hidden="1">
      <c r="A250" s="14">
        <v>249</v>
      </c>
      <c r="B250" s="15" t="s">
        <v>400</v>
      </c>
      <c r="C250" s="15"/>
      <c r="D250" s="16">
        <v>220000000984</v>
      </c>
      <c r="E250" s="16">
        <v>6005642</v>
      </c>
      <c r="F250" s="16" t="s">
        <v>401</v>
      </c>
      <c r="G250" s="16">
        <v>5012032595</v>
      </c>
      <c r="H250" s="16" t="s">
        <v>402</v>
      </c>
      <c r="I250" s="11">
        <v>3100001558</v>
      </c>
      <c r="J250" s="11"/>
      <c r="K250" s="170" t="s">
        <v>1181</v>
      </c>
      <c r="L250" s="11">
        <v>1650</v>
      </c>
      <c r="M250" s="11">
        <v>4084</v>
      </c>
      <c r="N250" s="11">
        <v>3</v>
      </c>
      <c r="O250" s="19">
        <v>3</v>
      </c>
      <c r="P250" s="165" t="s">
        <v>183</v>
      </c>
      <c r="Q250" s="11" t="s">
        <v>115</v>
      </c>
      <c r="R250" s="11">
        <v>2.1379999999999999</v>
      </c>
      <c r="S250" s="20">
        <v>11548</v>
      </c>
      <c r="T250" s="20" t="s">
        <v>134</v>
      </c>
      <c r="U250" s="21">
        <v>82.641099999999994</v>
      </c>
      <c r="V250" s="20">
        <f t="shared" ref="V250:V255" si="220">S250*U250</f>
        <v>954339.42279999994</v>
      </c>
      <c r="W250" s="20">
        <f>V250*7.5%</f>
        <v>71575.456709999999</v>
      </c>
      <c r="X250" s="20">
        <f>W250*10%</f>
        <v>7157.5456709999999</v>
      </c>
      <c r="Y250" s="20">
        <f t="shared" ref="Y250:Y255" si="221">(W250+V250+X250)*18%</f>
        <v>185953.03653257998</v>
      </c>
      <c r="Z250" s="20">
        <f t="shared" ref="Z250:Z255" si="222">V250*2.5%</f>
        <v>23858.485570000001</v>
      </c>
      <c r="AA250" s="20">
        <f t="shared" ref="AA250:AA255" si="223">V250+W250+X250+Y250+Z250</f>
        <v>1242883.94728358</v>
      </c>
      <c r="AB250" s="20">
        <f t="shared" ref="AB250:AB255" si="224">AA250-Y250</f>
        <v>1056930.910751</v>
      </c>
      <c r="AC250" s="11" t="s">
        <v>101</v>
      </c>
      <c r="AD250" s="11">
        <v>9100104762</v>
      </c>
      <c r="AE250" s="11" t="s">
        <v>6</v>
      </c>
      <c r="AF250" s="11" t="s">
        <v>116</v>
      </c>
      <c r="AG250" s="11" t="s">
        <v>34</v>
      </c>
      <c r="AH250" s="11" t="s">
        <v>151</v>
      </c>
      <c r="AI250" s="11" t="s">
        <v>152</v>
      </c>
      <c r="AJ250" s="11"/>
      <c r="AK250" s="11" t="s">
        <v>403</v>
      </c>
      <c r="AL250" s="15" t="s">
        <v>404</v>
      </c>
      <c r="AM250" s="70" t="s">
        <v>171</v>
      </c>
    </row>
    <row r="251" spans="1:39" ht="15.75" hidden="1">
      <c r="A251" s="14">
        <v>250</v>
      </c>
      <c r="B251" s="15" t="s">
        <v>405</v>
      </c>
      <c r="C251" s="15"/>
      <c r="D251" s="16">
        <v>220000000984</v>
      </c>
      <c r="E251" s="16">
        <v>6005642</v>
      </c>
      <c r="F251" s="16" t="s">
        <v>401</v>
      </c>
      <c r="G251" s="16">
        <v>5012032595</v>
      </c>
      <c r="H251" s="16" t="s">
        <v>402</v>
      </c>
      <c r="I251" s="11">
        <v>3100001558</v>
      </c>
      <c r="J251" s="11"/>
      <c r="K251" s="170" t="s">
        <v>1181</v>
      </c>
      <c r="L251" s="11">
        <v>1650</v>
      </c>
      <c r="M251" s="11">
        <v>4084</v>
      </c>
      <c r="N251" s="11">
        <v>3</v>
      </c>
      <c r="O251" s="19">
        <v>3</v>
      </c>
      <c r="P251" s="165" t="s">
        <v>183</v>
      </c>
      <c r="Q251" s="11" t="s">
        <v>115</v>
      </c>
      <c r="R251" s="11">
        <v>2.1379999999999999</v>
      </c>
      <c r="S251" s="20">
        <v>11548</v>
      </c>
      <c r="T251" s="20" t="s">
        <v>134</v>
      </c>
      <c r="U251" s="21">
        <v>82.641099999999994</v>
      </c>
      <c r="V251" s="20">
        <f t="shared" si="220"/>
        <v>954339.42279999994</v>
      </c>
      <c r="W251" s="20">
        <f>V251*7.5%</f>
        <v>71575.456709999999</v>
      </c>
      <c r="X251" s="20">
        <f>W251*10%</f>
        <v>7157.5456709999999</v>
      </c>
      <c r="Y251" s="20">
        <f t="shared" si="221"/>
        <v>185953.03653257998</v>
      </c>
      <c r="Z251" s="20">
        <f t="shared" si="222"/>
        <v>23858.485570000001</v>
      </c>
      <c r="AA251" s="20">
        <f t="shared" si="223"/>
        <v>1242883.94728358</v>
      </c>
      <c r="AB251" s="20">
        <f t="shared" si="224"/>
        <v>1056930.910751</v>
      </c>
      <c r="AC251" s="11" t="s">
        <v>101</v>
      </c>
      <c r="AD251" s="11">
        <v>9100104762</v>
      </c>
      <c r="AE251" s="11" t="s">
        <v>6</v>
      </c>
      <c r="AF251" s="11" t="s">
        <v>116</v>
      </c>
      <c r="AG251" s="11" t="s">
        <v>34</v>
      </c>
      <c r="AH251" s="11" t="s">
        <v>151</v>
      </c>
      <c r="AI251" s="11" t="s">
        <v>152</v>
      </c>
      <c r="AJ251" s="11"/>
      <c r="AK251" s="11" t="s">
        <v>403</v>
      </c>
      <c r="AL251" s="15" t="s">
        <v>406</v>
      </c>
      <c r="AM251" s="73" t="s">
        <v>97</v>
      </c>
    </row>
    <row r="252" spans="1:39" s="34" customFormat="1" ht="30" hidden="1">
      <c r="A252" s="14">
        <v>251</v>
      </c>
      <c r="B252" s="28">
        <v>250879</v>
      </c>
      <c r="C252" s="28"/>
      <c r="D252" s="29" t="s">
        <v>407</v>
      </c>
      <c r="E252" s="30">
        <v>2319378</v>
      </c>
      <c r="F252" s="30" t="s">
        <v>298</v>
      </c>
      <c r="G252" s="30">
        <v>5014011257</v>
      </c>
      <c r="H252" s="30" t="s">
        <v>299</v>
      </c>
      <c r="I252" s="22">
        <v>3100001558</v>
      </c>
      <c r="J252" s="22"/>
      <c r="K252" s="170" t="s">
        <v>1181</v>
      </c>
      <c r="L252" s="22">
        <v>1650</v>
      </c>
      <c r="M252" s="22">
        <v>4084</v>
      </c>
      <c r="N252" s="22">
        <v>3</v>
      </c>
      <c r="O252" s="31" t="s">
        <v>300</v>
      </c>
      <c r="P252" s="167" t="s">
        <v>109</v>
      </c>
      <c r="Q252" s="22" t="s">
        <v>115</v>
      </c>
      <c r="R252" s="22">
        <v>2.1379999999999999</v>
      </c>
      <c r="S252" s="32">
        <v>7977</v>
      </c>
      <c r="T252" s="32" t="s">
        <v>100</v>
      </c>
      <c r="U252" s="33">
        <v>76.112700000000004</v>
      </c>
      <c r="V252" s="32">
        <f t="shared" si="220"/>
        <v>607151.00790000008</v>
      </c>
      <c r="W252" s="32">
        <v>0</v>
      </c>
      <c r="X252" s="32">
        <v>0</v>
      </c>
      <c r="Y252" s="32">
        <f t="shared" si="221"/>
        <v>109287.18142200001</v>
      </c>
      <c r="Z252" s="32">
        <f t="shared" si="222"/>
        <v>15178.775197500003</v>
      </c>
      <c r="AA252" s="32">
        <f t="shared" si="223"/>
        <v>731616.96451950015</v>
      </c>
      <c r="AB252" s="32">
        <f t="shared" si="224"/>
        <v>622329.7830975001</v>
      </c>
      <c r="AC252" s="22" t="s">
        <v>101</v>
      </c>
      <c r="AD252" s="22">
        <v>9100140553</v>
      </c>
      <c r="AE252" s="22" t="s">
        <v>6</v>
      </c>
      <c r="AF252" s="11" t="s">
        <v>102</v>
      </c>
      <c r="AG252" s="22" t="s">
        <v>9</v>
      </c>
      <c r="AH252" s="22">
        <v>331011024</v>
      </c>
      <c r="AI252" s="22" t="s">
        <v>197</v>
      </c>
      <c r="AJ252" s="22" t="s">
        <v>301</v>
      </c>
      <c r="AK252" s="22" t="s">
        <v>301</v>
      </c>
      <c r="AL252" s="28" t="s">
        <v>406</v>
      </c>
      <c r="AM252" s="73" t="s">
        <v>108</v>
      </c>
    </row>
    <row r="253" spans="1:39" ht="15.75" hidden="1">
      <c r="A253" s="14">
        <v>252</v>
      </c>
      <c r="B253" s="15">
        <v>250884</v>
      </c>
      <c r="C253" s="15"/>
      <c r="D253" s="16">
        <v>220000000871</v>
      </c>
      <c r="E253" s="16">
        <v>2520128</v>
      </c>
      <c r="F253" s="16" t="s">
        <v>301</v>
      </c>
      <c r="G253" s="16">
        <v>5014083085</v>
      </c>
      <c r="H253" s="16" t="s">
        <v>396</v>
      </c>
      <c r="I253" s="11">
        <v>3100001558</v>
      </c>
      <c r="J253" s="11"/>
      <c r="K253" s="170" t="s">
        <v>1181</v>
      </c>
      <c r="L253" s="11">
        <v>1650</v>
      </c>
      <c r="M253" s="11">
        <v>4084</v>
      </c>
      <c r="N253" s="11">
        <v>3</v>
      </c>
      <c r="O253" s="19" t="s">
        <v>300</v>
      </c>
      <c r="P253" s="165" t="s">
        <v>109</v>
      </c>
      <c r="Q253" s="11" t="s">
        <v>115</v>
      </c>
      <c r="R253" s="11">
        <v>2.1379999999999999</v>
      </c>
      <c r="S253" s="20">
        <v>7977</v>
      </c>
      <c r="T253" s="20" t="s">
        <v>100</v>
      </c>
      <c r="U253" s="21">
        <v>76.112700000000004</v>
      </c>
      <c r="V253" s="20">
        <f t="shared" si="220"/>
        <v>607151.00790000008</v>
      </c>
      <c r="W253" s="20">
        <v>0</v>
      </c>
      <c r="X253" s="20">
        <v>0</v>
      </c>
      <c r="Y253" s="20">
        <f t="shared" si="221"/>
        <v>109287.18142200001</v>
      </c>
      <c r="Z253" s="20">
        <f t="shared" si="222"/>
        <v>15178.775197500003</v>
      </c>
      <c r="AA253" s="20">
        <f t="shared" si="223"/>
        <v>731616.96451950015</v>
      </c>
      <c r="AB253" s="20">
        <f t="shared" si="224"/>
        <v>622329.7830975001</v>
      </c>
      <c r="AC253" s="11" t="s">
        <v>101</v>
      </c>
      <c r="AD253" s="11">
        <v>9100140553</v>
      </c>
      <c r="AE253" s="11" t="s">
        <v>6</v>
      </c>
      <c r="AF253" s="11" t="s">
        <v>102</v>
      </c>
      <c r="AG253" s="11" t="s">
        <v>9</v>
      </c>
      <c r="AH253" s="11">
        <v>331011024</v>
      </c>
      <c r="AI253" s="11" t="s">
        <v>197</v>
      </c>
      <c r="AJ253" s="11" t="s">
        <v>396</v>
      </c>
      <c r="AK253" s="11" t="s">
        <v>396</v>
      </c>
      <c r="AL253" s="15" t="s">
        <v>406</v>
      </c>
      <c r="AM253" s="73" t="s">
        <v>171</v>
      </c>
    </row>
    <row r="254" spans="1:39" ht="15.75" hidden="1">
      <c r="A254" s="14">
        <v>253</v>
      </c>
      <c r="B254" s="15" t="s">
        <v>408</v>
      </c>
      <c r="C254" s="15"/>
      <c r="D254" s="16">
        <v>220000001013</v>
      </c>
      <c r="E254" s="16">
        <v>8323996</v>
      </c>
      <c r="F254" s="16" t="s">
        <v>409</v>
      </c>
      <c r="G254" s="16">
        <v>5017271089</v>
      </c>
      <c r="H254" s="16" t="s">
        <v>410</v>
      </c>
      <c r="I254" s="11">
        <v>3100001558</v>
      </c>
      <c r="J254" s="11"/>
      <c r="K254" s="170" t="s">
        <v>1181</v>
      </c>
      <c r="L254" s="11">
        <v>1650</v>
      </c>
      <c r="M254" s="11">
        <v>4084</v>
      </c>
      <c r="N254" s="11">
        <v>3</v>
      </c>
      <c r="O254" s="19">
        <v>3</v>
      </c>
      <c r="P254" s="166" t="s">
        <v>158</v>
      </c>
      <c r="Q254" s="11" t="s">
        <v>411</v>
      </c>
      <c r="R254" s="11">
        <v>2.1360000000000001</v>
      </c>
      <c r="S254" s="20">
        <v>8490</v>
      </c>
      <c r="T254" s="20" t="s">
        <v>100</v>
      </c>
      <c r="U254" s="21">
        <v>81.765500000000003</v>
      </c>
      <c r="V254" s="20">
        <f t="shared" si="220"/>
        <v>694189.09499999997</v>
      </c>
      <c r="W254" s="20">
        <v>0</v>
      </c>
      <c r="X254" s="20">
        <v>0</v>
      </c>
      <c r="Y254" s="20">
        <f t="shared" si="221"/>
        <v>124954.03709999999</v>
      </c>
      <c r="Z254" s="20">
        <f t="shared" si="222"/>
        <v>17354.727374999999</v>
      </c>
      <c r="AA254" s="20">
        <f t="shared" si="223"/>
        <v>836497.85947499995</v>
      </c>
      <c r="AB254" s="20">
        <f t="shared" si="224"/>
        <v>711543.82237499999</v>
      </c>
      <c r="AC254" s="11" t="s">
        <v>101</v>
      </c>
      <c r="AD254" s="11">
        <v>9100153853</v>
      </c>
      <c r="AE254" s="11" t="s">
        <v>6</v>
      </c>
      <c r="AF254" s="11" t="s">
        <v>116</v>
      </c>
      <c r="AG254" s="11" t="s">
        <v>12</v>
      </c>
      <c r="AH254" s="11">
        <v>331011024</v>
      </c>
      <c r="AI254" s="11" t="s">
        <v>197</v>
      </c>
      <c r="AJ254" s="11" t="s">
        <v>412</v>
      </c>
      <c r="AK254" s="35" t="s">
        <v>413</v>
      </c>
      <c r="AL254" s="15" t="s">
        <v>406</v>
      </c>
      <c r="AM254" s="73" t="s">
        <v>257</v>
      </c>
    </row>
    <row r="255" spans="1:39" ht="15.75" hidden="1">
      <c r="A255" s="14">
        <v>254</v>
      </c>
      <c r="B255" s="15" t="s">
        <v>414</v>
      </c>
      <c r="C255" s="15"/>
      <c r="D255" s="16">
        <v>220000000889</v>
      </c>
      <c r="E255" s="16">
        <v>3197988</v>
      </c>
      <c r="F255" s="16" t="s">
        <v>389</v>
      </c>
      <c r="G255" s="16">
        <v>5014416058</v>
      </c>
      <c r="H255" s="16" t="s">
        <v>390</v>
      </c>
      <c r="I255" s="11">
        <v>3100001558</v>
      </c>
      <c r="J255" s="11"/>
      <c r="K255" s="170" t="s">
        <v>1181</v>
      </c>
      <c r="L255" s="11">
        <v>1650</v>
      </c>
      <c r="M255" s="11">
        <v>4084</v>
      </c>
      <c r="N255" s="11">
        <v>3</v>
      </c>
      <c r="O255" s="19">
        <v>3.2</v>
      </c>
      <c r="P255" s="165" t="s">
        <v>98</v>
      </c>
      <c r="Q255" s="11" t="s">
        <v>227</v>
      </c>
      <c r="R255" s="11">
        <v>2.1379999999999999</v>
      </c>
      <c r="S255" s="20">
        <v>8480</v>
      </c>
      <c r="T255" s="20" t="s">
        <v>100</v>
      </c>
      <c r="U255" s="21">
        <v>76.112700000000004</v>
      </c>
      <c r="V255" s="20">
        <f t="shared" si="220"/>
        <v>645435.696</v>
      </c>
      <c r="W255" s="20">
        <f>V255*0%</f>
        <v>0</v>
      </c>
      <c r="X255" s="20">
        <f>W255*10%</f>
        <v>0</v>
      </c>
      <c r="Y255" s="20">
        <f t="shared" si="221"/>
        <v>116178.42528</v>
      </c>
      <c r="Z255" s="20">
        <f t="shared" si="222"/>
        <v>16135.892400000001</v>
      </c>
      <c r="AA255" s="20">
        <f t="shared" si="223"/>
        <v>777750.01367999997</v>
      </c>
      <c r="AB255" s="20">
        <f t="shared" si="224"/>
        <v>661571.58840000001</v>
      </c>
      <c r="AC255" s="11" t="s">
        <v>101</v>
      </c>
      <c r="AD255" s="11">
        <v>9100140550</v>
      </c>
      <c r="AE255" s="11" t="s">
        <v>6</v>
      </c>
      <c r="AF255" s="11" t="s">
        <v>116</v>
      </c>
      <c r="AG255" s="11" t="s">
        <v>9</v>
      </c>
      <c r="AH255" s="11">
        <v>331011024</v>
      </c>
      <c r="AI255" s="11" t="s">
        <v>197</v>
      </c>
      <c r="AJ255" s="11" t="s">
        <v>399</v>
      </c>
      <c r="AK255" s="11">
        <v>44895</v>
      </c>
      <c r="AL255" s="15" t="s">
        <v>406</v>
      </c>
      <c r="AM255" s="73" t="s">
        <v>97</v>
      </c>
    </row>
    <row r="256" spans="1:39" ht="15.75" hidden="1">
      <c r="A256" s="14">
        <v>255</v>
      </c>
      <c r="B256" s="15" t="s">
        <v>415</v>
      </c>
      <c r="C256" s="15"/>
      <c r="D256" s="16">
        <v>220000000551</v>
      </c>
      <c r="E256" s="16">
        <v>5127224</v>
      </c>
      <c r="F256" s="16" t="s">
        <v>181</v>
      </c>
      <c r="G256" s="16">
        <v>5011758850</v>
      </c>
      <c r="H256" s="16" t="s">
        <v>182</v>
      </c>
      <c r="I256" s="11">
        <v>3100001558</v>
      </c>
      <c r="J256" s="11"/>
      <c r="K256" s="170" t="s">
        <v>1181</v>
      </c>
      <c r="L256" s="11">
        <v>1650</v>
      </c>
      <c r="M256" s="11">
        <v>4084</v>
      </c>
      <c r="N256" s="11">
        <v>3</v>
      </c>
      <c r="O256" s="19">
        <v>3</v>
      </c>
      <c r="P256" s="165" t="s">
        <v>183</v>
      </c>
      <c r="Q256" s="11" t="s">
        <v>115</v>
      </c>
      <c r="R256" s="11">
        <v>2.1379999999999999</v>
      </c>
      <c r="S256" s="20">
        <v>11548</v>
      </c>
      <c r="T256" s="20" t="s">
        <v>134</v>
      </c>
      <c r="U256" s="21">
        <v>82.641099999999994</v>
      </c>
      <c r="V256" s="20">
        <f>S256*U256</f>
        <v>954339.42279999994</v>
      </c>
      <c r="W256" s="20">
        <f>V256*7.5%</f>
        <v>71575.456709999999</v>
      </c>
      <c r="X256" s="20">
        <f>W256*10%</f>
        <v>7157.5456709999999</v>
      </c>
      <c r="Y256" s="20">
        <f>(W256+V256+X256)*18%</f>
        <v>185953.03653257998</v>
      </c>
      <c r="Z256" s="20">
        <f>V256*2.5%</f>
        <v>23858.485570000001</v>
      </c>
      <c r="AA256" s="20">
        <f>V256+W256+X256+Y256+Z256</f>
        <v>1242883.94728358</v>
      </c>
      <c r="AB256" s="20">
        <f>AA256-Y256</f>
        <v>1056930.910751</v>
      </c>
      <c r="AC256" s="11" t="s">
        <v>101</v>
      </c>
      <c r="AD256" s="11">
        <v>9100104762</v>
      </c>
      <c r="AE256" s="11" t="s">
        <v>6</v>
      </c>
      <c r="AF256" s="11" t="s">
        <v>116</v>
      </c>
      <c r="AG256" s="11" t="s">
        <v>34</v>
      </c>
      <c r="AH256" s="11" t="s">
        <v>151</v>
      </c>
      <c r="AI256" s="11" t="s">
        <v>152</v>
      </c>
      <c r="AJ256" s="11"/>
      <c r="AK256" s="11">
        <v>44509</v>
      </c>
      <c r="AL256" s="11" t="s">
        <v>220</v>
      </c>
      <c r="AM256" s="73" t="s">
        <v>171</v>
      </c>
    </row>
    <row r="257" spans="1:39" ht="15.75" hidden="1">
      <c r="A257" s="14">
        <v>256</v>
      </c>
      <c r="B257" s="15" t="s">
        <v>416</v>
      </c>
      <c r="C257" s="15"/>
      <c r="D257" s="16">
        <v>220000000736</v>
      </c>
      <c r="E257" s="16">
        <v>8937668</v>
      </c>
      <c r="F257" s="16" t="s">
        <v>225</v>
      </c>
      <c r="G257" s="16">
        <v>5013425091</v>
      </c>
      <c r="H257" s="16" t="s">
        <v>226</v>
      </c>
      <c r="I257" s="11">
        <v>3100001558</v>
      </c>
      <c r="J257" s="11"/>
      <c r="K257" s="170" t="s">
        <v>1181</v>
      </c>
      <c r="L257" s="11">
        <v>1650</v>
      </c>
      <c r="M257" s="11">
        <v>4084</v>
      </c>
      <c r="N257" s="11">
        <v>3</v>
      </c>
      <c r="O257" s="19">
        <v>3.09</v>
      </c>
      <c r="P257" s="165" t="s">
        <v>98</v>
      </c>
      <c r="Q257" s="11" t="s">
        <v>227</v>
      </c>
      <c r="R257" s="11">
        <v>2.1419999999999999</v>
      </c>
      <c r="S257" s="20">
        <v>8480</v>
      </c>
      <c r="T257" s="20" t="s">
        <v>100</v>
      </c>
      <c r="U257" s="21">
        <v>74.783600000000007</v>
      </c>
      <c r="V257" s="20">
        <f>S257*U257</f>
        <v>634164.92800000007</v>
      </c>
      <c r="W257" s="20">
        <v>0</v>
      </c>
      <c r="X257" s="20">
        <v>0</v>
      </c>
      <c r="Y257" s="20">
        <f>V257*18%</f>
        <v>114149.68704</v>
      </c>
      <c r="Z257" s="20">
        <f>V257*2.5%</f>
        <v>15854.123200000002</v>
      </c>
      <c r="AA257" s="20">
        <f>V257+W257+X257+Y257+Z257</f>
        <v>764168.73824000009</v>
      </c>
      <c r="AB257" s="20">
        <f>AA257-Y257</f>
        <v>650019.0512000001</v>
      </c>
      <c r="AC257" s="11" t="s">
        <v>101</v>
      </c>
      <c r="AD257" s="11">
        <v>9100129960</v>
      </c>
      <c r="AE257" s="11" t="s">
        <v>6</v>
      </c>
      <c r="AF257" s="11" t="s">
        <v>116</v>
      </c>
      <c r="AG257" s="11" t="s">
        <v>34</v>
      </c>
      <c r="AH257" s="11">
        <v>331011024</v>
      </c>
      <c r="AI257" s="11" t="s">
        <v>197</v>
      </c>
      <c r="AJ257" s="11" t="s">
        <v>228</v>
      </c>
      <c r="AK257" s="11" t="s">
        <v>342</v>
      </c>
      <c r="AL257" s="11" t="s">
        <v>220</v>
      </c>
      <c r="AM257" s="73" t="s">
        <v>97</v>
      </c>
    </row>
    <row r="258" spans="1:39" ht="15.75" hidden="1">
      <c r="A258" s="14">
        <v>257</v>
      </c>
      <c r="B258" s="15">
        <v>236480</v>
      </c>
      <c r="C258" s="15"/>
      <c r="D258" s="16">
        <v>220000000701</v>
      </c>
      <c r="E258" s="16">
        <v>8351310</v>
      </c>
      <c r="F258" s="16" t="s">
        <v>325</v>
      </c>
      <c r="G258" s="16">
        <v>5013371887</v>
      </c>
      <c r="H258" s="16" t="s">
        <v>326</v>
      </c>
      <c r="I258" s="11">
        <v>3100001558</v>
      </c>
      <c r="J258" s="11"/>
      <c r="K258" s="170" t="s">
        <v>1181</v>
      </c>
      <c r="L258" s="11">
        <v>1650</v>
      </c>
      <c r="M258" s="11">
        <v>4084</v>
      </c>
      <c r="N258" s="11">
        <v>5</v>
      </c>
      <c r="O258" s="19" t="s">
        <v>327</v>
      </c>
      <c r="P258" s="165" t="s">
        <v>109</v>
      </c>
      <c r="Q258" s="11" t="s">
        <v>110</v>
      </c>
      <c r="R258" s="11">
        <v>2.1379999999999999</v>
      </c>
      <c r="S258" s="20">
        <v>7977</v>
      </c>
      <c r="T258" s="20" t="s">
        <v>100</v>
      </c>
      <c r="U258" s="21">
        <v>74.783600000000007</v>
      </c>
      <c r="V258" s="20">
        <f t="shared" ref="V258" si="225">S258*U258</f>
        <v>596548.77720000001</v>
      </c>
      <c r="W258" s="20">
        <v>0</v>
      </c>
      <c r="X258" s="20">
        <v>0</v>
      </c>
      <c r="Y258" s="20">
        <f t="shared" ref="Y258" si="226">V258*18%</f>
        <v>107378.77989599999</v>
      </c>
      <c r="Z258" s="20">
        <f t="shared" ref="Z258:Z268" si="227">V258*2.5%</f>
        <v>14913.719430000001</v>
      </c>
      <c r="AA258" s="20">
        <f t="shared" ref="AA258:AA268" si="228">V258+W258+X258+Y258+Z258</f>
        <v>718841.27652600012</v>
      </c>
      <c r="AB258" s="20">
        <f t="shared" ref="AB258:AB268" si="229">AA258-Y258</f>
        <v>611462.49663000018</v>
      </c>
      <c r="AC258" s="11" t="s">
        <v>101</v>
      </c>
      <c r="AD258" s="11">
        <v>9100129961</v>
      </c>
      <c r="AE258" s="11" t="s">
        <v>6</v>
      </c>
      <c r="AF258" s="11" t="s">
        <v>116</v>
      </c>
      <c r="AG258" s="11" t="s">
        <v>34</v>
      </c>
      <c r="AH258" s="11">
        <v>331011024</v>
      </c>
      <c r="AI258" s="11" t="s">
        <v>197</v>
      </c>
      <c r="AJ258" s="11" t="s">
        <v>328</v>
      </c>
      <c r="AK258" s="11" t="s">
        <v>328</v>
      </c>
      <c r="AL258" s="11" t="s">
        <v>220</v>
      </c>
      <c r="AM258" s="73" t="s">
        <v>97</v>
      </c>
    </row>
    <row r="259" spans="1:39" ht="15.75" hidden="1">
      <c r="A259" s="14">
        <v>258</v>
      </c>
      <c r="B259" s="15">
        <v>236482</v>
      </c>
      <c r="C259" s="15"/>
      <c r="D259" s="16">
        <v>220000000701</v>
      </c>
      <c r="E259" s="16">
        <v>8351310</v>
      </c>
      <c r="F259" s="16" t="s">
        <v>325</v>
      </c>
      <c r="G259" s="16">
        <v>5013371887</v>
      </c>
      <c r="H259" s="16" t="s">
        <v>326</v>
      </c>
      <c r="I259" s="11">
        <v>3100001558</v>
      </c>
      <c r="J259" s="11"/>
      <c r="K259" s="170" t="s">
        <v>1181</v>
      </c>
      <c r="L259" s="11">
        <v>1650</v>
      </c>
      <c r="M259" s="11">
        <v>4084</v>
      </c>
      <c r="N259" s="11">
        <v>5</v>
      </c>
      <c r="O259" s="19" t="s">
        <v>327</v>
      </c>
      <c r="P259" s="165" t="s">
        <v>109</v>
      </c>
      <c r="Q259" s="11" t="s">
        <v>110</v>
      </c>
      <c r="R259" s="11">
        <v>2.1379999999999999</v>
      </c>
      <c r="S259" s="20">
        <v>7977</v>
      </c>
      <c r="T259" s="20" t="s">
        <v>100</v>
      </c>
      <c r="U259" s="21">
        <v>74.783600000000007</v>
      </c>
      <c r="V259" s="20">
        <f>S259*U259</f>
        <v>596548.77720000001</v>
      </c>
      <c r="W259" s="20">
        <v>0</v>
      </c>
      <c r="X259" s="20">
        <v>0</v>
      </c>
      <c r="Y259" s="20">
        <f>V259*18%</f>
        <v>107378.77989599999</v>
      </c>
      <c r="Z259" s="20">
        <f t="shared" si="227"/>
        <v>14913.719430000001</v>
      </c>
      <c r="AA259" s="20">
        <f t="shared" si="228"/>
        <v>718841.27652600012</v>
      </c>
      <c r="AB259" s="20">
        <f t="shared" si="229"/>
        <v>611462.49663000018</v>
      </c>
      <c r="AC259" s="11" t="s">
        <v>101</v>
      </c>
      <c r="AD259" s="11">
        <v>9100129961</v>
      </c>
      <c r="AE259" s="11" t="s">
        <v>6</v>
      </c>
      <c r="AF259" s="11" t="s">
        <v>116</v>
      </c>
      <c r="AG259" s="11" t="s">
        <v>34</v>
      </c>
      <c r="AH259" s="11">
        <v>331011024</v>
      </c>
      <c r="AI259" s="11" t="s">
        <v>197</v>
      </c>
      <c r="AJ259" s="11" t="s">
        <v>328</v>
      </c>
      <c r="AK259" s="11" t="s">
        <v>328</v>
      </c>
      <c r="AL259" s="11" t="s">
        <v>220</v>
      </c>
      <c r="AM259" s="73" t="s">
        <v>97</v>
      </c>
    </row>
    <row r="260" spans="1:39" ht="15.75" hidden="1">
      <c r="A260" s="14">
        <v>259</v>
      </c>
      <c r="B260" s="15">
        <v>250875</v>
      </c>
      <c r="C260" s="15"/>
      <c r="D260" s="16">
        <v>220000000711</v>
      </c>
      <c r="E260" s="16">
        <v>2319378</v>
      </c>
      <c r="F260" s="16" t="s">
        <v>298</v>
      </c>
      <c r="G260" s="16">
        <v>5014011257</v>
      </c>
      <c r="H260" s="16" t="s">
        <v>299</v>
      </c>
      <c r="I260" s="11">
        <v>3100001558</v>
      </c>
      <c r="J260" s="11"/>
      <c r="K260" s="170" t="s">
        <v>1181</v>
      </c>
      <c r="L260" s="11">
        <v>1650</v>
      </c>
      <c r="M260" s="11">
        <v>4084</v>
      </c>
      <c r="N260" s="11">
        <v>3</v>
      </c>
      <c r="O260" s="19" t="s">
        <v>300</v>
      </c>
      <c r="P260" s="165" t="s">
        <v>109</v>
      </c>
      <c r="Q260" s="11" t="s">
        <v>115</v>
      </c>
      <c r="R260" s="11">
        <v>2.1379999999999999</v>
      </c>
      <c r="S260" s="20">
        <v>7977</v>
      </c>
      <c r="T260" s="20" t="s">
        <v>100</v>
      </c>
      <c r="U260" s="21">
        <v>76.112700000000004</v>
      </c>
      <c r="V260" s="20">
        <f>S260*U260</f>
        <v>607151.00790000008</v>
      </c>
      <c r="W260" s="20">
        <v>0</v>
      </c>
      <c r="X260" s="20">
        <v>0</v>
      </c>
      <c r="Y260" s="20">
        <f t="shared" ref="Y260" si="230">(W260+V260+X260)*18%</f>
        <v>109287.18142200001</v>
      </c>
      <c r="Z260" s="20">
        <f t="shared" si="227"/>
        <v>15178.775197500003</v>
      </c>
      <c r="AA260" s="20">
        <f t="shared" si="228"/>
        <v>731616.96451950015</v>
      </c>
      <c r="AB260" s="20">
        <f t="shared" si="229"/>
        <v>622329.7830975001</v>
      </c>
      <c r="AC260" s="11" t="s">
        <v>101</v>
      </c>
      <c r="AD260" s="11">
        <v>9100140553</v>
      </c>
      <c r="AE260" s="11" t="s">
        <v>6</v>
      </c>
      <c r="AF260" s="11" t="s">
        <v>102</v>
      </c>
      <c r="AG260" s="11" t="s">
        <v>9</v>
      </c>
      <c r="AH260" s="11">
        <v>331011024</v>
      </c>
      <c r="AI260" s="11" t="s">
        <v>197</v>
      </c>
      <c r="AJ260" s="11" t="s">
        <v>301</v>
      </c>
      <c r="AK260" s="11" t="s">
        <v>301</v>
      </c>
      <c r="AL260" s="11" t="s">
        <v>220</v>
      </c>
      <c r="AM260" s="73" t="s">
        <v>97</v>
      </c>
    </row>
    <row r="261" spans="1:39" ht="15.75" hidden="1">
      <c r="A261" s="14">
        <v>260</v>
      </c>
      <c r="B261" s="15" t="s">
        <v>417</v>
      </c>
      <c r="C261" s="15"/>
      <c r="D261" s="16">
        <v>220000000738</v>
      </c>
      <c r="E261" s="16">
        <v>2205304</v>
      </c>
      <c r="F261" s="16" t="s">
        <v>351</v>
      </c>
      <c r="G261" s="16">
        <v>5013987254</v>
      </c>
      <c r="H261" s="16" t="s">
        <v>352</v>
      </c>
      <c r="I261" s="11">
        <v>3100001558</v>
      </c>
      <c r="J261" s="11"/>
      <c r="K261" s="170" t="s">
        <v>1181</v>
      </c>
      <c r="L261" s="11">
        <v>1650</v>
      </c>
      <c r="M261" s="11">
        <v>4084</v>
      </c>
      <c r="N261" s="11">
        <v>3</v>
      </c>
      <c r="O261" s="19" t="s">
        <v>353</v>
      </c>
      <c r="P261" s="165" t="s">
        <v>354</v>
      </c>
      <c r="Q261" s="11" t="s">
        <v>115</v>
      </c>
      <c r="R261" s="11">
        <v>2.1379999999999999</v>
      </c>
      <c r="S261" s="20">
        <v>12800</v>
      </c>
      <c r="T261" s="20" t="s">
        <v>100</v>
      </c>
      <c r="U261" s="21">
        <v>74.783600000000007</v>
      </c>
      <c r="V261" s="20">
        <f>U261*S261</f>
        <v>957230.08000000007</v>
      </c>
      <c r="W261" s="20">
        <v>0</v>
      </c>
      <c r="X261" s="20">
        <v>0</v>
      </c>
      <c r="Y261" s="20">
        <f>(W261+V261+X261)*18%</f>
        <v>172301.41440000001</v>
      </c>
      <c r="Z261" s="20">
        <f t="shared" si="227"/>
        <v>23930.752000000004</v>
      </c>
      <c r="AA261" s="20">
        <f t="shared" si="228"/>
        <v>1153462.2464000003</v>
      </c>
      <c r="AB261" s="20">
        <f t="shared" si="229"/>
        <v>981160.83200000029</v>
      </c>
      <c r="AC261" s="11" t="s">
        <v>101</v>
      </c>
      <c r="AD261" s="11" t="s">
        <v>355</v>
      </c>
      <c r="AE261" s="11" t="s">
        <v>6</v>
      </c>
      <c r="AF261" s="11" t="s">
        <v>116</v>
      </c>
      <c r="AG261" s="11" t="s">
        <v>34</v>
      </c>
      <c r="AH261" s="11">
        <v>331011024</v>
      </c>
      <c r="AI261" s="11" t="s">
        <v>197</v>
      </c>
      <c r="AJ261" s="11" t="s">
        <v>356</v>
      </c>
      <c r="AK261" s="11" t="s">
        <v>356</v>
      </c>
      <c r="AL261" s="11" t="s">
        <v>220</v>
      </c>
      <c r="AM261" s="73" t="s">
        <v>108</v>
      </c>
    </row>
    <row r="262" spans="1:39" ht="15.75" hidden="1">
      <c r="A262" s="14">
        <v>261</v>
      </c>
      <c r="B262" s="15">
        <v>250927</v>
      </c>
      <c r="C262" s="15"/>
      <c r="D262" s="16">
        <v>220000000768</v>
      </c>
      <c r="E262" s="16">
        <v>3197532</v>
      </c>
      <c r="F262" s="16" t="s">
        <v>389</v>
      </c>
      <c r="G262" s="16">
        <v>5014416076</v>
      </c>
      <c r="H262" s="16" t="s">
        <v>390</v>
      </c>
      <c r="I262" s="11">
        <v>3100001558</v>
      </c>
      <c r="J262" s="11"/>
      <c r="K262" s="170" t="s">
        <v>1181</v>
      </c>
      <c r="L262" s="11">
        <v>1650</v>
      </c>
      <c r="M262" s="11">
        <v>4084</v>
      </c>
      <c r="N262" s="11">
        <v>3</v>
      </c>
      <c r="O262" s="19" t="s">
        <v>300</v>
      </c>
      <c r="P262" s="165" t="s">
        <v>109</v>
      </c>
      <c r="Q262" s="11" t="s">
        <v>115</v>
      </c>
      <c r="R262" s="11">
        <v>2.1379999999999999</v>
      </c>
      <c r="S262" s="20">
        <v>7977</v>
      </c>
      <c r="T262" s="20" t="s">
        <v>100</v>
      </c>
      <c r="U262" s="21">
        <v>76.112700000000004</v>
      </c>
      <c r="V262" s="20">
        <f>S262*U262</f>
        <v>607151.00790000008</v>
      </c>
      <c r="W262" s="20">
        <v>0</v>
      </c>
      <c r="X262" s="20">
        <v>0</v>
      </c>
      <c r="Y262" s="20">
        <f>(W262+V262+X262)*18%</f>
        <v>109287.18142200001</v>
      </c>
      <c r="Z262" s="20">
        <f t="shared" si="227"/>
        <v>15178.775197500003</v>
      </c>
      <c r="AA262" s="20">
        <f t="shared" si="228"/>
        <v>731616.96451950015</v>
      </c>
      <c r="AB262" s="20">
        <f t="shared" si="229"/>
        <v>622329.7830975001</v>
      </c>
      <c r="AC262" s="11" t="s">
        <v>101</v>
      </c>
      <c r="AD262" s="11">
        <v>9100140553</v>
      </c>
      <c r="AE262" s="11" t="s">
        <v>6</v>
      </c>
      <c r="AF262" s="11" t="s">
        <v>102</v>
      </c>
      <c r="AG262" s="11" t="s">
        <v>9</v>
      </c>
      <c r="AH262" s="11">
        <v>331011024</v>
      </c>
      <c r="AI262" s="11" t="s">
        <v>197</v>
      </c>
      <c r="AJ262" s="11" t="s">
        <v>391</v>
      </c>
      <c r="AK262" s="11" t="s">
        <v>391</v>
      </c>
      <c r="AL262" s="11" t="s">
        <v>220</v>
      </c>
      <c r="AM262" s="73" t="s">
        <v>766</v>
      </c>
    </row>
    <row r="263" spans="1:39" ht="15.75" hidden="1">
      <c r="A263" s="14">
        <v>262</v>
      </c>
      <c r="B263" s="15" t="s">
        <v>418</v>
      </c>
      <c r="C263" s="15"/>
      <c r="D263" s="16">
        <v>220000000736</v>
      </c>
      <c r="E263" s="16">
        <v>2205304</v>
      </c>
      <c r="F263" s="16" t="s">
        <v>351</v>
      </c>
      <c r="G263" s="16">
        <v>5013987254</v>
      </c>
      <c r="H263" s="16" t="s">
        <v>352</v>
      </c>
      <c r="I263" s="11">
        <v>3100001558</v>
      </c>
      <c r="J263" s="11"/>
      <c r="K263" s="170" t="s">
        <v>1181</v>
      </c>
      <c r="L263" s="11">
        <v>1650</v>
      </c>
      <c r="M263" s="11">
        <v>4084</v>
      </c>
      <c r="N263" s="11">
        <v>3</v>
      </c>
      <c r="O263" s="19" t="s">
        <v>353</v>
      </c>
      <c r="P263" s="165" t="s">
        <v>354</v>
      </c>
      <c r="Q263" s="11" t="s">
        <v>115</v>
      </c>
      <c r="R263" s="11">
        <v>2.1419999999999999</v>
      </c>
      <c r="S263" s="20">
        <v>12800</v>
      </c>
      <c r="T263" s="20" t="s">
        <v>100</v>
      </c>
      <c r="U263" s="21">
        <v>74.783600000000007</v>
      </c>
      <c r="V263" s="20">
        <f>U263*S263</f>
        <v>957230.08000000007</v>
      </c>
      <c r="W263" s="20">
        <v>0</v>
      </c>
      <c r="X263" s="20">
        <v>0</v>
      </c>
      <c r="Y263" s="20">
        <f>(W263+V263+X263)*18%</f>
        <v>172301.41440000001</v>
      </c>
      <c r="Z263" s="20">
        <f t="shared" si="227"/>
        <v>23930.752000000004</v>
      </c>
      <c r="AA263" s="20">
        <f t="shared" si="228"/>
        <v>1153462.2464000003</v>
      </c>
      <c r="AB263" s="20">
        <f t="shared" si="229"/>
        <v>981160.83200000029</v>
      </c>
      <c r="AC263" s="11" t="s">
        <v>101</v>
      </c>
      <c r="AD263" s="11" t="s">
        <v>355</v>
      </c>
      <c r="AE263" s="11" t="s">
        <v>6</v>
      </c>
      <c r="AF263" s="11" t="s">
        <v>116</v>
      </c>
      <c r="AG263" s="11" t="s">
        <v>34</v>
      </c>
      <c r="AH263" s="11">
        <v>331011024</v>
      </c>
      <c r="AI263" s="11" t="s">
        <v>197</v>
      </c>
      <c r="AJ263" s="11" t="s">
        <v>356</v>
      </c>
      <c r="AK263" s="11" t="s">
        <v>356</v>
      </c>
      <c r="AL263" s="11" t="s">
        <v>220</v>
      </c>
      <c r="AM263" s="73" t="s">
        <v>165</v>
      </c>
    </row>
    <row r="264" spans="1:39" ht="15.75" hidden="1">
      <c r="A264" s="14">
        <v>263</v>
      </c>
      <c r="B264" s="15">
        <v>250876</v>
      </c>
      <c r="C264" s="15"/>
      <c r="D264" s="16">
        <v>220000000711</v>
      </c>
      <c r="E264" s="16">
        <v>2319378</v>
      </c>
      <c r="F264" s="16" t="s">
        <v>298</v>
      </c>
      <c r="G264" s="16">
        <v>5014011257</v>
      </c>
      <c r="H264" s="16" t="s">
        <v>299</v>
      </c>
      <c r="I264" s="11">
        <v>3100001558</v>
      </c>
      <c r="J264" s="11"/>
      <c r="K264" s="170" t="s">
        <v>1181</v>
      </c>
      <c r="L264" s="11">
        <v>1650</v>
      </c>
      <c r="M264" s="11">
        <v>4084</v>
      </c>
      <c r="N264" s="11">
        <v>3</v>
      </c>
      <c r="O264" s="19" t="s">
        <v>300</v>
      </c>
      <c r="P264" s="165" t="s">
        <v>109</v>
      </c>
      <c r="Q264" s="11" t="s">
        <v>115</v>
      </c>
      <c r="R264" s="11">
        <v>2.1379999999999999</v>
      </c>
      <c r="S264" s="20">
        <v>7977</v>
      </c>
      <c r="T264" s="20" t="s">
        <v>100</v>
      </c>
      <c r="U264" s="21">
        <v>76.112700000000004</v>
      </c>
      <c r="V264" s="20">
        <f>S264*U264</f>
        <v>607151.00790000008</v>
      </c>
      <c r="W264" s="20">
        <v>0</v>
      </c>
      <c r="X264" s="20">
        <v>0</v>
      </c>
      <c r="Y264" s="20">
        <f>(W264+V264+X264)*18%</f>
        <v>109287.18142200001</v>
      </c>
      <c r="Z264" s="20">
        <f t="shared" si="227"/>
        <v>15178.775197500003</v>
      </c>
      <c r="AA264" s="20">
        <f t="shared" si="228"/>
        <v>731616.96451950015</v>
      </c>
      <c r="AB264" s="20">
        <f t="shared" si="229"/>
        <v>622329.7830975001</v>
      </c>
      <c r="AC264" s="11" t="s">
        <v>101</v>
      </c>
      <c r="AD264" s="11">
        <v>9100140553</v>
      </c>
      <c r="AE264" s="11" t="s">
        <v>6</v>
      </c>
      <c r="AF264" s="11" t="s">
        <v>102</v>
      </c>
      <c r="AG264" s="11" t="s">
        <v>9</v>
      </c>
      <c r="AH264" s="11">
        <v>331011024</v>
      </c>
      <c r="AI264" s="11" t="s">
        <v>197</v>
      </c>
      <c r="AJ264" s="11" t="s">
        <v>301</v>
      </c>
      <c r="AK264" s="11" t="s">
        <v>301</v>
      </c>
      <c r="AL264" s="11" t="s">
        <v>220</v>
      </c>
      <c r="AM264" s="73" t="s">
        <v>97</v>
      </c>
    </row>
    <row r="265" spans="1:39" ht="15.75" hidden="1">
      <c r="A265" s="14">
        <v>264</v>
      </c>
      <c r="B265" s="15" t="s">
        <v>419</v>
      </c>
      <c r="C265" s="15"/>
      <c r="D265" s="16">
        <v>220000000551</v>
      </c>
      <c r="E265" s="16">
        <v>5127224</v>
      </c>
      <c r="F265" s="16" t="s">
        <v>181</v>
      </c>
      <c r="G265" s="16">
        <v>5011758850</v>
      </c>
      <c r="H265" s="16" t="s">
        <v>182</v>
      </c>
      <c r="I265" s="11">
        <v>3100001558</v>
      </c>
      <c r="J265" s="11"/>
      <c r="K265" s="170" t="s">
        <v>1181</v>
      </c>
      <c r="L265" s="11">
        <v>1650</v>
      </c>
      <c r="M265" s="11">
        <v>4084</v>
      </c>
      <c r="N265" s="11">
        <v>3</v>
      </c>
      <c r="O265" s="19">
        <v>3</v>
      </c>
      <c r="P265" s="165" t="s">
        <v>183</v>
      </c>
      <c r="Q265" s="11" t="s">
        <v>115</v>
      </c>
      <c r="R265" s="11">
        <v>2.1379999999999999</v>
      </c>
      <c r="S265" s="20">
        <v>11548</v>
      </c>
      <c r="T265" s="20" t="s">
        <v>134</v>
      </c>
      <c r="U265" s="21">
        <v>82.641099999999994</v>
      </c>
      <c r="V265" s="20">
        <f>S265*U265</f>
        <v>954339.42279999994</v>
      </c>
      <c r="W265" s="20">
        <f>V265*7.5%</f>
        <v>71575.456709999999</v>
      </c>
      <c r="X265" s="20">
        <f>W265*10%</f>
        <v>7157.5456709999999</v>
      </c>
      <c r="Y265" s="20">
        <f>(W265+V265+X265)*18%</f>
        <v>185953.03653257998</v>
      </c>
      <c r="Z265" s="20">
        <f t="shared" si="227"/>
        <v>23858.485570000001</v>
      </c>
      <c r="AA265" s="20">
        <f t="shared" si="228"/>
        <v>1242883.94728358</v>
      </c>
      <c r="AB265" s="20">
        <f t="shared" si="229"/>
        <v>1056930.910751</v>
      </c>
      <c r="AC265" s="11" t="s">
        <v>101</v>
      </c>
      <c r="AD265" s="11">
        <v>9100104762</v>
      </c>
      <c r="AE265" s="11" t="s">
        <v>7</v>
      </c>
      <c r="AF265" s="11" t="s">
        <v>116</v>
      </c>
      <c r="AG265" s="11" t="s">
        <v>22</v>
      </c>
      <c r="AH265" s="11" t="s">
        <v>151</v>
      </c>
      <c r="AI265" s="11" t="s">
        <v>152</v>
      </c>
      <c r="AJ265" s="11"/>
      <c r="AK265" s="11">
        <v>44509</v>
      </c>
      <c r="AL265" s="11" t="s">
        <v>220</v>
      </c>
      <c r="AM265" s="73" t="s">
        <v>97</v>
      </c>
    </row>
    <row r="266" spans="1:39" ht="15.75" hidden="1">
      <c r="A266" s="14">
        <v>265</v>
      </c>
      <c r="B266" s="15">
        <v>236497</v>
      </c>
      <c r="C266" s="15"/>
      <c r="D266" s="16">
        <v>220000000710</v>
      </c>
      <c r="E266" s="16">
        <v>8351310</v>
      </c>
      <c r="F266" s="16" t="s">
        <v>325</v>
      </c>
      <c r="G266" s="16">
        <v>5013371887</v>
      </c>
      <c r="H266" s="16" t="s">
        <v>326</v>
      </c>
      <c r="I266" s="11">
        <v>3100001558</v>
      </c>
      <c r="J266" s="11"/>
      <c r="K266" s="170" t="s">
        <v>1181</v>
      </c>
      <c r="L266" s="11">
        <v>1650</v>
      </c>
      <c r="M266" s="11">
        <v>4084</v>
      </c>
      <c r="N266" s="11">
        <v>5</v>
      </c>
      <c r="O266" s="19" t="s">
        <v>327</v>
      </c>
      <c r="P266" s="165" t="s">
        <v>109</v>
      </c>
      <c r="Q266" s="11" t="s">
        <v>110</v>
      </c>
      <c r="R266" s="11">
        <v>2.1379999999999999</v>
      </c>
      <c r="S266" s="20">
        <v>7977</v>
      </c>
      <c r="T266" s="20" t="s">
        <v>100</v>
      </c>
      <c r="U266" s="21">
        <v>74.783600000000007</v>
      </c>
      <c r="V266" s="20">
        <f>S266*U266</f>
        <v>596548.77720000001</v>
      </c>
      <c r="W266" s="20">
        <v>0</v>
      </c>
      <c r="X266" s="20">
        <v>0</v>
      </c>
      <c r="Y266" s="20">
        <f>V266*18%</f>
        <v>107378.77989599999</v>
      </c>
      <c r="Z266" s="20">
        <f t="shared" si="227"/>
        <v>14913.719430000001</v>
      </c>
      <c r="AA266" s="20">
        <f t="shared" si="228"/>
        <v>718841.27652600012</v>
      </c>
      <c r="AB266" s="20">
        <f t="shared" si="229"/>
        <v>611462.49663000018</v>
      </c>
      <c r="AC266" s="11" t="s">
        <v>101</v>
      </c>
      <c r="AD266" s="11">
        <v>9100129961</v>
      </c>
      <c r="AE266" s="11" t="s">
        <v>6</v>
      </c>
      <c r="AF266" s="11" t="s">
        <v>116</v>
      </c>
      <c r="AG266" s="11" t="s">
        <v>34</v>
      </c>
      <c r="AH266" s="11">
        <v>331011024</v>
      </c>
      <c r="AI266" s="11" t="s">
        <v>197</v>
      </c>
      <c r="AJ266" s="11" t="s">
        <v>328</v>
      </c>
      <c r="AK266" s="11" t="s">
        <v>328</v>
      </c>
      <c r="AL266" s="11" t="s">
        <v>220</v>
      </c>
      <c r="AM266" s="73" t="s">
        <v>171</v>
      </c>
    </row>
    <row r="267" spans="1:39" ht="15.75" hidden="1">
      <c r="A267" s="14">
        <v>266</v>
      </c>
      <c r="B267" s="15" t="s">
        <v>420</v>
      </c>
      <c r="C267" s="15"/>
      <c r="D267" s="16">
        <v>220000000736</v>
      </c>
      <c r="E267" s="16">
        <v>2205304</v>
      </c>
      <c r="F267" s="16" t="s">
        <v>351</v>
      </c>
      <c r="G267" s="16">
        <v>5013987254</v>
      </c>
      <c r="H267" s="16" t="s">
        <v>352</v>
      </c>
      <c r="I267" s="11">
        <v>3100001558</v>
      </c>
      <c r="J267" s="11"/>
      <c r="K267" s="170" t="s">
        <v>1181</v>
      </c>
      <c r="L267" s="11">
        <v>1650</v>
      </c>
      <c r="M267" s="11">
        <v>4084</v>
      </c>
      <c r="N267" s="11">
        <v>3</v>
      </c>
      <c r="O267" s="19" t="s">
        <v>353</v>
      </c>
      <c r="P267" s="165" t="s">
        <v>354</v>
      </c>
      <c r="Q267" s="11" t="s">
        <v>115</v>
      </c>
      <c r="R267" s="11">
        <v>2.1419999999999999</v>
      </c>
      <c r="S267" s="20">
        <v>12800</v>
      </c>
      <c r="T267" s="20" t="s">
        <v>100</v>
      </c>
      <c r="U267" s="21">
        <v>74.783600000000007</v>
      </c>
      <c r="V267" s="20">
        <f>U267*S267</f>
        <v>957230.08000000007</v>
      </c>
      <c r="W267" s="20">
        <v>0</v>
      </c>
      <c r="X267" s="20">
        <v>0</v>
      </c>
      <c r="Y267" s="20">
        <f>(W267+V267+X267)*18%</f>
        <v>172301.41440000001</v>
      </c>
      <c r="Z267" s="20">
        <f t="shared" si="227"/>
        <v>23930.752000000004</v>
      </c>
      <c r="AA267" s="20">
        <f t="shared" si="228"/>
        <v>1153462.2464000003</v>
      </c>
      <c r="AB267" s="20">
        <f t="shared" si="229"/>
        <v>981160.83200000029</v>
      </c>
      <c r="AC267" s="11" t="s">
        <v>101</v>
      </c>
      <c r="AD267" s="11" t="s">
        <v>355</v>
      </c>
      <c r="AE267" s="11" t="s">
        <v>6</v>
      </c>
      <c r="AF267" s="11" t="s">
        <v>116</v>
      </c>
      <c r="AG267" s="11" t="s">
        <v>34</v>
      </c>
      <c r="AH267" s="11">
        <v>331011024</v>
      </c>
      <c r="AI267" s="11" t="s">
        <v>197</v>
      </c>
      <c r="AJ267" s="11" t="s">
        <v>356</v>
      </c>
      <c r="AK267" s="11" t="s">
        <v>356</v>
      </c>
      <c r="AL267" s="11" t="s">
        <v>220</v>
      </c>
      <c r="AM267" s="73" t="s">
        <v>171</v>
      </c>
    </row>
    <row r="268" spans="1:39" ht="15.75" hidden="1">
      <c r="A268" s="14">
        <v>267</v>
      </c>
      <c r="B268" s="15" t="s">
        <v>421</v>
      </c>
      <c r="C268" s="15"/>
      <c r="D268" s="16">
        <v>220000000736</v>
      </c>
      <c r="E268" s="16">
        <v>8937668</v>
      </c>
      <c r="F268" s="16" t="s">
        <v>225</v>
      </c>
      <c r="G268" s="16">
        <v>5013425091</v>
      </c>
      <c r="H268" s="16" t="s">
        <v>226</v>
      </c>
      <c r="I268" s="11">
        <v>3100001558</v>
      </c>
      <c r="J268" s="11"/>
      <c r="K268" s="170" t="s">
        <v>1181</v>
      </c>
      <c r="L268" s="11">
        <v>1650</v>
      </c>
      <c r="M268" s="11">
        <v>4084</v>
      </c>
      <c r="N268" s="11">
        <v>3</v>
      </c>
      <c r="O268" s="19">
        <v>3.09</v>
      </c>
      <c r="P268" s="165" t="s">
        <v>98</v>
      </c>
      <c r="Q268" s="11" t="s">
        <v>227</v>
      </c>
      <c r="R268" s="11">
        <v>2.1419999999999999</v>
      </c>
      <c r="S268" s="20">
        <v>8480</v>
      </c>
      <c r="T268" s="20" t="s">
        <v>100</v>
      </c>
      <c r="U268" s="21">
        <v>74.783600000000007</v>
      </c>
      <c r="V268" s="20">
        <f t="shared" ref="V268" si="231">S268*U268</f>
        <v>634164.92800000007</v>
      </c>
      <c r="W268" s="20">
        <v>0</v>
      </c>
      <c r="X268" s="20">
        <v>0</v>
      </c>
      <c r="Y268" s="20">
        <f t="shared" ref="Y268" si="232">V268*18%</f>
        <v>114149.68704</v>
      </c>
      <c r="Z268" s="20">
        <f t="shared" si="227"/>
        <v>15854.123200000002</v>
      </c>
      <c r="AA268" s="20">
        <f t="shared" si="228"/>
        <v>764168.73824000009</v>
      </c>
      <c r="AB268" s="20">
        <f t="shared" si="229"/>
        <v>650019.0512000001</v>
      </c>
      <c r="AC268" s="11" t="s">
        <v>101</v>
      </c>
      <c r="AD268" s="11">
        <v>9100129960</v>
      </c>
      <c r="AE268" s="11" t="s">
        <v>6</v>
      </c>
      <c r="AF268" s="11" t="s">
        <v>116</v>
      </c>
      <c r="AG268" s="11" t="s">
        <v>34</v>
      </c>
      <c r="AH268" s="11">
        <v>331011024</v>
      </c>
      <c r="AI268" s="11" t="s">
        <v>197</v>
      </c>
      <c r="AJ268" s="11" t="s">
        <v>228</v>
      </c>
      <c r="AK268" s="11" t="s">
        <v>228</v>
      </c>
      <c r="AL268" s="11" t="s">
        <v>220</v>
      </c>
      <c r="AM268" s="73" t="s">
        <v>97</v>
      </c>
    </row>
    <row r="269" spans="1:39" ht="15.75" hidden="1">
      <c r="A269" s="14">
        <v>268</v>
      </c>
      <c r="B269" s="15">
        <v>250907</v>
      </c>
      <c r="C269" s="15"/>
      <c r="D269" s="16">
        <v>220000000729</v>
      </c>
      <c r="E269" s="16">
        <v>2817655</v>
      </c>
      <c r="F269" s="16" t="s">
        <v>387</v>
      </c>
      <c r="G269" s="16">
        <v>5014200307</v>
      </c>
      <c r="H269" s="16" t="s">
        <v>388</v>
      </c>
      <c r="I269" s="11">
        <v>3100001558</v>
      </c>
      <c r="J269" s="11"/>
      <c r="K269" s="170" t="s">
        <v>1181</v>
      </c>
      <c r="L269" s="11">
        <v>1650</v>
      </c>
      <c r="M269" s="11">
        <v>4084</v>
      </c>
      <c r="N269" s="11">
        <v>3</v>
      </c>
      <c r="O269" s="19" t="s">
        <v>300</v>
      </c>
      <c r="P269" s="165" t="s">
        <v>109</v>
      </c>
      <c r="Q269" s="11" t="s">
        <v>115</v>
      </c>
      <c r="R269" s="11">
        <v>2.1379999999999999</v>
      </c>
      <c r="S269" s="20">
        <v>7977</v>
      </c>
      <c r="T269" s="20" t="s">
        <v>100</v>
      </c>
      <c r="U269" s="21">
        <v>76.112700000000004</v>
      </c>
      <c r="V269" s="20">
        <f>S269*U269</f>
        <v>607151.00790000008</v>
      </c>
      <c r="W269" s="20">
        <v>0</v>
      </c>
      <c r="X269" s="20">
        <v>0</v>
      </c>
      <c r="Y269" s="20">
        <f>(W269+V269+X269)*18%</f>
        <v>109287.18142200001</v>
      </c>
      <c r="Z269" s="20">
        <f>V269*2.5%</f>
        <v>15178.775197500003</v>
      </c>
      <c r="AA269" s="20">
        <f>V269+W269+X269+Y269+Z269</f>
        <v>731616.96451950015</v>
      </c>
      <c r="AB269" s="20">
        <f>AA269-Y269</f>
        <v>622329.7830975001</v>
      </c>
      <c r="AC269" s="11" t="s">
        <v>101</v>
      </c>
      <c r="AD269" s="11">
        <v>9100140553</v>
      </c>
      <c r="AE269" s="11" t="s">
        <v>6</v>
      </c>
      <c r="AF269" s="11" t="s">
        <v>102</v>
      </c>
      <c r="AG269" s="11" t="s">
        <v>9</v>
      </c>
      <c r="AH269" s="11">
        <v>331011024</v>
      </c>
      <c r="AI269" s="11" t="s">
        <v>197</v>
      </c>
      <c r="AJ269" s="11" t="s">
        <v>388</v>
      </c>
      <c r="AK269" s="11">
        <v>44867</v>
      </c>
      <c r="AL269" s="11" t="s">
        <v>220</v>
      </c>
      <c r="AM269" s="73" t="s">
        <v>97</v>
      </c>
    </row>
    <row r="270" spans="1:39" ht="15.75" hidden="1">
      <c r="A270" s="14">
        <v>269</v>
      </c>
      <c r="B270" s="15">
        <v>250928</v>
      </c>
      <c r="C270" s="15"/>
      <c r="D270" s="16">
        <v>220000000769</v>
      </c>
      <c r="E270" s="16">
        <v>3197532</v>
      </c>
      <c r="F270" s="16" t="s">
        <v>389</v>
      </c>
      <c r="G270" s="16">
        <v>5014416076</v>
      </c>
      <c r="H270" s="16" t="s">
        <v>390</v>
      </c>
      <c r="I270" s="11">
        <v>3100001558</v>
      </c>
      <c r="J270" s="11"/>
      <c r="K270" s="170" t="s">
        <v>1181</v>
      </c>
      <c r="L270" s="11">
        <v>1650</v>
      </c>
      <c r="M270" s="11">
        <v>4084</v>
      </c>
      <c r="N270" s="11">
        <v>3</v>
      </c>
      <c r="O270" s="19" t="s">
        <v>300</v>
      </c>
      <c r="P270" s="165" t="s">
        <v>109</v>
      </c>
      <c r="Q270" s="11" t="s">
        <v>115</v>
      </c>
      <c r="R270" s="11">
        <v>2.1379999999999999</v>
      </c>
      <c r="S270" s="20">
        <v>7977</v>
      </c>
      <c r="T270" s="20" t="s">
        <v>100</v>
      </c>
      <c r="U270" s="21">
        <v>76.112700000000004</v>
      </c>
      <c r="V270" s="20">
        <f>S270*U270</f>
        <v>607151.00790000008</v>
      </c>
      <c r="W270" s="20">
        <v>0</v>
      </c>
      <c r="X270" s="20">
        <v>0</v>
      </c>
      <c r="Y270" s="20">
        <f>(W270+V270+X270)*18%</f>
        <v>109287.18142200001</v>
      </c>
      <c r="Z270" s="20">
        <f>V270*2.5%</f>
        <v>15178.775197500003</v>
      </c>
      <c r="AA270" s="20">
        <f>V270+W270+X270+Y270+Z270</f>
        <v>731616.96451950015</v>
      </c>
      <c r="AB270" s="20">
        <f>AA270-Y270</f>
        <v>622329.7830975001</v>
      </c>
      <c r="AC270" s="11" t="s">
        <v>101</v>
      </c>
      <c r="AD270" s="11">
        <v>9100140553</v>
      </c>
      <c r="AE270" s="11" t="s">
        <v>6</v>
      </c>
      <c r="AF270" s="11" t="s">
        <v>102</v>
      </c>
      <c r="AG270" s="11" t="s">
        <v>9</v>
      </c>
      <c r="AH270" s="11">
        <v>331011024</v>
      </c>
      <c r="AI270" s="11" t="s">
        <v>197</v>
      </c>
      <c r="AJ270" s="11" t="s">
        <v>391</v>
      </c>
      <c r="AK270" s="11" t="s">
        <v>391</v>
      </c>
      <c r="AL270" s="11" t="s">
        <v>220</v>
      </c>
      <c r="AM270" s="73" t="s">
        <v>257</v>
      </c>
    </row>
    <row r="271" spans="1:39" ht="15.75" hidden="1">
      <c r="A271" s="14">
        <v>270</v>
      </c>
      <c r="B271" s="15">
        <v>236483</v>
      </c>
      <c r="C271" s="15"/>
      <c r="D271" s="16">
        <v>220000000702</v>
      </c>
      <c r="E271" s="16">
        <v>8351310</v>
      </c>
      <c r="F271" s="16" t="s">
        <v>325</v>
      </c>
      <c r="G271" s="16">
        <v>5013371887</v>
      </c>
      <c r="H271" s="16" t="s">
        <v>326</v>
      </c>
      <c r="I271" s="11">
        <v>3100001558</v>
      </c>
      <c r="J271" s="11"/>
      <c r="K271" s="170" t="s">
        <v>1181</v>
      </c>
      <c r="L271" s="11">
        <v>1650</v>
      </c>
      <c r="M271" s="11">
        <v>4084</v>
      </c>
      <c r="N271" s="11">
        <v>5</v>
      </c>
      <c r="O271" s="19" t="s">
        <v>327</v>
      </c>
      <c r="P271" s="165" t="s">
        <v>109</v>
      </c>
      <c r="Q271" s="11" t="s">
        <v>110</v>
      </c>
      <c r="R271" s="11">
        <v>2.1379999999999999</v>
      </c>
      <c r="S271" s="20">
        <v>7977</v>
      </c>
      <c r="T271" s="20" t="s">
        <v>100</v>
      </c>
      <c r="U271" s="21">
        <v>74.783600000000007</v>
      </c>
      <c r="V271" s="20">
        <f t="shared" ref="V271:V277" si="233">S271*U271</f>
        <v>596548.77720000001</v>
      </c>
      <c r="W271" s="20">
        <v>0</v>
      </c>
      <c r="X271" s="20">
        <v>0</v>
      </c>
      <c r="Y271" s="20">
        <f t="shared" ref="Y271" si="234">V271*18%</f>
        <v>107378.77989599999</v>
      </c>
      <c r="Z271" s="20">
        <f t="shared" ref="Z271:Z304" si="235">V271*2.5%</f>
        <v>14913.719430000001</v>
      </c>
      <c r="AA271" s="20">
        <f t="shared" ref="AA271:AA304" si="236">V271+W271+X271+Y271+Z271</f>
        <v>718841.27652600012</v>
      </c>
      <c r="AB271" s="20">
        <f t="shared" ref="AB271:AB304" si="237">AA271-Y271</f>
        <v>611462.49663000018</v>
      </c>
      <c r="AC271" s="11" t="s">
        <v>101</v>
      </c>
      <c r="AD271" s="11">
        <v>9100129961</v>
      </c>
      <c r="AE271" s="11" t="s">
        <v>6</v>
      </c>
      <c r="AF271" s="11" t="s">
        <v>116</v>
      </c>
      <c r="AG271" s="11" t="s">
        <v>34</v>
      </c>
      <c r="AH271" s="11">
        <v>331011024</v>
      </c>
      <c r="AI271" s="11" t="s">
        <v>197</v>
      </c>
      <c r="AJ271" s="11" t="s">
        <v>328</v>
      </c>
      <c r="AK271" s="11" t="s">
        <v>328</v>
      </c>
      <c r="AL271" s="11" t="s">
        <v>220</v>
      </c>
      <c r="AM271" s="73" t="s">
        <v>257</v>
      </c>
    </row>
    <row r="272" spans="1:39" ht="15.75" hidden="1">
      <c r="A272" s="14">
        <v>271</v>
      </c>
      <c r="B272" s="15">
        <v>250920</v>
      </c>
      <c r="C272" s="15"/>
      <c r="D272" s="16">
        <v>220000000765</v>
      </c>
      <c r="E272" s="16">
        <v>3197532</v>
      </c>
      <c r="F272" s="16" t="s">
        <v>389</v>
      </c>
      <c r="G272" s="16">
        <v>5014416076</v>
      </c>
      <c r="H272" s="16" t="s">
        <v>390</v>
      </c>
      <c r="I272" s="11">
        <v>3100001558</v>
      </c>
      <c r="J272" s="11"/>
      <c r="K272" s="170" t="s">
        <v>1181</v>
      </c>
      <c r="L272" s="11">
        <v>1650</v>
      </c>
      <c r="M272" s="11">
        <v>4084</v>
      </c>
      <c r="N272" s="11">
        <v>3</v>
      </c>
      <c r="O272" s="19" t="s">
        <v>300</v>
      </c>
      <c r="P272" s="165" t="s">
        <v>109</v>
      </c>
      <c r="Q272" s="11" t="s">
        <v>115</v>
      </c>
      <c r="R272" s="11">
        <v>2.1379999999999999</v>
      </c>
      <c r="S272" s="20">
        <v>7977</v>
      </c>
      <c r="T272" s="20" t="s">
        <v>100</v>
      </c>
      <c r="U272" s="21">
        <v>76.112700000000004</v>
      </c>
      <c r="V272" s="20">
        <f t="shared" si="233"/>
        <v>607151.00790000008</v>
      </c>
      <c r="W272" s="20">
        <v>0</v>
      </c>
      <c r="X272" s="20">
        <v>0</v>
      </c>
      <c r="Y272" s="20">
        <f>(W272+V272+X272)*18%</f>
        <v>109287.18142200001</v>
      </c>
      <c r="Z272" s="20">
        <f t="shared" si="235"/>
        <v>15178.775197500003</v>
      </c>
      <c r="AA272" s="20">
        <f t="shared" si="236"/>
        <v>731616.96451950015</v>
      </c>
      <c r="AB272" s="20">
        <f t="shared" si="237"/>
        <v>622329.7830975001</v>
      </c>
      <c r="AC272" s="11" t="s">
        <v>101</v>
      </c>
      <c r="AD272" s="11">
        <v>9100140553</v>
      </c>
      <c r="AE272" s="11" t="s">
        <v>6</v>
      </c>
      <c r="AF272" s="11" t="s">
        <v>102</v>
      </c>
      <c r="AG272" s="11" t="s">
        <v>9</v>
      </c>
      <c r="AH272" s="11">
        <v>331011024</v>
      </c>
      <c r="AI272" s="11" t="s">
        <v>197</v>
      </c>
      <c r="AJ272" s="11" t="s">
        <v>391</v>
      </c>
      <c r="AK272" s="11" t="s">
        <v>391</v>
      </c>
      <c r="AL272" s="11" t="s">
        <v>220</v>
      </c>
      <c r="AM272" s="73" t="s">
        <v>108</v>
      </c>
    </row>
    <row r="273" spans="1:39" ht="15.75" hidden="1">
      <c r="A273" s="14">
        <v>272</v>
      </c>
      <c r="B273" s="15" t="s">
        <v>422</v>
      </c>
      <c r="C273" s="15"/>
      <c r="D273" s="16">
        <v>220000001037</v>
      </c>
      <c r="E273" s="16">
        <v>6741880</v>
      </c>
      <c r="F273" s="16" t="s">
        <v>423</v>
      </c>
      <c r="G273" s="16">
        <v>5016361837</v>
      </c>
      <c r="H273" s="16" t="s">
        <v>424</v>
      </c>
      <c r="I273" s="11">
        <v>3100001558</v>
      </c>
      <c r="J273" s="11"/>
      <c r="K273" s="170" t="s">
        <v>1181</v>
      </c>
      <c r="L273" s="11">
        <v>1650</v>
      </c>
      <c r="M273" s="11">
        <v>4084</v>
      </c>
      <c r="N273" s="11">
        <v>3</v>
      </c>
      <c r="O273" s="19">
        <v>3</v>
      </c>
      <c r="P273" s="165" t="s">
        <v>98</v>
      </c>
      <c r="Q273" s="11" t="s">
        <v>425</v>
      </c>
      <c r="R273" s="11">
        <v>2.141</v>
      </c>
      <c r="S273" s="20">
        <v>8400</v>
      </c>
      <c r="T273" s="20" t="s">
        <v>100</v>
      </c>
      <c r="U273" s="21">
        <v>82.3934</v>
      </c>
      <c r="V273" s="20">
        <f t="shared" si="233"/>
        <v>692104.56</v>
      </c>
      <c r="W273" s="20">
        <v>0</v>
      </c>
      <c r="X273" s="20">
        <v>0</v>
      </c>
      <c r="Y273" s="20">
        <f>V273*18%</f>
        <v>124578.8208</v>
      </c>
      <c r="Z273" s="20">
        <f t="shared" si="235"/>
        <v>17302.614000000001</v>
      </c>
      <c r="AA273" s="20">
        <f t="shared" si="236"/>
        <v>833985.99479999999</v>
      </c>
      <c r="AB273" s="20">
        <f t="shared" si="237"/>
        <v>709407.174</v>
      </c>
      <c r="AC273" s="11" t="s">
        <v>101</v>
      </c>
      <c r="AD273" s="11">
        <v>9100152287</v>
      </c>
      <c r="AE273" s="11" t="s">
        <v>6</v>
      </c>
      <c r="AF273" s="11" t="s">
        <v>116</v>
      </c>
      <c r="AG273" s="11" t="s">
        <v>12</v>
      </c>
      <c r="AH273" s="11">
        <v>331011024</v>
      </c>
      <c r="AI273" s="11" t="s">
        <v>197</v>
      </c>
      <c r="AJ273" s="11" t="s">
        <v>426</v>
      </c>
      <c r="AK273" s="11" t="s">
        <v>426</v>
      </c>
      <c r="AL273" s="15" t="s">
        <v>406</v>
      </c>
      <c r="AM273" s="73" t="s">
        <v>108</v>
      </c>
    </row>
    <row r="274" spans="1:39" ht="15.75" hidden="1">
      <c r="A274" s="14">
        <v>273</v>
      </c>
      <c r="B274" s="15" t="s">
        <v>427</v>
      </c>
      <c r="C274" s="15"/>
      <c r="D274" s="16">
        <v>220000001012</v>
      </c>
      <c r="E274" s="16">
        <v>8323996</v>
      </c>
      <c r="F274" s="16" t="s">
        <v>409</v>
      </c>
      <c r="G274" s="16">
        <v>5017271089</v>
      </c>
      <c r="H274" s="16" t="s">
        <v>410</v>
      </c>
      <c r="I274" s="11">
        <v>3100001558</v>
      </c>
      <c r="J274" s="11"/>
      <c r="K274" s="170" t="s">
        <v>1181</v>
      </c>
      <c r="L274" s="11">
        <v>1650</v>
      </c>
      <c r="M274" s="11">
        <v>4084</v>
      </c>
      <c r="N274" s="11">
        <v>3</v>
      </c>
      <c r="O274" s="19">
        <v>3</v>
      </c>
      <c r="P274" s="165" t="s">
        <v>158</v>
      </c>
      <c r="Q274" s="11" t="s">
        <v>411</v>
      </c>
      <c r="R274" s="11">
        <v>2.1360000000000001</v>
      </c>
      <c r="S274" s="20">
        <v>8490</v>
      </c>
      <c r="T274" s="20" t="s">
        <v>100</v>
      </c>
      <c r="U274" s="21">
        <v>81.765500000000003</v>
      </c>
      <c r="V274" s="20">
        <f t="shared" si="233"/>
        <v>694189.09499999997</v>
      </c>
      <c r="W274" s="20">
        <v>0</v>
      </c>
      <c r="X274" s="20">
        <v>0</v>
      </c>
      <c r="Y274" s="20">
        <f>(W274+V274+X274)*18%</f>
        <v>124954.03709999999</v>
      </c>
      <c r="Z274" s="20">
        <f t="shared" si="235"/>
        <v>17354.727374999999</v>
      </c>
      <c r="AA274" s="20">
        <f t="shared" si="236"/>
        <v>836497.85947499995</v>
      </c>
      <c r="AB274" s="20">
        <f t="shared" si="237"/>
        <v>711543.82237499999</v>
      </c>
      <c r="AC274" s="11" t="s">
        <v>101</v>
      </c>
      <c r="AD274" s="11">
        <v>9100153853</v>
      </c>
      <c r="AE274" s="11" t="s">
        <v>6</v>
      </c>
      <c r="AF274" s="11" t="s">
        <v>116</v>
      </c>
      <c r="AG274" s="11" t="s">
        <v>12</v>
      </c>
      <c r="AH274" s="11">
        <v>331011024</v>
      </c>
      <c r="AI274" s="11" t="s">
        <v>197</v>
      </c>
      <c r="AJ274" s="11" t="s">
        <v>412</v>
      </c>
      <c r="AK274" s="24">
        <v>45231</v>
      </c>
      <c r="AL274" s="15" t="s">
        <v>428</v>
      </c>
      <c r="AM274" s="73" t="s">
        <v>257</v>
      </c>
    </row>
    <row r="275" spans="1:39" ht="15.75" hidden="1">
      <c r="A275" s="14">
        <v>274</v>
      </c>
      <c r="B275" s="15" t="s">
        <v>429</v>
      </c>
      <c r="C275" s="15"/>
      <c r="D275" s="16">
        <v>220000000590</v>
      </c>
      <c r="E275" s="16">
        <v>6005642</v>
      </c>
      <c r="F275" s="16" t="s">
        <v>401</v>
      </c>
      <c r="G275" s="16">
        <v>5012032595</v>
      </c>
      <c r="H275" s="16" t="s">
        <v>402</v>
      </c>
      <c r="I275" s="11">
        <v>3100001558</v>
      </c>
      <c r="J275" s="11"/>
      <c r="K275" s="170" t="s">
        <v>1181</v>
      </c>
      <c r="L275" s="11">
        <v>1650</v>
      </c>
      <c r="M275" s="11">
        <v>4084</v>
      </c>
      <c r="N275" s="11">
        <v>3</v>
      </c>
      <c r="O275" s="19">
        <v>3</v>
      </c>
      <c r="P275" s="165" t="s">
        <v>183</v>
      </c>
      <c r="Q275" s="11" t="s">
        <v>115</v>
      </c>
      <c r="R275" s="11">
        <v>2.1379999999999999</v>
      </c>
      <c r="S275" s="20">
        <v>11548</v>
      </c>
      <c r="T275" s="20" t="s">
        <v>134</v>
      </c>
      <c r="U275" s="21">
        <v>82.641099999999994</v>
      </c>
      <c r="V275" s="20">
        <f t="shared" si="233"/>
        <v>954339.42279999994</v>
      </c>
      <c r="W275" s="20">
        <f>V275*7.5%</f>
        <v>71575.456709999999</v>
      </c>
      <c r="X275" s="20">
        <f>W275*10%</f>
        <v>7157.5456709999999</v>
      </c>
      <c r="Y275" s="20">
        <f>(W275+V275+X275)*18%</f>
        <v>185953.03653257998</v>
      </c>
      <c r="Z275" s="20">
        <f t="shared" si="235"/>
        <v>23858.485570000001</v>
      </c>
      <c r="AA275" s="20">
        <f t="shared" si="236"/>
        <v>1242883.94728358</v>
      </c>
      <c r="AB275" s="20">
        <f t="shared" si="237"/>
        <v>1056930.910751</v>
      </c>
      <c r="AC275" s="11" t="s">
        <v>101</v>
      </c>
      <c r="AD275" s="11">
        <v>9100104762</v>
      </c>
      <c r="AE275" s="11" t="s">
        <v>7</v>
      </c>
      <c r="AF275" s="11" t="s">
        <v>116</v>
      </c>
      <c r="AG275" s="11" t="s">
        <v>22</v>
      </c>
      <c r="AH275" s="11" t="s">
        <v>151</v>
      </c>
      <c r="AI275" s="11" t="s">
        <v>152</v>
      </c>
      <c r="AJ275" s="11"/>
      <c r="AK275" s="24" t="s">
        <v>403</v>
      </c>
      <c r="AL275" s="15" t="s">
        <v>406</v>
      </c>
      <c r="AM275" s="73" t="s">
        <v>257</v>
      </c>
    </row>
    <row r="276" spans="1:39" ht="15.75" hidden="1">
      <c r="A276" s="14">
        <v>275</v>
      </c>
      <c r="B276" s="15">
        <v>250885</v>
      </c>
      <c r="C276" s="15"/>
      <c r="D276" s="16">
        <v>220000000728</v>
      </c>
      <c r="E276" s="16">
        <v>2520128</v>
      </c>
      <c r="F276" s="16" t="s">
        <v>301</v>
      </c>
      <c r="G276" s="16">
        <v>5014083085</v>
      </c>
      <c r="H276" s="16" t="s">
        <v>396</v>
      </c>
      <c r="I276" s="11">
        <v>3100001558</v>
      </c>
      <c r="J276" s="11"/>
      <c r="K276" s="170" t="s">
        <v>1181</v>
      </c>
      <c r="L276" s="11">
        <v>1650</v>
      </c>
      <c r="M276" s="11">
        <v>4084</v>
      </c>
      <c r="N276" s="11">
        <v>3</v>
      </c>
      <c r="O276" s="19" t="s">
        <v>300</v>
      </c>
      <c r="P276" s="165" t="s">
        <v>109</v>
      </c>
      <c r="Q276" s="11" t="s">
        <v>115</v>
      </c>
      <c r="R276" s="11">
        <v>2.1379999999999999</v>
      </c>
      <c r="S276" s="20">
        <v>7977</v>
      </c>
      <c r="T276" s="20" t="s">
        <v>100</v>
      </c>
      <c r="U276" s="21">
        <v>76.112700000000004</v>
      </c>
      <c r="V276" s="20">
        <f t="shared" si="233"/>
        <v>607151.00790000008</v>
      </c>
      <c r="W276" s="20">
        <v>0</v>
      </c>
      <c r="X276" s="20">
        <v>0</v>
      </c>
      <c r="Y276" s="20">
        <f>(W276+V276+X276)*18%</f>
        <v>109287.18142200001</v>
      </c>
      <c r="Z276" s="20">
        <f t="shared" si="235"/>
        <v>15178.775197500003</v>
      </c>
      <c r="AA276" s="20">
        <f t="shared" si="236"/>
        <v>731616.96451950015</v>
      </c>
      <c r="AB276" s="20">
        <f t="shared" si="237"/>
        <v>622329.7830975001</v>
      </c>
      <c r="AC276" s="11" t="s">
        <v>101</v>
      </c>
      <c r="AD276" s="11">
        <v>9100140553</v>
      </c>
      <c r="AE276" s="11" t="s">
        <v>6</v>
      </c>
      <c r="AF276" s="11" t="s">
        <v>102</v>
      </c>
      <c r="AG276" s="11" t="s">
        <v>9</v>
      </c>
      <c r="AH276" s="11">
        <v>331011024</v>
      </c>
      <c r="AI276" s="11" t="s">
        <v>197</v>
      </c>
      <c r="AJ276" s="11" t="s">
        <v>396</v>
      </c>
      <c r="AK276" s="24" t="s">
        <v>396</v>
      </c>
      <c r="AL276" s="11" t="s">
        <v>220</v>
      </c>
      <c r="AM276" s="73" t="s">
        <v>97</v>
      </c>
    </row>
    <row r="277" spans="1:39" ht="15.75" hidden="1">
      <c r="A277" s="14">
        <v>276</v>
      </c>
      <c r="B277" s="15">
        <v>250892</v>
      </c>
      <c r="C277" s="15"/>
      <c r="D277" s="16">
        <v>220000000728</v>
      </c>
      <c r="E277" s="16">
        <v>2520128</v>
      </c>
      <c r="F277" s="16" t="s">
        <v>301</v>
      </c>
      <c r="G277" s="16">
        <v>5014083085</v>
      </c>
      <c r="H277" s="16" t="s">
        <v>396</v>
      </c>
      <c r="I277" s="11">
        <v>3100001558</v>
      </c>
      <c r="J277" s="11"/>
      <c r="K277" s="170" t="s">
        <v>1181</v>
      </c>
      <c r="L277" s="11">
        <v>1650</v>
      </c>
      <c r="M277" s="11">
        <v>4084</v>
      </c>
      <c r="N277" s="11">
        <v>3</v>
      </c>
      <c r="O277" s="19" t="s">
        <v>300</v>
      </c>
      <c r="P277" s="165" t="s">
        <v>109</v>
      </c>
      <c r="Q277" s="11" t="s">
        <v>115</v>
      </c>
      <c r="R277" s="11">
        <v>2.1379999999999999</v>
      </c>
      <c r="S277" s="20">
        <v>7977</v>
      </c>
      <c r="T277" s="20" t="s">
        <v>100</v>
      </c>
      <c r="U277" s="21">
        <v>76.112700000000004</v>
      </c>
      <c r="V277" s="20">
        <f t="shared" si="233"/>
        <v>607151.00790000008</v>
      </c>
      <c r="W277" s="20">
        <v>0</v>
      </c>
      <c r="X277" s="20">
        <v>0</v>
      </c>
      <c r="Y277" s="20">
        <f>(W277+V277+X277)*18%</f>
        <v>109287.18142200001</v>
      </c>
      <c r="Z277" s="20">
        <f t="shared" si="235"/>
        <v>15178.775197500003</v>
      </c>
      <c r="AA277" s="20">
        <f t="shared" si="236"/>
        <v>731616.96451950015</v>
      </c>
      <c r="AB277" s="20">
        <f t="shared" si="237"/>
        <v>622329.7830975001</v>
      </c>
      <c r="AC277" s="11" t="s">
        <v>101</v>
      </c>
      <c r="AD277" s="11">
        <v>9100140553</v>
      </c>
      <c r="AE277" s="11" t="s">
        <v>6</v>
      </c>
      <c r="AF277" s="11" t="s">
        <v>102</v>
      </c>
      <c r="AG277" s="11" t="s">
        <v>9</v>
      </c>
      <c r="AH277" s="11">
        <v>331011024</v>
      </c>
      <c r="AI277" s="11" t="s">
        <v>197</v>
      </c>
      <c r="AJ277" s="11" t="s">
        <v>396</v>
      </c>
      <c r="AK277" s="24" t="s">
        <v>396</v>
      </c>
      <c r="AL277" s="11" t="s">
        <v>220</v>
      </c>
      <c r="AM277" s="73" t="s">
        <v>257</v>
      </c>
    </row>
    <row r="278" spans="1:39" ht="15.75" hidden="1">
      <c r="A278" s="14">
        <v>277</v>
      </c>
      <c r="B278" s="15">
        <v>236499</v>
      </c>
      <c r="C278" s="15"/>
      <c r="D278" s="16">
        <v>220000000870</v>
      </c>
      <c r="E278" s="16">
        <v>8351310</v>
      </c>
      <c r="F278" s="16" t="s">
        <v>325</v>
      </c>
      <c r="G278" s="16">
        <v>5013371887</v>
      </c>
      <c r="H278" s="16" t="s">
        <v>326</v>
      </c>
      <c r="I278" s="11">
        <v>3100001558</v>
      </c>
      <c r="J278" s="11"/>
      <c r="K278" s="170" t="s">
        <v>1181</v>
      </c>
      <c r="L278" s="11">
        <v>1650</v>
      </c>
      <c r="M278" s="11">
        <v>4084</v>
      </c>
      <c r="N278" s="11">
        <v>5</v>
      </c>
      <c r="O278" s="19" t="s">
        <v>327</v>
      </c>
      <c r="P278" s="165" t="s">
        <v>109</v>
      </c>
      <c r="Q278" s="11" t="s">
        <v>110</v>
      </c>
      <c r="R278" s="11">
        <v>2.1379999999999999</v>
      </c>
      <c r="S278" s="20">
        <v>7977</v>
      </c>
      <c r="T278" s="20" t="s">
        <v>100</v>
      </c>
      <c r="U278" s="21">
        <v>74.783600000000007</v>
      </c>
      <c r="V278" s="20">
        <f>S278*U278</f>
        <v>596548.77720000001</v>
      </c>
      <c r="W278" s="20">
        <v>0</v>
      </c>
      <c r="X278" s="20">
        <v>0</v>
      </c>
      <c r="Y278" s="20">
        <f>V278*18%</f>
        <v>107378.77989599999</v>
      </c>
      <c r="Z278" s="20">
        <f t="shared" si="235"/>
        <v>14913.719430000001</v>
      </c>
      <c r="AA278" s="20">
        <f t="shared" si="236"/>
        <v>718841.27652600012</v>
      </c>
      <c r="AB278" s="20">
        <f t="shared" si="237"/>
        <v>611462.49663000018</v>
      </c>
      <c r="AC278" s="11" t="s">
        <v>101</v>
      </c>
      <c r="AD278" s="11">
        <v>9100129961</v>
      </c>
      <c r="AE278" s="11" t="s">
        <v>6</v>
      </c>
      <c r="AF278" s="11" t="s">
        <v>116</v>
      </c>
      <c r="AG278" s="11" t="s">
        <v>34</v>
      </c>
      <c r="AH278" s="11">
        <v>331011024</v>
      </c>
      <c r="AI278" s="11" t="s">
        <v>197</v>
      </c>
      <c r="AJ278" s="11" t="s">
        <v>328</v>
      </c>
      <c r="AK278" s="24" t="s">
        <v>328</v>
      </c>
      <c r="AL278" s="11" t="s">
        <v>220</v>
      </c>
      <c r="AM278" s="73" t="s">
        <v>97</v>
      </c>
    </row>
    <row r="279" spans="1:39" ht="15.75" hidden="1">
      <c r="A279" s="14">
        <v>278</v>
      </c>
      <c r="B279" s="15" t="s">
        <v>430</v>
      </c>
      <c r="C279" s="15"/>
      <c r="D279" s="16">
        <v>220000000551</v>
      </c>
      <c r="E279" s="16">
        <v>5127224</v>
      </c>
      <c r="F279" s="16" t="s">
        <v>181</v>
      </c>
      <c r="G279" s="16">
        <v>5011758850</v>
      </c>
      <c r="H279" s="16" t="s">
        <v>182</v>
      </c>
      <c r="I279" s="11">
        <v>3100001558</v>
      </c>
      <c r="J279" s="11"/>
      <c r="K279" s="170" t="s">
        <v>1181</v>
      </c>
      <c r="L279" s="11">
        <v>1650</v>
      </c>
      <c r="M279" s="11">
        <v>4084</v>
      </c>
      <c r="N279" s="11">
        <v>3</v>
      </c>
      <c r="O279" s="19">
        <v>3</v>
      </c>
      <c r="P279" s="165" t="s">
        <v>183</v>
      </c>
      <c r="Q279" s="11" t="s">
        <v>115</v>
      </c>
      <c r="R279" s="11">
        <v>2.1379999999999999</v>
      </c>
      <c r="S279" s="20">
        <v>11548</v>
      </c>
      <c r="T279" s="20" t="s">
        <v>134</v>
      </c>
      <c r="U279" s="21">
        <v>82.641099999999994</v>
      </c>
      <c r="V279" s="20">
        <f>S279*U279</f>
        <v>954339.42279999994</v>
      </c>
      <c r="W279" s="20">
        <f>V279*7.5%</f>
        <v>71575.456709999999</v>
      </c>
      <c r="X279" s="20">
        <f>W279*10%</f>
        <v>7157.5456709999999</v>
      </c>
      <c r="Y279" s="20">
        <f>(W279+V279+X279)*18%</f>
        <v>185953.03653257998</v>
      </c>
      <c r="Z279" s="20">
        <f t="shared" si="235"/>
        <v>23858.485570000001</v>
      </c>
      <c r="AA279" s="20">
        <f t="shared" si="236"/>
        <v>1242883.94728358</v>
      </c>
      <c r="AB279" s="20">
        <f t="shared" si="237"/>
        <v>1056930.910751</v>
      </c>
      <c r="AC279" s="11" t="s">
        <v>101</v>
      </c>
      <c r="AD279" s="11">
        <v>9100104762</v>
      </c>
      <c r="AE279" s="11" t="s">
        <v>7</v>
      </c>
      <c r="AF279" s="11" t="s">
        <v>116</v>
      </c>
      <c r="AG279" s="11" t="s">
        <v>22</v>
      </c>
      <c r="AH279" s="11" t="s">
        <v>151</v>
      </c>
      <c r="AI279" s="11" t="s">
        <v>152</v>
      </c>
      <c r="AJ279" s="11"/>
      <c r="AK279" s="24">
        <v>44509</v>
      </c>
      <c r="AL279" s="11" t="s">
        <v>220</v>
      </c>
      <c r="AM279" s="73" t="s">
        <v>97</v>
      </c>
    </row>
    <row r="280" spans="1:39" ht="15.75" hidden="1">
      <c r="A280" s="14">
        <v>279</v>
      </c>
      <c r="B280" s="15">
        <v>236492</v>
      </c>
      <c r="C280" s="15"/>
      <c r="D280" s="16">
        <v>220000000870</v>
      </c>
      <c r="E280" s="16">
        <v>8351310</v>
      </c>
      <c r="F280" s="16" t="s">
        <v>325</v>
      </c>
      <c r="G280" s="16">
        <v>5013371887</v>
      </c>
      <c r="H280" s="16" t="s">
        <v>326</v>
      </c>
      <c r="I280" s="11">
        <v>3100001558</v>
      </c>
      <c r="J280" s="11"/>
      <c r="K280" s="170" t="s">
        <v>1181</v>
      </c>
      <c r="L280" s="11">
        <v>1650</v>
      </c>
      <c r="M280" s="11">
        <v>4084</v>
      </c>
      <c r="N280" s="11">
        <v>5</v>
      </c>
      <c r="O280" s="19" t="s">
        <v>327</v>
      </c>
      <c r="P280" s="165" t="s">
        <v>109</v>
      </c>
      <c r="Q280" s="11" t="s">
        <v>110</v>
      </c>
      <c r="R280" s="11">
        <v>2.1379999999999999</v>
      </c>
      <c r="S280" s="20">
        <v>7977</v>
      </c>
      <c r="T280" s="20" t="s">
        <v>100</v>
      </c>
      <c r="U280" s="21">
        <v>74.783600000000007</v>
      </c>
      <c r="V280" s="20">
        <f>S280*U280</f>
        <v>596548.77720000001</v>
      </c>
      <c r="W280" s="20">
        <v>0</v>
      </c>
      <c r="X280" s="20">
        <v>0</v>
      </c>
      <c r="Y280" s="20">
        <f>V280*18%</f>
        <v>107378.77989599999</v>
      </c>
      <c r="Z280" s="20">
        <f t="shared" si="235"/>
        <v>14913.719430000001</v>
      </c>
      <c r="AA280" s="20">
        <f t="shared" si="236"/>
        <v>718841.27652600012</v>
      </c>
      <c r="AB280" s="20">
        <f t="shared" si="237"/>
        <v>611462.49663000018</v>
      </c>
      <c r="AC280" s="11" t="s">
        <v>101</v>
      </c>
      <c r="AD280" s="11">
        <v>9100129961</v>
      </c>
      <c r="AE280" s="11" t="s">
        <v>6</v>
      </c>
      <c r="AF280" s="11" t="s">
        <v>116</v>
      </c>
      <c r="AG280" s="11" t="s">
        <v>34</v>
      </c>
      <c r="AH280" s="11">
        <v>331011024</v>
      </c>
      <c r="AI280" s="11" t="s">
        <v>197</v>
      </c>
      <c r="AJ280" s="11" t="s">
        <v>328</v>
      </c>
      <c r="AK280" s="24" t="s">
        <v>328</v>
      </c>
      <c r="AL280" s="11" t="s">
        <v>220</v>
      </c>
      <c r="AM280" s="73" t="s">
        <v>97</v>
      </c>
    </row>
    <row r="281" spans="1:39" ht="15.75" hidden="1">
      <c r="A281" s="14">
        <v>280</v>
      </c>
      <c r="B281" s="15" t="s">
        <v>431</v>
      </c>
      <c r="C281" s="15"/>
      <c r="D281" s="16">
        <v>220000000738</v>
      </c>
      <c r="E281" s="16">
        <v>2205304</v>
      </c>
      <c r="F281" s="16" t="s">
        <v>351</v>
      </c>
      <c r="G281" s="16">
        <v>5013987254</v>
      </c>
      <c r="H281" s="16" t="s">
        <v>352</v>
      </c>
      <c r="I281" s="11">
        <v>3100001558</v>
      </c>
      <c r="J281" s="11"/>
      <c r="K281" s="170" t="s">
        <v>1181</v>
      </c>
      <c r="L281" s="11">
        <v>1650</v>
      </c>
      <c r="M281" s="11">
        <v>4084</v>
      </c>
      <c r="N281" s="11">
        <v>3</v>
      </c>
      <c r="O281" s="19" t="s">
        <v>353</v>
      </c>
      <c r="P281" s="165" t="s">
        <v>354</v>
      </c>
      <c r="Q281" s="11" t="s">
        <v>115</v>
      </c>
      <c r="R281" s="11">
        <v>2.1379999999999999</v>
      </c>
      <c r="S281" s="20">
        <v>12800</v>
      </c>
      <c r="T281" s="20" t="s">
        <v>100</v>
      </c>
      <c r="U281" s="21">
        <v>74.783600000000007</v>
      </c>
      <c r="V281" s="20">
        <f>U281*S281</f>
        <v>957230.08000000007</v>
      </c>
      <c r="W281" s="20">
        <v>0</v>
      </c>
      <c r="X281" s="20">
        <v>0</v>
      </c>
      <c r="Y281" s="20">
        <f>(W281+V281+X281)*18%</f>
        <v>172301.41440000001</v>
      </c>
      <c r="Z281" s="20">
        <f t="shared" si="235"/>
        <v>23930.752000000004</v>
      </c>
      <c r="AA281" s="20">
        <f t="shared" si="236"/>
        <v>1153462.2464000003</v>
      </c>
      <c r="AB281" s="20">
        <f t="shared" si="237"/>
        <v>981160.83200000029</v>
      </c>
      <c r="AC281" s="11" t="s">
        <v>101</v>
      </c>
      <c r="AD281" s="11" t="s">
        <v>355</v>
      </c>
      <c r="AE281" s="11" t="s">
        <v>6</v>
      </c>
      <c r="AF281" s="11" t="s">
        <v>116</v>
      </c>
      <c r="AG281" s="11" t="s">
        <v>34</v>
      </c>
      <c r="AH281" s="11">
        <v>331011024</v>
      </c>
      <c r="AI281" s="11" t="s">
        <v>197</v>
      </c>
      <c r="AJ281" s="11" t="s">
        <v>356</v>
      </c>
      <c r="AK281" s="24" t="s">
        <v>356</v>
      </c>
      <c r="AL281" s="11" t="s">
        <v>220</v>
      </c>
      <c r="AM281" s="73" t="s">
        <v>165</v>
      </c>
    </row>
    <row r="282" spans="1:39" ht="15.75" hidden="1">
      <c r="A282" s="14">
        <v>281</v>
      </c>
      <c r="B282" s="15">
        <v>250901</v>
      </c>
      <c r="C282" s="15"/>
      <c r="D282" s="16">
        <v>220000000729</v>
      </c>
      <c r="E282" s="16">
        <v>2817655</v>
      </c>
      <c r="F282" s="16" t="s">
        <v>387</v>
      </c>
      <c r="G282" s="16">
        <v>5014200307</v>
      </c>
      <c r="H282" s="16" t="s">
        <v>388</v>
      </c>
      <c r="I282" s="11">
        <v>3100001558</v>
      </c>
      <c r="J282" s="11"/>
      <c r="K282" s="170" t="s">
        <v>1181</v>
      </c>
      <c r="L282" s="11">
        <v>1650</v>
      </c>
      <c r="M282" s="11">
        <v>4084</v>
      </c>
      <c r="N282" s="11">
        <v>3</v>
      </c>
      <c r="O282" s="19" t="s">
        <v>300</v>
      </c>
      <c r="P282" s="165" t="s">
        <v>109</v>
      </c>
      <c r="Q282" s="11" t="s">
        <v>115</v>
      </c>
      <c r="R282" s="11">
        <v>2.1379999999999999</v>
      </c>
      <c r="S282" s="20">
        <v>7977</v>
      </c>
      <c r="T282" s="20" t="s">
        <v>100</v>
      </c>
      <c r="U282" s="21">
        <v>76.112700000000004</v>
      </c>
      <c r="V282" s="20">
        <f>S282*U282</f>
        <v>607151.00790000008</v>
      </c>
      <c r="W282" s="20">
        <v>0</v>
      </c>
      <c r="X282" s="20">
        <v>0</v>
      </c>
      <c r="Y282" s="20">
        <f>(W282+V282+X282)*18%</f>
        <v>109287.18142200001</v>
      </c>
      <c r="Z282" s="20">
        <f t="shared" si="235"/>
        <v>15178.775197500003</v>
      </c>
      <c r="AA282" s="20">
        <f t="shared" si="236"/>
        <v>731616.96451950015</v>
      </c>
      <c r="AB282" s="20">
        <f t="shared" si="237"/>
        <v>622329.7830975001</v>
      </c>
      <c r="AC282" s="11" t="s">
        <v>101</v>
      </c>
      <c r="AD282" s="11">
        <v>9100140553</v>
      </c>
      <c r="AE282" s="11" t="s">
        <v>6</v>
      </c>
      <c r="AF282" s="11" t="s">
        <v>102</v>
      </c>
      <c r="AG282" s="11" t="s">
        <v>9</v>
      </c>
      <c r="AH282" s="11">
        <v>331011024</v>
      </c>
      <c r="AI282" s="11" t="s">
        <v>197</v>
      </c>
      <c r="AJ282" s="11" t="s">
        <v>388</v>
      </c>
      <c r="AK282" s="24">
        <v>44867</v>
      </c>
      <c r="AL282" s="11" t="s">
        <v>220</v>
      </c>
      <c r="AM282" s="73" t="s">
        <v>171</v>
      </c>
    </row>
    <row r="283" spans="1:39" ht="15.75" hidden="1">
      <c r="A283" s="14">
        <v>282</v>
      </c>
      <c r="B283" s="15">
        <v>250888</v>
      </c>
      <c r="C283" s="15"/>
      <c r="D283" s="16">
        <v>220000000871</v>
      </c>
      <c r="E283" s="16">
        <v>2520128</v>
      </c>
      <c r="F283" s="16" t="s">
        <v>301</v>
      </c>
      <c r="G283" s="16">
        <v>5014083085</v>
      </c>
      <c r="H283" s="16" t="s">
        <v>396</v>
      </c>
      <c r="I283" s="11">
        <v>3100001558</v>
      </c>
      <c r="J283" s="11"/>
      <c r="K283" s="170" t="s">
        <v>1181</v>
      </c>
      <c r="L283" s="11">
        <v>1650</v>
      </c>
      <c r="M283" s="11">
        <v>4084</v>
      </c>
      <c r="N283" s="11">
        <v>3</v>
      </c>
      <c r="O283" s="19" t="s">
        <v>300</v>
      </c>
      <c r="P283" s="165" t="s">
        <v>109</v>
      </c>
      <c r="Q283" s="11" t="s">
        <v>115</v>
      </c>
      <c r="R283" s="11">
        <v>2.1379999999999999</v>
      </c>
      <c r="S283" s="20">
        <v>7977</v>
      </c>
      <c r="T283" s="20" t="s">
        <v>100</v>
      </c>
      <c r="U283" s="21">
        <v>76.112700000000004</v>
      </c>
      <c r="V283" s="20">
        <f>S283*U283</f>
        <v>607151.00790000008</v>
      </c>
      <c r="W283" s="20">
        <v>0</v>
      </c>
      <c r="X283" s="20">
        <v>0</v>
      </c>
      <c r="Y283" s="20">
        <f>(W283+V283+X283)*18%</f>
        <v>109287.18142200001</v>
      </c>
      <c r="Z283" s="20">
        <f t="shared" si="235"/>
        <v>15178.775197500003</v>
      </c>
      <c r="AA283" s="20">
        <f t="shared" si="236"/>
        <v>731616.96451950015</v>
      </c>
      <c r="AB283" s="20">
        <f t="shared" si="237"/>
        <v>622329.7830975001</v>
      </c>
      <c r="AC283" s="11" t="s">
        <v>101</v>
      </c>
      <c r="AD283" s="11">
        <v>9100140553</v>
      </c>
      <c r="AE283" s="11" t="s">
        <v>6</v>
      </c>
      <c r="AF283" s="11" t="s">
        <v>102</v>
      </c>
      <c r="AG283" s="11" t="s">
        <v>9</v>
      </c>
      <c r="AH283" s="11">
        <v>331011024</v>
      </c>
      <c r="AI283" s="11" t="s">
        <v>197</v>
      </c>
      <c r="AJ283" s="11" t="s">
        <v>396</v>
      </c>
      <c r="AK283" s="24" t="s">
        <v>396</v>
      </c>
      <c r="AL283" s="11" t="s">
        <v>220</v>
      </c>
      <c r="AM283" s="73" t="s">
        <v>171</v>
      </c>
    </row>
    <row r="284" spans="1:39" ht="15.75" hidden="1">
      <c r="A284" s="14">
        <v>283</v>
      </c>
      <c r="B284" s="15" t="s">
        <v>432</v>
      </c>
      <c r="C284" s="15"/>
      <c r="D284" s="16">
        <v>220000000890</v>
      </c>
      <c r="E284" s="16">
        <v>7105373</v>
      </c>
      <c r="F284" s="16" t="s">
        <v>433</v>
      </c>
      <c r="G284" s="16">
        <v>5016571324</v>
      </c>
      <c r="H284" s="16" t="s">
        <v>434</v>
      </c>
      <c r="I284" s="11">
        <v>3100001558</v>
      </c>
      <c r="J284" s="11"/>
      <c r="K284" s="170" t="s">
        <v>1181</v>
      </c>
      <c r="L284" s="11">
        <v>1650</v>
      </c>
      <c r="M284" s="11">
        <v>4084</v>
      </c>
      <c r="N284" s="11">
        <v>3</v>
      </c>
      <c r="O284" s="19">
        <v>3</v>
      </c>
      <c r="P284" s="165" t="s">
        <v>98</v>
      </c>
      <c r="Q284" s="11" t="s">
        <v>425</v>
      </c>
      <c r="R284" s="11">
        <v>2.1379999999999999</v>
      </c>
      <c r="S284" s="20">
        <v>8400</v>
      </c>
      <c r="T284" s="20" t="s">
        <v>100</v>
      </c>
      <c r="U284" s="21">
        <v>82.3934</v>
      </c>
      <c r="V284" s="20">
        <f>S284*U284</f>
        <v>692104.56</v>
      </c>
      <c r="W284" s="20">
        <v>0</v>
      </c>
      <c r="X284" s="20">
        <v>0</v>
      </c>
      <c r="Y284" s="20">
        <f>V284*18%</f>
        <v>124578.8208</v>
      </c>
      <c r="Z284" s="20">
        <f t="shared" si="235"/>
        <v>17302.614000000001</v>
      </c>
      <c r="AA284" s="20">
        <f t="shared" si="236"/>
        <v>833985.99479999999</v>
      </c>
      <c r="AB284" s="20">
        <f t="shared" si="237"/>
        <v>709407.174</v>
      </c>
      <c r="AC284" s="11" t="s">
        <v>101</v>
      </c>
      <c r="AD284" s="11">
        <v>9100152287</v>
      </c>
      <c r="AE284" s="11" t="s">
        <v>6</v>
      </c>
      <c r="AF284" s="11" t="s">
        <v>116</v>
      </c>
      <c r="AG284" s="11" t="s">
        <v>12</v>
      </c>
      <c r="AH284" s="11">
        <v>331011024</v>
      </c>
      <c r="AI284" s="11" t="s">
        <v>197</v>
      </c>
      <c r="AJ284" s="11">
        <v>45268</v>
      </c>
      <c r="AK284" s="24">
        <v>45150</v>
      </c>
      <c r="AL284" s="11" t="s">
        <v>220</v>
      </c>
      <c r="AM284" s="73" t="s">
        <v>766</v>
      </c>
    </row>
    <row r="285" spans="1:39" ht="15.75" hidden="1">
      <c r="A285" s="14">
        <v>284</v>
      </c>
      <c r="B285" s="15" t="s">
        <v>435</v>
      </c>
      <c r="C285" s="15"/>
      <c r="D285" s="16">
        <v>220000000890</v>
      </c>
      <c r="E285" s="16">
        <v>7105373</v>
      </c>
      <c r="F285" s="16" t="s">
        <v>433</v>
      </c>
      <c r="G285" s="16">
        <v>5016571324</v>
      </c>
      <c r="H285" s="16" t="s">
        <v>434</v>
      </c>
      <c r="I285" s="11">
        <v>3100001558</v>
      </c>
      <c r="J285" s="11"/>
      <c r="K285" s="170" t="s">
        <v>1181</v>
      </c>
      <c r="L285" s="11">
        <v>1650</v>
      </c>
      <c r="M285" s="11">
        <v>4084</v>
      </c>
      <c r="N285" s="11">
        <v>3</v>
      </c>
      <c r="O285" s="19">
        <v>3</v>
      </c>
      <c r="P285" s="165" t="s">
        <v>98</v>
      </c>
      <c r="Q285" s="11" t="s">
        <v>425</v>
      </c>
      <c r="R285" s="11">
        <v>2.1379999999999999</v>
      </c>
      <c r="S285" s="20">
        <v>8400</v>
      </c>
      <c r="T285" s="20" t="s">
        <v>100</v>
      </c>
      <c r="U285" s="21">
        <v>82.3934</v>
      </c>
      <c r="V285" s="20">
        <f>S285*U285</f>
        <v>692104.56</v>
      </c>
      <c r="W285" s="20">
        <v>0</v>
      </c>
      <c r="X285" s="20">
        <v>0</v>
      </c>
      <c r="Y285" s="20">
        <f>V285*18%</f>
        <v>124578.8208</v>
      </c>
      <c r="Z285" s="20">
        <f t="shared" si="235"/>
        <v>17302.614000000001</v>
      </c>
      <c r="AA285" s="20">
        <f t="shared" si="236"/>
        <v>833985.99479999999</v>
      </c>
      <c r="AB285" s="20">
        <f t="shared" si="237"/>
        <v>709407.174</v>
      </c>
      <c r="AC285" s="11" t="s">
        <v>101</v>
      </c>
      <c r="AD285" s="11">
        <v>9100152287</v>
      </c>
      <c r="AE285" s="11" t="s">
        <v>6</v>
      </c>
      <c r="AF285" s="11" t="s">
        <v>116</v>
      </c>
      <c r="AG285" s="11" t="s">
        <v>12</v>
      </c>
      <c r="AH285" s="11">
        <v>331011024</v>
      </c>
      <c r="AI285" s="11" t="s">
        <v>197</v>
      </c>
      <c r="AJ285" s="11">
        <v>45268</v>
      </c>
      <c r="AK285" s="24">
        <v>45150</v>
      </c>
      <c r="AL285" s="11" t="s">
        <v>220</v>
      </c>
      <c r="AM285" s="73" t="s">
        <v>171</v>
      </c>
    </row>
    <row r="286" spans="1:39" ht="15.75" hidden="1">
      <c r="A286" s="14">
        <v>285</v>
      </c>
      <c r="B286" s="15" t="s">
        <v>436</v>
      </c>
      <c r="C286" s="15"/>
      <c r="D286" s="26" t="s">
        <v>380</v>
      </c>
      <c r="E286" s="16">
        <v>8937668</v>
      </c>
      <c r="F286" s="16" t="s">
        <v>225</v>
      </c>
      <c r="G286" s="16">
        <v>5013425091</v>
      </c>
      <c r="H286" s="16" t="s">
        <v>226</v>
      </c>
      <c r="I286" s="11">
        <v>3100001558</v>
      </c>
      <c r="J286" s="11"/>
      <c r="K286" s="170" t="s">
        <v>1181</v>
      </c>
      <c r="L286" s="11">
        <v>1650</v>
      </c>
      <c r="M286" s="11">
        <v>4084</v>
      </c>
      <c r="N286" s="11">
        <v>3</v>
      </c>
      <c r="O286" s="19">
        <v>3.09</v>
      </c>
      <c r="P286" s="165" t="s">
        <v>98</v>
      </c>
      <c r="Q286" s="11" t="s">
        <v>227</v>
      </c>
      <c r="R286" s="11">
        <v>2.1419999999999999</v>
      </c>
      <c r="S286" s="20">
        <v>8480</v>
      </c>
      <c r="T286" s="20" t="s">
        <v>100</v>
      </c>
      <c r="U286" s="21">
        <v>74.783600000000007</v>
      </c>
      <c r="V286" s="20">
        <f t="shared" ref="V286:V287" si="238">S286*U286</f>
        <v>634164.92800000007</v>
      </c>
      <c r="W286" s="20">
        <v>0</v>
      </c>
      <c r="X286" s="20">
        <v>0</v>
      </c>
      <c r="Y286" s="20">
        <f>V286*18%</f>
        <v>114149.68704</v>
      </c>
      <c r="Z286" s="20">
        <f t="shared" si="235"/>
        <v>15854.123200000002</v>
      </c>
      <c r="AA286" s="20">
        <f t="shared" si="236"/>
        <v>764168.73824000009</v>
      </c>
      <c r="AB286" s="20">
        <f t="shared" si="237"/>
        <v>650019.0512000001</v>
      </c>
      <c r="AC286" s="11" t="s">
        <v>101</v>
      </c>
      <c r="AD286" s="11">
        <v>9100129960</v>
      </c>
      <c r="AE286" s="11" t="s">
        <v>6</v>
      </c>
      <c r="AF286" s="11" t="s">
        <v>116</v>
      </c>
      <c r="AG286" s="11" t="s">
        <v>34</v>
      </c>
      <c r="AH286" s="11">
        <v>331011024</v>
      </c>
      <c r="AI286" s="11" t="s">
        <v>197</v>
      </c>
      <c r="AJ286" s="11" t="s">
        <v>228</v>
      </c>
      <c r="AK286" s="24" t="s">
        <v>342</v>
      </c>
      <c r="AL286" s="11" t="s">
        <v>220</v>
      </c>
      <c r="AM286" s="73" t="s">
        <v>97</v>
      </c>
    </row>
    <row r="287" spans="1:39" ht="15.75" hidden="1">
      <c r="A287" s="14">
        <v>286</v>
      </c>
      <c r="B287" s="15" t="s">
        <v>437</v>
      </c>
      <c r="C287" s="15"/>
      <c r="D287" s="16">
        <v>220000000890</v>
      </c>
      <c r="E287" s="16">
        <v>7105373</v>
      </c>
      <c r="F287" s="16" t="s">
        <v>433</v>
      </c>
      <c r="G287" s="16">
        <v>5016571324</v>
      </c>
      <c r="H287" s="16" t="s">
        <v>434</v>
      </c>
      <c r="I287" s="11">
        <v>3100001558</v>
      </c>
      <c r="J287" s="11"/>
      <c r="K287" s="170" t="s">
        <v>1181</v>
      </c>
      <c r="L287" s="11">
        <v>1650</v>
      </c>
      <c r="M287" s="11">
        <v>4084</v>
      </c>
      <c r="N287" s="11">
        <v>3</v>
      </c>
      <c r="O287" s="19">
        <v>3</v>
      </c>
      <c r="P287" s="165" t="s">
        <v>98</v>
      </c>
      <c r="Q287" s="11" t="s">
        <v>425</v>
      </c>
      <c r="R287" s="11">
        <v>2.1379999999999999</v>
      </c>
      <c r="S287" s="20">
        <v>8400</v>
      </c>
      <c r="T287" s="20" t="s">
        <v>100</v>
      </c>
      <c r="U287" s="21">
        <v>82.3934</v>
      </c>
      <c r="V287" s="20">
        <f t="shared" si="238"/>
        <v>692104.56</v>
      </c>
      <c r="W287" s="20">
        <v>0</v>
      </c>
      <c r="X287" s="20">
        <v>0</v>
      </c>
      <c r="Y287" s="20">
        <f t="shared" ref="Y287" si="239">V287*18%</f>
        <v>124578.8208</v>
      </c>
      <c r="Z287" s="20">
        <f t="shared" si="235"/>
        <v>17302.614000000001</v>
      </c>
      <c r="AA287" s="20">
        <f t="shared" si="236"/>
        <v>833985.99479999999</v>
      </c>
      <c r="AB287" s="20">
        <f t="shared" si="237"/>
        <v>709407.174</v>
      </c>
      <c r="AC287" s="11" t="s">
        <v>101</v>
      </c>
      <c r="AD287" s="11">
        <v>9100152287</v>
      </c>
      <c r="AE287" s="11" t="s">
        <v>6</v>
      </c>
      <c r="AF287" s="11" t="s">
        <v>116</v>
      </c>
      <c r="AG287" s="11" t="s">
        <v>12</v>
      </c>
      <c r="AH287" s="11">
        <v>331011024</v>
      </c>
      <c r="AI287" s="11" t="s">
        <v>197</v>
      </c>
      <c r="AJ287" s="11">
        <v>45268</v>
      </c>
      <c r="AK287" s="24">
        <v>45150</v>
      </c>
      <c r="AL287" s="11" t="s">
        <v>220</v>
      </c>
      <c r="AM287" s="73" t="s">
        <v>113</v>
      </c>
    </row>
    <row r="288" spans="1:39" ht="15.75" hidden="1">
      <c r="A288" s="14">
        <v>287</v>
      </c>
      <c r="B288" s="15">
        <v>250899</v>
      </c>
      <c r="C288" s="15"/>
      <c r="D288" s="16">
        <v>220000001085</v>
      </c>
      <c r="E288" s="16">
        <v>2817655</v>
      </c>
      <c r="F288" s="16" t="s">
        <v>387</v>
      </c>
      <c r="G288" s="16">
        <v>5014200307</v>
      </c>
      <c r="H288" s="16" t="s">
        <v>388</v>
      </c>
      <c r="I288" s="11">
        <v>3100001558</v>
      </c>
      <c r="J288" s="11"/>
      <c r="K288" s="170" t="s">
        <v>1181</v>
      </c>
      <c r="L288" s="11">
        <v>1650</v>
      </c>
      <c r="M288" s="11">
        <v>4084</v>
      </c>
      <c r="N288" s="11">
        <v>3</v>
      </c>
      <c r="O288" s="19" t="s">
        <v>300</v>
      </c>
      <c r="P288" s="165" t="s">
        <v>109</v>
      </c>
      <c r="Q288" s="11" t="s">
        <v>115</v>
      </c>
      <c r="R288" s="11">
        <v>2.1379999999999999</v>
      </c>
      <c r="S288" s="20">
        <v>7977</v>
      </c>
      <c r="T288" s="20" t="s">
        <v>100</v>
      </c>
      <c r="U288" s="21">
        <v>76.112700000000004</v>
      </c>
      <c r="V288" s="20">
        <f>S288*U288</f>
        <v>607151.00790000008</v>
      </c>
      <c r="W288" s="20">
        <v>0</v>
      </c>
      <c r="X288" s="20">
        <v>0</v>
      </c>
      <c r="Y288" s="20">
        <f>(W288+V288+X288)*18%</f>
        <v>109287.18142200001</v>
      </c>
      <c r="Z288" s="20">
        <f t="shared" si="235"/>
        <v>15178.775197500003</v>
      </c>
      <c r="AA288" s="20">
        <f t="shared" si="236"/>
        <v>731616.96451950015</v>
      </c>
      <c r="AB288" s="20">
        <f t="shared" si="237"/>
        <v>622329.7830975001</v>
      </c>
      <c r="AC288" s="11" t="s">
        <v>101</v>
      </c>
      <c r="AD288" s="11">
        <v>9100140553</v>
      </c>
      <c r="AE288" s="11" t="s">
        <v>6</v>
      </c>
      <c r="AF288" s="11" t="s">
        <v>102</v>
      </c>
      <c r="AG288" s="11" t="s">
        <v>9</v>
      </c>
      <c r="AH288" s="11">
        <v>331011024</v>
      </c>
      <c r="AI288" s="11" t="s">
        <v>197</v>
      </c>
      <c r="AJ288" s="11" t="s">
        <v>388</v>
      </c>
      <c r="AK288" s="24" t="s">
        <v>388</v>
      </c>
      <c r="AL288" s="11" t="s">
        <v>406</v>
      </c>
      <c r="AM288" s="73" t="s">
        <v>108</v>
      </c>
    </row>
    <row r="289" spans="1:39" ht="15.75" hidden="1">
      <c r="A289" s="14">
        <v>288</v>
      </c>
      <c r="B289" s="15">
        <v>250898</v>
      </c>
      <c r="C289" s="15"/>
      <c r="D289" s="16">
        <v>220000000871</v>
      </c>
      <c r="E289" s="16">
        <v>2817655</v>
      </c>
      <c r="F289" s="16" t="s">
        <v>387</v>
      </c>
      <c r="G289" s="16">
        <v>5014200307</v>
      </c>
      <c r="H289" s="16" t="s">
        <v>388</v>
      </c>
      <c r="I289" s="11">
        <v>3100001558</v>
      </c>
      <c r="J289" s="11"/>
      <c r="K289" s="170" t="s">
        <v>1181</v>
      </c>
      <c r="L289" s="11">
        <v>1650</v>
      </c>
      <c r="M289" s="11">
        <v>4084</v>
      </c>
      <c r="N289" s="11">
        <v>3</v>
      </c>
      <c r="O289" s="19" t="s">
        <v>300</v>
      </c>
      <c r="P289" s="165" t="s">
        <v>109</v>
      </c>
      <c r="Q289" s="11" t="s">
        <v>115</v>
      </c>
      <c r="R289" s="11">
        <v>2.1379999999999999</v>
      </c>
      <c r="S289" s="20">
        <v>7977</v>
      </c>
      <c r="T289" s="20" t="s">
        <v>100</v>
      </c>
      <c r="U289" s="21">
        <v>76.112700000000004</v>
      </c>
      <c r="V289" s="20">
        <f>S289*U289</f>
        <v>607151.00790000008</v>
      </c>
      <c r="W289" s="20">
        <v>0</v>
      </c>
      <c r="X289" s="20">
        <v>0</v>
      </c>
      <c r="Y289" s="20">
        <f>(W289+V289+X289)*18%</f>
        <v>109287.18142200001</v>
      </c>
      <c r="Z289" s="20">
        <f t="shared" si="235"/>
        <v>15178.775197500003</v>
      </c>
      <c r="AA289" s="20">
        <f t="shared" si="236"/>
        <v>731616.96451950015</v>
      </c>
      <c r="AB289" s="20">
        <f t="shared" si="237"/>
        <v>622329.7830975001</v>
      </c>
      <c r="AC289" s="11" t="s">
        <v>101</v>
      </c>
      <c r="AD289" s="11">
        <v>9100140553</v>
      </c>
      <c r="AE289" s="11" t="s">
        <v>6</v>
      </c>
      <c r="AF289" s="11" t="s">
        <v>102</v>
      </c>
      <c r="AG289" s="11" t="s">
        <v>9</v>
      </c>
      <c r="AH289" s="11">
        <v>331011024</v>
      </c>
      <c r="AI289" s="11" t="s">
        <v>197</v>
      </c>
      <c r="AJ289" s="11" t="s">
        <v>388</v>
      </c>
      <c r="AK289" s="24">
        <v>44867</v>
      </c>
      <c r="AL289" s="11" t="s">
        <v>220</v>
      </c>
      <c r="AM289" s="73" t="s">
        <v>97</v>
      </c>
    </row>
    <row r="290" spans="1:39" ht="15.75" hidden="1">
      <c r="A290" s="14">
        <v>289</v>
      </c>
      <c r="B290" s="15" t="s">
        <v>438</v>
      </c>
      <c r="C290" s="15"/>
      <c r="D290" s="16">
        <v>220000000738</v>
      </c>
      <c r="E290" s="16">
        <v>2205304</v>
      </c>
      <c r="F290" s="16" t="s">
        <v>351</v>
      </c>
      <c r="G290" s="16">
        <v>5013987254</v>
      </c>
      <c r="H290" s="16" t="s">
        <v>352</v>
      </c>
      <c r="I290" s="11">
        <v>3100001558</v>
      </c>
      <c r="J290" s="11"/>
      <c r="K290" s="170" t="s">
        <v>1181</v>
      </c>
      <c r="L290" s="11">
        <v>1650</v>
      </c>
      <c r="M290" s="11">
        <v>4084</v>
      </c>
      <c r="N290" s="11">
        <v>3</v>
      </c>
      <c r="O290" s="19" t="s">
        <v>353</v>
      </c>
      <c r="P290" s="165" t="s">
        <v>354</v>
      </c>
      <c r="Q290" s="11" t="s">
        <v>115</v>
      </c>
      <c r="R290" s="11">
        <v>2.1379999999999999</v>
      </c>
      <c r="S290" s="20">
        <v>12800</v>
      </c>
      <c r="T290" s="20" t="s">
        <v>100</v>
      </c>
      <c r="U290" s="21">
        <v>74.783600000000007</v>
      </c>
      <c r="V290" s="20">
        <f t="shared" ref="V290" si="240">U290*S290</f>
        <v>957230.08000000007</v>
      </c>
      <c r="W290" s="20">
        <v>0</v>
      </c>
      <c r="X290" s="20">
        <v>0</v>
      </c>
      <c r="Y290" s="20">
        <f>(W290+V290+X290)*18%</f>
        <v>172301.41440000001</v>
      </c>
      <c r="Z290" s="20">
        <f t="shared" si="235"/>
        <v>23930.752000000004</v>
      </c>
      <c r="AA290" s="20">
        <f t="shared" si="236"/>
        <v>1153462.2464000003</v>
      </c>
      <c r="AB290" s="20">
        <f t="shared" si="237"/>
        <v>981160.83200000029</v>
      </c>
      <c r="AC290" s="11" t="s">
        <v>101</v>
      </c>
      <c r="AD290" s="11" t="s">
        <v>355</v>
      </c>
      <c r="AE290" s="11" t="s">
        <v>6</v>
      </c>
      <c r="AF290" s="11" t="s">
        <v>116</v>
      </c>
      <c r="AG290" s="11" t="s">
        <v>34</v>
      </c>
      <c r="AH290" s="11">
        <v>331011024</v>
      </c>
      <c r="AI290" s="11" t="s">
        <v>197</v>
      </c>
      <c r="AJ290" s="11" t="s">
        <v>356</v>
      </c>
      <c r="AK290" s="24" t="s">
        <v>356</v>
      </c>
      <c r="AL290" s="11" t="s">
        <v>220</v>
      </c>
      <c r="AM290" s="73" t="s">
        <v>97</v>
      </c>
    </row>
    <row r="291" spans="1:39" ht="15.75" hidden="1">
      <c r="A291" s="14">
        <v>290</v>
      </c>
      <c r="B291" s="15" t="s">
        <v>439</v>
      </c>
      <c r="C291" s="15"/>
      <c r="D291" s="16">
        <v>220000000890</v>
      </c>
      <c r="E291" s="16">
        <v>7105373</v>
      </c>
      <c r="F291" s="16" t="s">
        <v>433</v>
      </c>
      <c r="G291" s="16">
        <v>5016571324</v>
      </c>
      <c r="H291" s="16" t="s">
        <v>434</v>
      </c>
      <c r="I291" s="11">
        <v>3100001558</v>
      </c>
      <c r="J291" s="11"/>
      <c r="K291" s="170" t="s">
        <v>1181</v>
      </c>
      <c r="L291" s="11">
        <v>1650</v>
      </c>
      <c r="M291" s="11">
        <v>4084</v>
      </c>
      <c r="N291" s="11">
        <v>3</v>
      </c>
      <c r="O291" s="19">
        <v>3</v>
      </c>
      <c r="P291" s="165" t="s">
        <v>98</v>
      </c>
      <c r="Q291" s="11" t="s">
        <v>425</v>
      </c>
      <c r="R291" s="11">
        <v>2.1379999999999999</v>
      </c>
      <c r="S291" s="20">
        <v>8400</v>
      </c>
      <c r="T291" s="20" t="s">
        <v>100</v>
      </c>
      <c r="U291" s="21">
        <v>82.3934</v>
      </c>
      <c r="V291" s="20">
        <f t="shared" ref="V291:V312" si="241">S291*U291</f>
        <v>692104.56</v>
      </c>
      <c r="W291" s="20">
        <v>0</v>
      </c>
      <c r="X291" s="20">
        <v>0</v>
      </c>
      <c r="Y291" s="20">
        <f>V291*18%</f>
        <v>124578.8208</v>
      </c>
      <c r="Z291" s="20">
        <f t="shared" si="235"/>
        <v>17302.614000000001</v>
      </c>
      <c r="AA291" s="20">
        <f t="shared" si="236"/>
        <v>833985.99479999999</v>
      </c>
      <c r="AB291" s="20">
        <f t="shared" si="237"/>
        <v>709407.174</v>
      </c>
      <c r="AC291" s="11" t="s">
        <v>101</v>
      </c>
      <c r="AD291" s="11">
        <v>9100152287</v>
      </c>
      <c r="AE291" s="11" t="s">
        <v>6</v>
      </c>
      <c r="AF291" s="11" t="s">
        <v>116</v>
      </c>
      <c r="AG291" s="11" t="s">
        <v>12</v>
      </c>
      <c r="AH291" s="11">
        <v>331011024</v>
      </c>
      <c r="AI291" s="11" t="s">
        <v>197</v>
      </c>
      <c r="AJ291" s="11">
        <v>45268</v>
      </c>
      <c r="AK291" s="24">
        <v>45150</v>
      </c>
      <c r="AL291" s="11" t="s">
        <v>220</v>
      </c>
      <c r="AM291" s="73" t="s">
        <v>257</v>
      </c>
    </row>
    <row r="292" spans="1:39" ht="15.75" hidden="1">
      <c r="A292" s="14">
        <v>291</v>
      </c>
      <c r="B292" s="15">
        <v>250893</v>
      </c>
      <c r="C292" s="15"/>
      <c r="D292" s="16">
        <v>220000000871</v>
      </c>
      <c r="E292" s="16">
        <v>2520128</v>
      </c>
      <c r="F292" s="16" t="s">
        <v>301</v>
      </c>
      <c r="G292" s="16">
        <v>5014083085</v>
      </c>
      <c r="H292" s="16" t="s">
        <v>396</v>
      </c>
      <c r="I292" s="11">
        <v>3100001558</v>
      </c>
      <c r="J292" s="11"/>
      <c r="K292" s="170" t="s">
        <v>1181</v>
      </c>
      <c r="L292" s="11">
        <v>1650</v>
      </c>
      <c r="M292" s="11">
        <v>4084</v>
      </c>
      <c r="N292" s="11">
        <v>3</v>
      </c>
      <c r="O292" s="19" t="s">
        <v>300</v>
      </c>
      <c r="P292" s="165" t="s">
        <v>109</v>
      </c>
      <c r="Q292" s="11" t="s">
        <v>115</v>
      </c>
      <c r="R292" s="11">
        <v>2.1379999999999999</v>
      </c>
      <c r="S292" s="20">
        <v>7977</v>
      </c>
      <c r="T292" s="20" t="s">
        <v>100</v>
      </c>
      <c r="U292" s="21">
        <v>76.112700000000004</v>
      </c>
      <c r="V292" s="20">
        <f t="shared" si="241"/>
        <v>607151.00790000008</v>
      </c>
      <c r="W292" s="20">
        <v>0</v>
      </c>
      <c r="X292" s="20">
        <v>0</v>
      </c>
      <c r="Y292" s="20">
        <f>(W292+V292+X292)*18%</f>
        <v>109287.18142200001</v>
      </c>
      <c r="Z292" s="20">
        <f t="shared" si="235"/>
        <v>15178.775197500003</v>
      </c>
      <c r="AA292" s="20">
        <f t="shared" si="236"/>
        <v>731616.96451950015</v>
      </c>
      <c r="AB292" s="20">
        <f t="shared" si="237"/>
        <v>622329.7830975001</v>
      </c>
      <c r="AC292" s="11" t="s">
        <v>101</v>
      </c>
      <c r="AD292" s="11">
        <v>9100140553</v>
      </c>
      <c r="AE292" s="11" t="s">
        <v>6</v>
      </c>
      <c r="AF292" s="11" t="s">
        <v>102</v>
      </c>
      <c r="AG292" s="11" t="s">
        <v>9</v>
      </c>
      <c r="AH292" s="11">
        <v>331011024</v>
      </c>
      <c r="AI292" s="11" t="s">
        <v>197</v>
      </c>
      <c r="AJ292" s="11" t="s">
        <v>396</v>
      </c>
      <c r="AK292" s="24" t="s">
        <v>396</v>
      </c>
      <c r="AL292" s="11" t="s">
        <v>220</v>
      </c>
      <c r="AM292" s="73" t="s">
        <v>171</v>
      </c>
    </row>
    <row r="293" spans="1:39" ht="15.75" hidden="1">
      <c r="A293" s="14">
        <v>292</v>
      </c>
      <c r="B293" s="15">
        <v>236496</v>
      </c>
      <c r="C293" s="15"/>
      <c r="D293" s="26" t="s">
        <v>380</v>
      </c>
      <c r="E293" s="16">
        <v>8351310</v>
      </c>
      <c r="F293" s="16" t="s">
        <v>325</v>
      </c>
      <c r="G293" s="16">
        <v>5013371887</v>
      </c>
      <c r="H293" s="16" t="s">
        <v>326</v>
      </c>
      <c r="I293" s="11">
        <v>3100001558</v>
      </c>
      <c r="J293" s="11"/>
      <c r="K293" s="170" t="s">
        <v>1181</v>
      </c>
      <c r="L293" s="11">
        <v>1650</v>
      </c>
      <c r="M293" s="11">
        <v>4084</v>
      </c>
      <c r="N293" s="11">
        <v>5</v>
      </c>
      <c r="O293" s="19" t="s">
        <v>327</v>
      </c>
      <c r="P293" s="165" t="s">
        <v>109</v>
      </c>
      <c r="Q293" s="11" t="s">
        <v>110</v>
      </c>
      <c r="R293" s="11">
        <v>2.1379999999999999</v>
      </c>
      <c r="S293" s="20">
        <v>7977</v>
      </c>
      <c r="T293" s="20" t="s">
        <v>100</v>
      </c>
      <c r="U293" s="21">
        <v>74.783600000000007</v>
      </c>
      <c r="V293" s="20">
        <f t="shared" si="241"/>
        <v>596548.77720000001</v>
      </c>
      <c r="W293" s="20">
        <v>0</v>
      </c>
      <c r="X293" s="20">
        <v>0</v>
      </c>
      <c r="Y293" s="20">
        <f t="shared" ref="Y293:Y298" si="242">V293*18%</f>
        <v>107378.77989599999</v>
      </c>
      <c r="Z293" s="20">
        <f t="shared" si="235"/>
        <v>14913.719430000001</v>
      </c>
      <c r="AA293" s="20">
        <f t="shared" si="236"/>
        <v>718841.27652600012</v>
      </c>
      <c r="AB293" s="20">
        <f t="shared" si="237"/>
        <v>611462.49663000018</v>
      </c>
      <c r="AC293" s="11" t="s">
        <v>101</v>
      </c>
      <c r="AD293" s="11">
        <v>9100129961</v>
      </c>
      <c r="AE293" s="11" t="s">
        <v>6</v>
      </c>
      <c r="AF293" s="11" t="s">
        <v>116</v>
      </c>
      <c r="AG293" s="11" t="s">
        <v>34</v>
      </c>
      <c r="AH293" s="11">
        <v>331011024</v>
      </c>
      <c r="AI293" s="11" t="s">
        <v>197</v>
      </c>
      <c r="AJ293" s="11" t="s">
        <v>328</v>
      </c>
      <c r="AK293" s="24" t="s">
        <v>328</v>
      </c>
      <c r="AL293" s="11" t="s">
        <v>220</v>
      </c>
      <c r="AM293" s="73" t="s">
        <v>811</v>
      </c>
    </row>
    <row r="294" spans="1:39" ht="15.75" hidden="1">
      <c r="A294" s="14">
        <v>293</v>
      </c>
      <c r="B294" s="15" t="s">
        <v>440</v>
      </c>
      <c r="C294" s="15"/>
      <c r="D294" s="16">
        <v>220000000928</v>
      </c>
      <c r="E294" s="16">
        <v>8565062</v>
      </c>
      <c r="F294" s="16" t="s">
        <v>441</v>
      </c>
      <c r="G294" s="16">
        <v>5013403031</v>
      </c>
      <c r="H294" s="16" t="s">
        <v>442</v>
      </c>
      <c r="I294" s="11">
        <v>3100001558</v>
      </c>
      <c r="J294" s="11"/>
      <c r="K294" s="170" t="s">
        <v>1181</v>
      </c>
      <c r="L294" s="11">
        <v>1650</v>
      </c>
      <c r="M294" s="11">
        <v>4084</v>
      </c>
      <c r="N294" s="11">
        <v>5</v>
      </c>
      <c r="O294" s="19" t="s">
        <v>443</v>
      </c>
      <c r="P294" s="165" t="s">
        <v>126</v>
      </c>
      <c r="Q294" s="11" t="s">
        <v>127</v>
      </c>
      <c r="R294" s="11">
        <v>2.1379999999999999</v>
      </c>
      <c r="S294" s="20">
        <v>1510000</v>
      </c>
      <c r="T294" s="20" t="s">
        <v>128</v>
      </c>
      <c r="U294" s="21">
        <v>0.65629999999999999</v>
      </c>
      <c r="V294" s="20">
        <f t="shared" si="241"/>
        <v>991013</v>
      </c>
      <c r="W294" s="20">
        <v>0</v>
      </c>
      <c r="X294" s="20">
        <v>0</v>
      </c>
      <c r="Y294" s="20">
        <f t="shared" si="242"/>
        <v>178382.34</v>
      </c>
      <c r="Z294" s="20">
        <f t="shared" si="235"/>
        <v>24775.325000000001</v>
      </c>
      <c r="AA294" s="20">
        <f t="shared" si="236"/>
        <v>1194170.665</v>
      </c>
      <c r="AB294" s="20">
        <f t="shared" si="237"/>
        <v>1015788.3250000001</v>
      </c>
      <c r="AC294" s="11" t="s">
        <v>101</v>
      </c>
      <c r="AD294" s="11">
        <v>9100129963</v>
      </c>
      <c r="AE294" s="11" t="s">
        <v>6</v>
      </c>
      <c r="AF294" s="11" t="s">
        <v>116</v>
      </c>
      <c r="AG294" s="11" t="s">
        <v>34</v>
      </c>
      <c r="AH294" s="11">
        <v>331011024</v>
      </c>
      <c r="AI294" s="11" t="s">
        <v>197</v>
      </c>
      <c r="AJ294" s="11" t="s">
        <v>444</v>
      </c>
      <c r="AK294" s="24" t="s">
        <v>444</v>
      </c>
      <c r="AL294" s="11" t="s">
        <v>220</v>
      </c>
      <c r="AM294" s="73" t="s">
        <v>108</v>
      </c>
    </row>
    <row r="295" spans="1:39" ht="15.75" hidden="1">
      <c r="A295" s="14">
        <v>294</v>
      </c>
      <c r="B295" s="15" t="s">
        <v>445</v>
      </c>
      <c r="C295" s="15"/>
      <c r="D295" s="16">
        <v>220000000930</v>
      </c>
      <c r="E295" s="16">
        <v>9299976</v>
      </c>
      <c r="F295" s="16" t="s">
        <v>446</v>
      </c>
      <c r="G295" s="16">
        <v>5013551087</v>
      </c>
      <c r="H295" s="16" t="s">
        <v>447</v>
      </c>
      <c r="I295" s="11">
        <v>3100001558</v>
      </c>
      <c r="J295" s="11"/>
      <c r="K295" s="170" t="s">
        <v>1181</v>
      </c>
      <c r="L295" s="11">
        <v>1650</v>
      </c>
      <c r="M295" s="11">
        <v>4084</v>
      </c>
      <c r="N295" s="11">
        <v>5</v>
      </c>
      <c r="O295" s="19" t="s">
        <v>443</v>
      </c>
      <c r="P295" s="165" t="s">
        <v>126</v>
      </c>
      <c r="Q295" s="11" t="s">
        <v>127</v>
      </c>
      <c r="R295" s="11">
        <v>2.1379999999999999</v>
      </c>
      <c r="S295" s="20">
        <v>1510000</v>
      </c>
      <c r="T295" s="20" t="s">
        <v>128</v>
      </c>
      <c r="U295" s="21">
        <v>0.65629999999999999</v>
      </c>
      <c r="V295" s="20">
        <f t="shared" si="241"/>
        <v>991013</v>
      </c>
      <c r="W295" s="20">
        <v>0</v>
      </c>
      <c r="X295" s="20">
        <v>0</v>
      </c>
      <c r="Y295" s="20">
        <f t="shared" si="242"/>
        <v>178382.34</v>
      </c>
      <c r="Z295" s="20">
        <f t="shared" si="235"/>
        <v>24775.325000000001</v>
      </c>
      <c r="AA295" s="20">
        <f t="shared" si="236"/>
        <v>1194170.665</v>
      </c>
      <c r="AB295" s="20">
        <f t="shared" si="237"/>
        <v>1015788.3250000001</v>
      </c>
      <c r="AC295" s="11" t="s">
        <v>101</v>
      </c>
      <c r="AD295" s="11">
        <v>9100129963</v>
      </c>
      <c r="AE295" s="11" t="s">
        <v>6</v>
      </c>
      <c r="AF295" s="11" t="s">
        <v>116</v>
      </c>
      <c r="AG295" s="11" t="s">
        <v>34</v>
      </c>
      <c r="AH295" s="11">
        <v>331011024</v>
      </c>
      <c r="AI295" s="11" t="s">
        <v>197</v>
      </c>
      <c r="AJ295" s="11" t="s">
        <v>448</v>
      </c>
      <c r="AK295" s="24" t="s">
        <v>448</v>
      </c>
      <c r="AL295" s="11" t="s">
        <v>220</v>
      </c>
      <c r="AM295" s="73" t="s">
        <v>97</v>
      </c>
    </row>
    <row r="296" spans="1:39" ht="15.75" hidden="1">
      <c r="A296" s="14">
        <v>295</v>
      </c>
      <c r="B296" s="15" t="s">
        <v>449</v>
      </c>
      <c r="C296" s="15"/>
      <c r="D296" s="16">
        <v>220000000930</v>
      </c>
      <c r="E296" s="16">
        <v>9299976</v>
      </c>
      <c r="F296" s="16" t="s">
        <v>446</v>
      </c>
      <c r="G296" s="16">
        <v>5013551087</v>
      </c>
      <c r="H296" s="16" t="s">
        <v>447</v>
      </c>
      <c r="I296" s="11">
        <v>3100001558</v>
      </c>
      <c r="J296" s="11"/>
      <c r="K296" s="170" t="s">
        <v>1181</v>
      </c>
      <c r="L296" s="11">
        <v>1650</v>
      </c>
      <c r="M296" s="11">
        <v>4084</v>
      </c>
      <c r="N296" s="11">
        <v>5</v>
      </c>
      <c r="O296" s="19" t="s">
        <v>443</v>
      </c>
      <c r="P296" s="165" t="s">
        <v>126</v>
      </c>
      <c r="Q296" s="11" t="s">
        <v>127</v>
      </c>
      <c r="R296" s="11">
        <v>2.1379999999999999</v>
      </c>
      <c r="S296" s="20">
        <v>1510000</v>
      </c>
      <c r="T296" s="20" t="s">
        <v>128</v>
      </c>
      <c r="U296" s="21">
        <v>0.65629999999999999</v>
      </c>
      <c r="V296" s="20">
        <f t="shared" si="241"/>
        <v>991013</v>
      </c>
      <c r="W296" s="20">
        <v>0</v>
      </c>
      <c r="X296" s="20">
        <v>0</v>
      </c>
      <c r="Y296" s="20">
        <f t="shared" si="242"/>
        <v>178382.34</v>
      </c>
      <c r="Z296" s="20">
        <f t="shared" si="235"/>
        <v>24775.325000000001</v>
      </c>
      <c r="AA296" s="20">
        <f t="shared" si="236"/>
        <v>1194170.665</v>
      </c>
      <c r="AB296" s="20">
        <f t="shared" si="237"/>
        <v>1015788.3250000001</v>
      </c>
      <c r="AC296" s="11" t="s">
        <v>101</v>
      </c>
      <c r="AD296" s="11">
        <v>9100129963</v>
      </c>
      <c r="AE296" s="11" t="s">
        <v>6</v>
      </c>
      <c r="AF296" s="11" t="s">
        <v>116</v>
      </c>
      <c r="AG296" s="11" t="s">
        <v>34</v>
      </c>
      <c r="AH296" s="11">
        <v>331011024</v>
      </c>
      <c r="AI296" s="11" t="s">
        <v>197</v>
      </c>
      <c r="AJ296" s="11" t="s">
        <v>448</v>
      </c>
      <c r="AK296" s="24" t="s">
        <v>448</v>
      </c>
      <c r="AL296" s="11" t="s">
        <v>220</v>
      </c>
      <c r="AM296" s="73" t="s">
        <v>108</v>
      </c>
    </row>
    <row r="297" spans="1:39" ht="15.75" hidden="1">
      <c r="A297" s="14">
        <v>296</v>
      </c>
      <c r="B297" s="15">
        <v>236481</v>
      </c>
      <c r="C297" s="15"/>
      <c r="D297" s="16">
        <v>220000000929</v>
      </c>
      <c r="E297" s="16">
        <v>8351310</v>
      </c>
      <c r="F297" s="16" t="s">
        <v>325</v>
      </c>
      <c r="G297" s="16">
        <v>5013371887</v>
      </c>
      <c r="H297" s="16" t="s">
        <v>326</v>
      </c>
      <c r="I297" s="11">
        <v>3100001558</v>
      </c>
      <c r="J297" s="11"/>
      <c r="K297" s="170" t="s">
        <v>1181</v>
      </c>
      <c r="L297" s="11">
        <v>1650</v>
      </c>
      <c r="M297" s="11">
        <v>4084</v>
      </c>
      <c r="N297" s="11">
        <v>5</v>
      </c>
      <c r="O297" s="19" t="s">
        <v>327</v>
      </c>
      <c r="P297" s="165" t="s">
        <v>109</v>
      </c>
      <c r="Q297" s="11" t="s">
        <v>110</v>
      </c>
      <c r="R297" s="11">
        <v>2.1379999999999999</v>
      </c>
      <c r="S297" s="20">
        <v>7977</v>
      </c>
      <c r="T297" s="20" t="s">
        <v>100</v>
      </c>
      <c r="U297" s="21">
        <v>74.783600000000007</v>
      </c>
      <c r="V297" s="20">
        <f t="shared" si="241"/>
        <v>596548.77720000001</v>
      </c>
      <c r="W297" s="20">
        <v>0</v>
      </c>
      <c r="X297" s="20">
        <v>0</v>
      </c>
      <c r="Y297" s="20">
        <f t="shared" si="242"/>
        <v>107378.77989599999</v>
      </c>
      <c r="Z297" s="20">
        <f t="shared" si="235"/>
        <v>14913.719430000001</v>
      </c>
      <c r="AA297" s="20">
        <f t="shared" si="236"/>
        <v>718841.27652600012</v>
      </c>
      <c r="AB297" s="20">
        <f t="shared" si="237"/>
        <v>611462.49663000018</v>
      </c>
      <c r="AC297" s="11" t="s">
        <v>101</v>
      </c>
      <c r="AD297" s="11">
        <v>9100129961</v>
      </c>
      <c r="AE297" s="11" t="s">
        <v>6</v>
      </c>
      <c r="AF297" s="11" t="s">
        <v>116</v>
      </c>
      <c r="AG297" s="11" t="s">
        <v>34</v>
      </c>
      <c r="AH297" s="11">
        <v>331011024</v>
      </c>
      <c r="AI297" s="11" t="s">
        <v>197</v>
      </c>
      <c r="AJ297" s="11" t="s">
        <v>328</v>
      </c>
      <c r="AK297" s="24" t="s">
        <v>328</v>
      </c>
      <c r="AL297" s="11" t="s">
        <v>220</v>
      </c>
      <c r="AM297" s="73" t="s">
        <v>189</v>
      </c>
    </row>
    <row r="298" spans="1:39" ht="15.75" hidden="1">
      <c r="A298" s="14">
        <v>297</v>
      </c>
      <c r="B298" s="15">
        <v>236488</v>
      </c>
      <c r="C298" s="15"/>
      <c r="D298" s="16">
        <v>220000000929</v>
      </c>
      <c r="E298" s="16">
        <v>8351310</v>
      </c>
      <c r="F298" s="16" t="s">
        <v>325</v>
      </c>
      <c r="G298" s="16">
        <v>5013371887</v>
      </c>
      <c r="H298" s="16" t="s">
        <v>326</v>
      </c>
      <c r="I298" s="11">
        <v>3100001558</v>
      </c>
      <c r="J298" s="11"/>
      <c r="K298" s="170" t="s">
        <v>1181</v>
      </c>
      <c r="L298" s="11">
        <v>1650</v>
      </c>
      <c r="M298" s="11">
        <v>4084</v>
      </c>
      <c r="N298" s="11">
        <v>5</v>
      </c>
      <c r="O298" s="19" t="s">
        <v>327</v>
      </c>
      <c r="P298" s="165" t="s">
        <v>109</v>
      </c>
      <c r="Q298" s="11" t="s">
        <v>110</v>
      </c>
      <c r="R298" s="11">
        <v>2.1379999999999999</v>
      </c>
      <c r="S298" s="20">
        <v>7977</v>
      </c>
      <c r="T298" s="20" t="s">
        <v>100</v>
      </c>
      <c r="U298" s="21">
        <v>74.783600000000007</v>
      </c>
      <c r="V298" s="20">
        <f t="shared" si="241"/>
        <v>596548.77720000001</v>
      </c>
      <c r="W298" s="20">
        <v>0</v>
      </c>
      <c r="X298" s="20">
        <v>0</v>
      </c>
      <c r="Y298" s="20">
        <f t="shared" si="242"/>
        <v>107378.77989599999</v>
      </c>
      <c r="Z298" s="20">
        <f t="shared" si="235"/>
        <v>14913.719430000001</v>
      </c>
      <c r="AA298" s="20">
        <f t="shared" si="236"/>
        <v>718841.27652600012</v>
      </c>
      <c r="AB298" s="20">
        <f t="shared" si="237"/>
        <v>611462.49663000018</v>
      </c>
      <c r="AC298" s="11" t="s">
        <v>101</v>
      </c>
      <c r="AD298" s="11">
        <v>9100129961</v>
      </c>
      <c r="AE298" s="11" t="s">
        <v>6</v>
      </c>
      <c r="AF298" s="11" t="s">
        <v>116</v>
      </c>
      <c r="AG298" s="11" t="s">
        <v>34</v>
      </c>
      <c r="AH298" s="11">
        <v>331011024</v>
      </c>
      <c r="AI298" s="11" t="s">
        <v>197</v>
      </c>
      <c r="AJ298" s="11" t="s">
        <v>328</v>
      </c>
      <c r="AK298" s="24" t="s">
        <v>328</v>
      </c>
      <c r="AL298" s="11" t="s">
        <v>220</v>
      </c>
      <c r="AM298" s="73" t="s">
        <v>97</v>
      </c>
    </row>
    <row r="299" spans="1:39" ht="15.75" hidden="1">
      <c r="A299" s="14">
        <v>298</v>
      </c>
      <c r="B299" s="15">
        <v>250890</v>
      </c>
      <c r="C299" s="15"/>
      <c r="D299" s="16">
        <v>220000000764</v>
      </c>
      <c r="E299" s="16">
        <v>2520128</v>
      </c>
      <c r="F299" s="16" t="s">
        <v>301</v>
      </c>
      <c r="G299" s="16">
        <v>5014083085</v>
      </c>
      <c r="H299" s="16" t="s">
        <v>396</v>
      </c>
      <c r="I299" s="11">
        <v>3100001558</v>
      </c>
      <c r="J299" s="11"/>
      <c r="K299" s="170" t="s">
        <v>1181</v>
      </c>
      <c r="L299" s="11">
        <v>1650</v>
      </c>
      <c r="M299" s="11">
        <v>4084</v>
      </c>
      <c r="N299" s="11">
        <v>3</v>
      </c>
      <c r="O299" s="19" t="s">
        <v>300</v>
      </c>
      <c r="P299" s="165" t="s">
        <v>109</v>
      </c>
      <c r="Q299" s="11" t="s">
        <v>115</v>
      </c>
      <c r="R299" s="11">
        <v>2.1379999999999999</v>
      </c>
      <c r="S299" s="20">
        <v>7977</v>
      </c>
      <c r="T299" s="20" t="s">
        <v>100</v>
      </c>
      <c r="U299" s="21">
        <v>76.112700000000004</v>
      </c>
      <c r="V299" s="20">
        <f t="shared" si="241"/>
        <v>607151.00790000008</v>
      </c>
      <c r="W299" s="20">
        <v>0</v>
      </c>
      <c r="X299" s="20">
        <v>0</v>
      </c>
      <c r="Y299" s="20">
        <f t="shared" ref="Y299" si="243">(W299+V299+X299)*18%</f>
        <v>109287.18142200001</v>
      </c>
      <c r="Z299" s="20">
        <f t="shared" si="235"/>
        <v>15178.775197500003</v>
      </c>
      <c r="AA299" s="20">
        <f t="shared" si="236"/>
        <v>731616.96451950015</v>
      </c>
      <c r="AB299" s="20">
        <f t="shared" si="237"/>
        <v>622329.7830975001</v>
      </c>
      <c r="AC299" s="11" t="s">
        <v>101</v>
      </c>
      <c r="AD299" s="11">
        <v>9100140553</v>
      </c>
      <c r="AE299" s="11" t="s">
        <v>6</v>
      </c>
      <c r="AF299" s="11" t="s">
        <v>102</v>
      </c>
      <c r="AG299" s="11" t="s">
        <v>9</v>
      </c>
      <c r="AH299" s="11">
        <v>331011024</v>
      </c>
      <c r="AI299" s="11" t="s">
        <v>197</v>
      </c>
      <c r="AJ299" s="11" t="s">
        <v>396</v>
      </c>
      <c r="AK299" s="24" t="s">
        <v>396</v>
      </c>
      <c r="AL299" s="11" t="s">
        <v>220</v>
      </c>
      <c r="AM299" s="73" t="s">
        <v>811</v>
      </c>
    </row>
    <row r="300" spans="1:39" ht="15.75" hidden="1">
      <c r="A300" s="14">
        <v>299</v>
      </c>
      <c r="B300" s="15" t="s">
        <v>450</v>
      </c>
      <c r="C300" s="15"/>
      <c r="D300" s="16">
        <v>220000000889</v>
      </c>
      <c r="E300" s="16">
        <v>3197988</v>
      </c>
      <c r="F300" s="16" t="s">
        <v>389</v>
      </c>
      <c r="G300" s="16">
        <v>5014416058</v>
      </c>
      <c r="H300" s="16" t="s">
        <v>390</v>
      </c>
      <c r="I300" s="11">
        <v>3100001558</v>
      </c>
      <c r="J300" s="11"/>
      <c r="K300" s="170" t="s">
        <v>1181</v>
      </c>
      <c r="L300" s="11">
        <v>1650</v>
      </c>
      <c r="M300" s="11">
        <v>4084</v>
      </c>
      <c r="N300" s="11">
        <v>3</v>
      </c>
      <c r="O300" s="19">
        <v>3.2</v>
      </c>
      <c r="P300" s="165" t="s">
        <v>98</v>
      </c>
      <c r="Q300" s="11" t="s">
        <v>227</v>
      </c>
      <c r="R300" s="11">
        <v>2.1379999999999999</v>
      </c>
      <c r="S300" s="20">
        <v>8480</v>
      </c>
      <c r="T300" s="20" t="s">
        <v>100</v>
      </c>
      <c r="U300" s="21">
        <v>76.112700000000004</v>
      </c>
      <c r="V300" s="20">
        <f t="shared" si="241"/>
        <v>645435.696</v>
      </c>
      <c r="W300" s="20">
        <f>V300*0%</f>
        <v>0</v>
      </c>
      <c r="X300" s="20">
        <f>W300*10%</f>
        <v>0</v>
      </c>
      <c r="Y300" s="20">
        <f>(W300+V300+X300)*18%</f>
        <v>116178.42528</v>
      </c>
      <c r="Z300" s="20">
        <f t="shared" si="235"/>
        <v>16135.892400000001</v>
      </c>
      <c r="AA300" s="20">
        <f t="shared" si="236"/>
        <v>777750.01367999997</v>
      </c>
      <c r="AB300" s="20">
        <f t="shared" si="237"/>
        <v>661571.58840000001</v>
      </c>
      <c r="AC300" s="11" t="s">
        <v>101</v>
      </c>
      <c r="AD300" s="11">
        <v>9100140550</v>
      </c>
      <c r="AE300" s="11" t="s">
        <v>6</v>
      </c>
      <c r="AF300" s="11" t="s">
        <v>116</v>
      </c>
      <c r="AG300" s="11" t="s">
        <v>9</v>
      </c>
      <c r="AH300" s="11">
        <v>331011024</v>
      </c>
      <c r="AI300" s="11" t="s">
        <v>197</v>
      </c>
      <c r="AJ300" s="11" t="s">
        <v>399</v>
      </c>
      <c r="AK300" s="24">
        <v>44895</v>
      </c>
      <c r="AL300" s="11" t="s">
        <v>220</v>
      </c>
      <c r="AM300" s="73" t="s">
        <v>113</v>
      </c>
    </row>
    <row r="301" spans="1:39" ht="15.75" hidden="1">
      <c r="A301" s="14">
        <v>300</v>
      </c>
      <c r="B301" s="15" t="s">
        <v>451</v>
      </c>
      <c r="C301" s="15"/>
      <c r="D301" s="16">
        <v>220000000888</v>
      </c>
      <c r="E301" s="16">
        <v>3197988</v>
      </c>
      <c r="F301" s="16" t="s">
        <v>389</v>
      </c>
      <c r="G301" s="16">
        <v>5014416058</v>
      </c>
      <c r="H301" s="16" t="s">
        <v>390</v>
      </c>
      <c r="I301" s="11">
        <v>3100001558</v>
      </c>
      <c r="J301" s="11"/>
      <c r="K301" s="170" t="s">
        <v>1181</v>
      </c>
      <c r="L301" s="11">
        <v>1650</v>
      </c>
      <c r="M301" s="11">
        <v>4084</v>
      </c>
      <c r="N301" s="11">
        <v>3</v>
      </c>
      <c r="O301" s="19">
        <v>3.2</v>
      </c>
      <c r="P301" s="165" t="s">
        <v>98</v>
      </c>
      <c r="Q301" s="11" t="s">
        <v>227</v>
      </c>
      <c r="R301" s="11">
        <v>2.1379999999999999</v>
      </c>
      <c r="S301" s="20">
        <v>8480</v>
      </c>
      <c r="T301" s="20" t="s">
        <v>100</v>
      </c>
      <c r="U301" s="21">
        <v>76.112700000000004</v>
      </c>
      <c r="V301" s="20">
        <f t="shared" si="241"/>
        <v>645435.696</v>
      </c>
      <c r="W301" s="20">
        <f>V301*0%</f>
        <v>0</v>
      </c>
      <c r="X301" s="20">
        <f>W301*10%</f>
        <v>0</v>
      </c>
      <c r="Y301" s="20">
        <f>(W301+V301+X301)*18%</f>
        <v>116178.42528</v>
      </c>
      <c r="Z301" s="20">
        <f t="shared" si="235"/>
        <v>16135.892400000001</v>
      </c>
      <c r="AA301" s="20">
        <f t="shared" si="236"/>
        <v>777750.01367999997</v>
      </c>
      <c r="AB301" s="20">
        <f t="shared" si="237"/>
        <v>661571.58840000001</v>
      </c>
      <c r="AC301" s="11" t="s">
        <v>101</v>
      </c>
      <c r="AD301" s="11">
        <v>9100140550</v>
      </c>
      <c r="AE301" s="11" t="s">
        <v>6</v>
      </c>
      <c r="AF301" s="11" t="s">
        <v>116</v>
      </c>
      <c r="AG301" s="11" t="s">
        <v>9</v>
      </c>
      <c r="AH301" s="11">
        <v>331011024</v>
      </c>
      <c r="AI301" s="11" t="s">
        <v>197</v>
      </c>
      <c r="AJ301" s="11" t="s">
        <v>399</v>
      </c>
      <c r="AK301" s="24">
        <v>44895</v>
      </c>
      <c r="AL301" s="11" t="s">
        <v>220</v>
      </c>
      <c r="AM301" s="73" t="s">
        <v>189</v>
      </c>
    </row>
    <row r="302" spans="1:39" ht="15.75" hidden="1">
      <c r="A302" s="14">
        <v>301</v>
      </c>
      <c r="B302" s="15">
        <v>236494</v>
      </c>
      <c r="C302" s="15"/>
      <c r="D302" s="16">
        <v>220000000929</v>
      </c>
      <c r="E302" s="16">
        <v>8351310</v>
      </c>
      <c r="F302" s="16" t="s">
        <v>325</v>
      </c>
      <c r="G302" s="16">
        <v>5013371887</v>
      </c>
      <c r="H302" s="16" t="s">
        <v>326</v>
      </c>
      <c r="I302" s="11">
        <v>3100001558</v>
      </c>
      <c r="J302" s="11"/>
      <c r="K302" s="170" t="s">
        <v>1181</v>
      </c>
      <c r="L302" s="11">
        <v>1650</v>
      </c>
      <c r="M302" s="11">
        <v>4084</v>
      </c>
      <c r="N302" s="11">
        <v>5</v>
      </c>
      <c r="O302" s="19" t="s">
        <v>327</v>
      </c>
      <c r="P302" s="165" t="s">
        <v>109</v>
      </c>
      <c r="Q302" s="11" t="s">
        <v>110</v>
      </c>
      <c r="R302" s="11">
        <v>2.1379999999999999</v>
      </c>
      <c r="S302" s="20">
        <v>7977</v>
      </c>
      <c r="T302" s="20" t="s">
        <v>100</v>
      </c>
      <c r="U302" s="21">
        <v>74.783600000000007</v>
      </c>
      <c r="V302" s="20">
        <f t="shared" si="241"/>
        <v>596548.77720000001</v>
      </c>
      <c r="W302" s="20">
        <v>0</v>
      </c>
      <c r="X302" s="20">
        <v>0</v>
      </c>
      <c r="Y302" s="20">
        <f>V302*18%</f>
        <v>107378.77989599999</v>
      </c>
      <c r="Z302" s="20">
        <f t="shared" si="235"/>
        <v>14913.719430000001</v>
      </c>
      <c r="AA302" s="20">
        <f t="shared" si="236"/>
        <v>718841.27652600012</v>
      </c>
      <c r="AB302" s="20">
        <f t="shared" si="237"/>
        <v>611462.49663000018</v>
      </c>
      <c r="AC302" s="11" t="s">
        <v>101</v>
      </c>
      <c r="AD302" s="11">
        <v>9100129961</v>
      </c>
      <c r="AE302" s="11" t="s">
        <v>6</v>
      </c>
      <c r="AF302" s="11" t="s">
        <v>116</v>
      </c>
      <c r="AG302" s="11" t="s">
        <v>34</v>
      </c>
      <c r="AH302" s="11">
        <v>331011024</v>
      </c>
      <c r="AI302" s="11" t="s">
        <v>197</v>
      </c>
      <c r="AJ302" s="11" t="s">
        <v>328</v>
      </c>
      <c r="AK302" s="24" t="s">
        <v>328</v>
      </c>
      <c r="AL302" s="11" t="s">
        <v>220</v>
      </c>
      <c r="AM302" s="73" t="s">
        <v>189</v>
      </c>
    </row>
    <row r="303" spans="1:39" ht="15.75" hidden="1">
      <c r="A303" s="14">
        <v>302</v>
      </c>
      <c r="B303" s="15">
        <v>236495</v>
      </c>
      <c r="C303" s="15"/>
      <c r="D303" s="16">
        <v>220000000929</v>
      </c>
      <c r="E303" s="16">
        <v>8351310</v>
      </c>
      <c r="F303" s="16" t="s">
        <v>325</v>
      </c>
      <c r="G303" s="16">
        <v>5013371887</v>
      </c>
      <c r="H303" s="16" t="s">
        <v>326</v>
      </c>
      <c r="I303" s="11">
        <v>3100001558</v>
      </c>
      <c r="J303" s="11"/>
      <c r="K303" s="170" t="s">
        <v>1181</v>
      </c>
      <c r="L303" s="11">
        <v>1650</v>
      </c>
      <c r="M303" s="11">
        <v>4084</v>
      </c>
      <c r="N303" s="11">
        <v>5</v>
      </c>
      <c r="O303" s="19" t="s">
        <v>327</v>
      </c>
      <c r="P303" s="165" t="s">
        <v>109</v>
      </c>
      <c r="Q303" s="11" t="s">
        <v>110</v>
      </c>
      <c r="R303" s="11">
        <v>2.1379999999999999</v>
      </c>
      <c r="S303" s="20">
        <v>7977</v>
      </c>
      <c r="T303" s="20" t="s">
        <v>100</v>
      </c>
      <c r="U303" s="21">
        <v>74.783600000000007</v>
      </c>
      <c r="V303" s="20">
        <f t="shared" si="241"/>
        <v>596548.77720000001</v>
      </c>
      <c r="W303" s="20">
        <v>0</v>
      </c>
      <c r="X303" s="20">
        <v>0</v>
      </c>
      <c r="Y303" s="20">
        <f>V303*18%</f>
        <v>107378.77989599999</v>
      </c>
      <c r="Z303" s="20">
        <f t="shared" si="235"/>
        <v>14913.719430000001</v>
      </c>
      <c r="AA303" s="20">
        <f t="shared" si="236"/>
        <v>718841.27652600012</v>
      </c>
      <c r="AB303" s="20">
        <f t="shared" si="237"/>
        <v>611462.49663000018</v>
      </c>
      <c r="AC303" s="11" t="s">
        <v>101</v>
      </c>
      <c r="AD303" s="11">
        <v>9100129961</v>
      </c>
      <c r="AE303" s="11" t="s">
        <v>6</v>
      </c>
      <c r="AF303" s="11" t="s">
        <v>116</v>
      </c>
      <c r="AG303" s="11" t="s">
        <v>34</v>
      </c>
      <c r="AH303" s="11">
        <v>331011024</v>
      </c>
      <c r="AI303" s="11" t="s">
        <v>197</v>
      </c>
      <c r="AJ303" s="11" t="s">
        <v>328</v>
      </c>
      <c r="AK303" s="24" t="s">
        <v>328</v>
      </c>
      <c r="AL303" s="11" t="s">
        <v>220</v>
      </c>
      <c r="AM303" s="73">
        <v>40791195</v>
      </c>
    </row>
    <row r="304" spans="1:39" ht="15.75" hidden="1">
      <c r="A304" s="14">
        <v>303</v>
      </c>
      <c r="B304" s="15">
        <v>250903</v>
      </c>
      <c r="C304" s="15"/>
      <c r="D304" s="16">
        <v>220000000871</v>
      </c>
      <c r="E304" s="16">
        <v>2817655</v>
      </c>
      <c r="F304" s="16" t="s">
        <v>387</v>
      </c>
      <c r="G304" s="16">
        <v>5014200307</v>
      </c>
      <c r="H304" s="16" t="s">
        <v>388</v>
      </c>
      <c r="I304" s="11">
        <v>3100001558</v>
      </c>
      <c r="J304" s="11"/>
      <c r="K304" s="170" t="s">
        <v>1181</v>
      </c>
      <c r="L304" s="11">
        <v>1650</v>
      </c>
      <c r="M304" s="11">
        <v>4084</v>
      </c>
      <c r="N304" s="11">
        <v>3</v>
      </c>
      <c r="O304" s="19" t="s">
        <v>300</v>
      </c>
      <c r="P304" s="165" t="s">
        <v>109</v>
      </c>
      <c r="Q304" s="11" t="s">
        <v>115</v>
      </c>
      <c r="R304" s="11">
        <v>2.1379999999999999</v>
      </c>
      <c r="S304" s="20">
        <v>7977</v>
      </c>
      <c r="T304" s="20" t="s">
        <v>100</v>
      </c>
      <c r="U304" s="21">
        <v>76.112700000000004</v>
      </c>
      <c r="V304" s="20">
        <f t="shared" si="241"/>
        <v>607151.00790000008</v>
      </c>
      <c r="W304" s="20">
        <v>0</v>
      </c>
      <c r="X304" s="20">
        <v>0</v>
      </c>
      <c r="Y304" s="20">
        <f>(W304+V304+X304)*18%</f>
        <v>109287.18142200001</v>
      </c>
      <c r="Z304" s="20">
        <f t="shared" si="235"/>
        <v>15178.775197500003</v>
      </c>
      <c r="AA304" s="20">
        <f t="shared" si="236"/>
        <v>731616.96451950015</v>
      </c>
      <c r="AB304" s="20">
        <f t="shared" si="237"/>
        <v>622329.7830975001</v>
      </c>
      <c r="AC304" s="11" t="s">
        <v>101</v>
      </c>
      <c r="AD304" s="11">
        <v>9100140553</v>
      </c>
      <c r="AE304" s="11" t="s">
        <v>6</v>
      </c>
      <c r="AF304" s="11" t="s">
        <v>102</v>
      </c>
      <c r="AG304" s="11" t="s">
        <v>9</v>
      </c>
      <c r="AH304" s="11">
        <v>331011024</v>
      </c>
      <c r="AI304" s="11" t="s">
        <v>197</v>
      </c>
      <c r="AJ304" s="11" t="s">
        <v>388</v>
      </c>
      <c r="AK304" s="24">
        <v>44867</v>
      </c>
      <c r="AL304" s="11" t="s">
        <v>220</v>
      </c>
      <c r="AM304" s="73" t="s">
        <v>171</v>
      </c>
    </row>
    <row r="305" spans="1:39" ht="15.75" hidden="1">
      <c r="A305" s="14">
        <v>304</v>
      </c>
      <c r="B305" s="15">
        <v>236490</v>
      </c>
      <c r="C305" s="15"/>
      <c r="D305" s="16">
        <v>220000000929</v>
      </c>
      <c r="E305" s="16">
        <v>8351310</v>
      </c>
      <c r="F305" s="16" t="s">
        <v>325</v>
      </c>
      <c r="G305" s="16">
        <v>5013371887</v>
      </c>
      <c r="H305" s="16" t="s">
        <v>326</v>
      </c>
      <c r="I305" s="11">
        <v>3100001558</v>
      </c>
      <c r="J305" s="11"/>
      <c r="K305" s="170" t="s">
        <v>1181</v>
      </c>
      <c r="L305" s="11">
        <v>1650</v>
      </c>
      <c r="M305" s="11">
        <v>4084</v>
      </c>
      <c r="N305" s="11">
        <v>5</v>
      </c>
      <c r="O305" s="19" t="s">
        <v>327</v>
      </c>
      <c r="P305" s="165" t="s">
        <v>109</v>
      </c>
      <c r="Q305" s="11" t="s">
        <v>110</v>
      </c>
      <c r="R305" s="11">
        <v>2.1379999999999999</v>
      </c>
      <c r="S305" s="20">
        <v>7977</v>
      </c>
      <c r="T305" s="20" t="s">
        <v>100</v>
      </c>
      <c r="U305" s="21">
        <v>74.783600000000007</v>
      </c>
      <c r="V305" s="20">
        <f t="shared" si="241"/>
        <v>596548.77720000001</v>
      </c>
      <c r="W305" s="20">
        <v>0</v>
      </c>
      <c r="X305" s="20">
        <v>0</v>
      </c>
      <c r="Y305" s="20">
        <f>V305*18%</f>
        <v>107378.77989599999</v>
      </c>
      <c r="Z305" s="20">
        <f>V305*2.5%</f>
        <v>14913.719430000001</v>
      </c>
      <c r="AA305" s="20">
        <f>V305+W305+X305+Y305+Z305</f>
        <v>718841.27652600012</v>
      </c>
      <c r="AB305" s="20">
        <f>AA305-Y305</f>
        <v>611462.49663000018</v>
      </c>
      <c r="AC305" s="11" t="s">
        <v>101</v>
      </c>
      <c r="AD305" s="11">
        <v>9100129961</v>
      </c>
      <c r="AE305" s="11" t="s">
        <v>6</v>
      </c>
      <c r="AF305" s="11" t="s">
        <v>116</v>
      </c>
      <c r="AG305" s="11" t="s">
        <v>34</v>
      </c>
      <c r="AH305" s="11">
        <v>331011024</v>
      </c>
      <c r="AI305" s="11" t="s">
        <v>197</v>
      </c>
      <c r="AJ305" s="11" t="s">
        <v>328</v>
      </c>
      <c r="AK305" s="24" t="s">
        <v>328</v>
      </c>
      <c r="AL305" s="11" t="s">
        <v>220</v>
      </c>
      <c r="AM305" s="73">
        <v>40791195</v>
      </c>
    </row>
    <row r="306" spans="1:39" ht="15.75" hidden="1">
      <c r="A306" s="14">
        <v>305</v>
      </c>
      <c r="B306" s="15">
        <v>236491</v>
      </c>
      <c r="C306" s="15"/>
      <c r="D306" s="16">
        <v>220000000929</v>
      </c>
      <c r="E306" s="16">
        <v>8351310</v>
      </c>
      <c r="F306" s="16" t="s">
        <v>325</v>
      </c>
      <c r="G306" s="16">
        <v>5013371887</v>
      </c>
      <c r="H306" s="16" t="s">
        <v>326</v>
      </c>
      <c r="I306" s="11">
        <v>3100001558</v>
      </c>
      <c r="J306" s="11"/>
      <c r="K306" s="170" t="s">
        <v>1181</v>
      </c>
      <c r="L306" s="11">
        <v>1650</v>
      </c>
      <c r="M306" s="11">
        <v>4084</v>
      </c>
      <c r="N306" s="11">
        <v>5</v>
      </c>
      <c r="O306" s="19" t="s">
        <v>327</v>
      </c>
      <c r="P306" s="165" t="s">
        <v>109</v>
      </c>
      <c r="Q306" s="11" t="s">
        <v>110</v>
      </c>
      <c r="R306" s="11">
        <v>2.1379999999999999</v>
      </c>
      <c r="S306" s="20">
        <v>7977</v>
      </c>
      <c r="T306" s="20" t="s">
        <v>100</v>
      </c>
      <c r="U306" s="21">
        <v>74.783600000000007</v>
      </c>
      <c r="V306" s="20">
        <f t="shared" si="241"/>
        <v>596548.77720000001</v>
      </c>
      <c r="W306" s="20">
        <v>0</v>
      </c>
      <c r="X306" s="20">
        <v>0</v>
      </c>
      <c r="Y306" s="20">
        <f t="shared" ref="Y306" si="244">V306*18%</f>
        <v>107378.77989599999</v>
      </c>
      <c r="Z306" s="20">
        <f t="shared" ref="Z306" si="245">V306*2.5%</f>
        <v>14913.719430000001</v>
      </c>
      <c r="AA306" s="20">
        <f t="shared" ref="AA306" si="246">V306+W306+X306+Y306+Z306</f>
        <v>718841.27652600012</v>
      </c>
      <c r="AB306" s="20">
        <f t="shared" ref="AB306" si="247">AA306-Y306</f>
        <v>611462.49663000018</v>
      </c>
      <c r="AC306" s="11" t="s">
        <v>101</v>
      </c>
      <c r="AD306" s="11">
        <v>9100129961</v>
      </c>
      <c r="AE306" s="11" t="s">
        <v>6</v>
      </c>
      <c r="AF306" s="11" t="s">
        <v>116</v>
      </c>
      <c r="AG306" s="11" t="s">
        <v>34</v>
      </c>
      <c r="AH306" s="11">
        <v>331011024</v>
      </c>
      <c r="AI306" s="11" t="s">
        <v>197</v>
      </c>
      <c r="AJ306" s="11" t="s">
        <v>328</v>
      </c>
      <c r="AK306" s="24" t="s">
        <v>328</v>
      </c>
      <c r="AL306" s="11" t="s">
        <v>220</v>
      </c>
      <c r="AM306" s="73" t="s">
        <v>97</v>
      </c>
    </row>
    <row r="307" spans="1:39" ht="15.75" hidden="1">
      <c r="A307" s="14">
        <v>306</v>
      </c>
      <c r="B307" s="15">
        <v>250880</v>
      </c>
      <c r="C307" s="15"/>
      <c r="D307" s="16">
        <v>220000000931</v>
      </c>
      <c r="E307" s="16">
        <v>2319378</v>
      </c>
      <c r="F307" s="16" t="s">
        <v>298</v>
      </c>
      <c r="G307" s="16">
        <v>5014011257</v>
      </c>
      <c r="H307" s="16" t="s">
        <v>299</v>
      </c>
      <c r="I307" s="11">
        <v>3100001558</v>
      </c>
      <c r="J307" s="11"/>
      <c r="K307" s="170" t="s">
        <v>1181</v>
      </c>
      <c r="L307" s="11">
        <v>1650</v>
      </c>
      <c r="M307" s="11">
        <v>4084</v>
      </c>
      <c r="N307" s="11">
        <v>3</v>
      </c>
      <c r="O307" s="19" t="s">
        <v>300</v>
      </c>
      <c r="P307" s="165" t="s">
        <v>109</v>
      </c>
      <c r="Q307" s="11" t="s">
        <v>115</v>
      </c>
      <c r="R307" s="11">
        <v>2.1379999999999999</v>
      </c>
      <c r="S307" s="20">
        <v>7977</v>
      </c>
      <c r="T307" s="20" t="s">
        <v>100</v>
      </c>
      <c r="U307" s="21">
        <v>76.112700000000004</v>
      </c>
      <c r="V307" s="20">
        <f t="shared" si="241"/>
        <v>607151.00790000008</v>
      </c>
      <c r="W307" s="20">
        <v>0</v>
      </c>
      <c r="X307" s="20">
        <v>0</v>
      </c>
      <c r="Y307" s="20">
        <f t="shared" ref="Y307" si="248">(W307+V307+X307)*18%</f>
        <v>109287.18142200001</v>
      </c>
      <c r="Z307" s="20">
        <f>V307*2.5%</f>
        <v>15178.775197500003</v>
      </c>
      <c r="AA307" s="20">
        <f>V307+W307+X307+Y307+Z307</f>
        <v>731616.96451950015</v>
      </c>
      <c r="AB307" s="20">
        <f>AA307-Y307</f>
        <v>622329.7830975001</v>
      </c>
      <c r="AC307" s="11" t="s">
        <v>101</v>
      </c>
      <c r="AD307" s="11">
        <v>9100140553</v>
      </c>
      <c r="AE307" s="11" t="s">
        <v>6</v>
      </c>
      <c r="AF307" s="11" t="s">
        <v>102</v>
      </c>
      <c r="AG307" s="11" t="s">
        <v>9</v>
      </c>
      <c r="AH307" s="11">
        <v>331011024</v>
      </c>
      <c r="AI307" s="11" t="s">
        <v>197</v>
      </c>
      <c r="AJ307" s="11" t="s">
        <v>301</v>
      </c>
      <c r="AK307" s="24" t="s">
        <v>301</v>
      </c>
      <c r="AL307" s="11" t="s">
        <v>220</v>
      </c>
      <c r="AM307" s="73" t="s">
        <v>171</v>
      </c>
    </row>
    <row r="308" spans="1:39" ht="15.75" hidden="1">
      <c r="A308" s="14">
        <v>307</v>
      </c>
      <c r="B308" s="15">
        <v>250895</v>
      </c>
      <c r="C308" s="15"/>
      <c r="D308" s="16">
        <v>220000000984</v>
      </c>
      <c r="E308" s="16">
        <v>2817655</v>
      </c>
      <c r="F308" s="16" t="s">
        <v>387</v>
      </c>
      <c r="G308" s="16">
        <v>5014200307</v>
      </c>
      <c r="H308" s="16" t="s">
        <v>388</v>
      </c>
      <c r="I308" s="11">
        <v>3100001558</v>
      </c>
      <c r="J308" s="11"/>
      <c r="K308" s="170" t="s">
        <v>1181</v>
      </c>
      <c r="L308" s="11">
        <v>1650</v>
      </c>
      <c r="M308" s="11">
        <v>4084</v>
      </c>
      <c r="N308" s="11">
        <v>3</v>
      </c>
      <c r="O308" s="19" t="s">
        <v>300</v>
      </c>
      <c r="P308" s="165" t="s">
        <v>109</v>
      </c>
      <c r="Q308" s="11" t="s">
        <v>115</v>
      </c>
      <c r="R308" s="11">
        <v>2.1379999999999999</v>
      </c>
      <c r="S308" s="20">
        <v>7977</v>
      </c>
      <c r="T308" s="20" t="s">
        <v>100</v>
      </c>
      <c r="U308" s="21">
        <v>76.112700000000004</v>
      </c>
      <c r="V308" s="20">
        <f t="shared" si="241"/>
        <v>607151.00790000008</v>
      </c>
      <c r="W308" s="20">
        <v>0</v>
      </c>
      <c r="X308" s="20">
        <v>0</v>
      </c>
      <c r="Y308" s="20">
        <f>(W308+V308+X308)*18%</f>
        <v>109287.18142200001</v>
      </c>
      <c r="Z308" s="20">
        <f>V308*2.5%</f>
        <v>15178.775197500003</v>
      </c>
      <c r="AA308" s="20">
        <f>V308+W308+X308+Y308+Z308</f>
        <v>731616.96451950015</v>
      </c>
      <c r="AB308" s="20">
        <f>AA308-Y308</f>
        <v>622329.7830975001</v>
      </c>
      <c r="AC308" s="11" t="s">
        <v>101</v>
      </c>
      <c r="AD308" s="11">
        <v>9100140553</v>
      </c>
      <c r="AE308" s="11" t="s">
        <v>6</v>
      </c>
      <c r="AF308" s="11" t="s">
        <v>102</v>
      </c>
      <c r="AG308" s="11" t="s">
        <v>9</v>
      </c>
      <c r="AH308" s="11">
        <v>331011024</v>
      </c>
      <c r="AI308" s="11" t="s">
        <v>197</v>
      </c>
      <c r="AJ308" s="11" t="s">
        <v>388</v>
      </c>
      <c r="AK308" s="24" t="s">
        <v>388</v>
      </c>
      <c r="AL308" s="11" t="s">
        <v>220</v>
      </c>
      <c r="AM308" s="73" t="s">
        <v>97</v>
      </c>
    </row>
    <row r="309" spans="1:39" ht="15.75" hidden="1">
      <c r="A309" s="14">
        <v>308</v>
      </c>
      <c r="B309" s="15">
        <v>250896</v>
      </c>
      <c r="C309" s="15"/>
      <c r="D309" s="16">
        <v>220000000984</v>
      </c>
      <c r="E309" s="16">
        <v>2817655</v>
      </c>
      <c r="F309" s="16" t="s">
        <v>387</v>
      </c>
      <c r="G309" s="16">
        <v>5014200307</v>
      </c>
      <c r="H309" s="16" t="s">
        <v>388</v>
      </c>
      <c r="I309" s="11">
        <v>3100001558</v>
      </c>
      <c r="J309" s="11"/>
      <c r="K309" s="170" t="s">
        <v>1181</v>
      </c>
      <c r="L309" s="11">
        <v>1650</v>
      </c>
      <c r="M309" s="11">
        <v>4084</v>
      </c>
      <c r="N309" s="11">
        <v>3</v>
      </c>
      <c r="O309" s="19" t="s">
        <v>300</v>
      </c>
      <c r="P309" s="165" t="s">
        <v>109</v>
      </c>
      <c r="Q309" s="11" t="s">
        <v>115</v>
      </c>
      <c r="R309" s="11">
        <v>2.1379999999999999</v>
      </c>
      <c r="S309" s="20">
        <v>7977</v>
      </c>
      <c r="T309" s="20" t="s">
        <v>100</v>
      </c>
      <c r="U309" s="21">
        <v>76.112700000000004</v>
      </c>
      <c r="V309" s="20">
        <f t="shared" si="241"/>
        <v>607151.00790000008</v>
      </c>
      <c r="W309" s="20">
        <v>0</v>
      </c>
      <c r="X309" s="20">
        <v>0</v>
      </c>
      <c r="Y309" s="20">
        <f>(W309+V309+X309)*18%</f>
        <v>109287.18142200001</v>
      </c>
      <c r="Z309" s="20">
        <f>V309*2.5%</f>
        <v>15178.775197500003</v>
      </c>
      <c r="AA309" s="20">
        <f>V309+W309+X309+Y309+Z309</f>
        <v>731616.96451950015</v>
      </c>
      <c r="AB309" s="20">
        <f>AA309-Y309</f>
        <v>622329.7830975001</v>
      </c>
      <c r="AC309" s="11" t="s">
        <v>101</v>
      </c>
      <c r="AD309" s="11">
        <v>9100140553</v>
      </c>
      <c r="AE309" s="11" t="s">
        <v>6</v>
      </c>
      <c r="AF309" s="11" t="s">
        <v>102</v>
      </c>
      <c r="AG309" s="11" t="s">
        <v>9</v>
      </c>
      <c r="AH309" s="11">
        <v>331011024</v>
      </c>
      <c r="AI309" s="11" t="s">
        <v>197</v>
      </c>
      <c r="AJ309" s="11" t="s">
        <v>388</v>
      </c>
      <c r="AK309" s="24" t="s">
        <v>388</v>
      </c>
      <c r="AL309" s="11" t="s">
        <v>220</v>
      </c>
      <c r="AM309" s="73" t="s">
        <v>97</v>
      </c>
    </row>
    <row r="310" spans="1:39" ht="15.75" hidden="1">
      <c r="A310" s="14">
        <v>309</v>
      </c>
      <c r="B310" s="15" t="s">
        <v>452</v>
      </c>
      <c r="C310" s="15"/>
      <c r="D310" s="16">
        <v>220000001014</v>
      </c>
      <c r="E310" s="16">
        <v>8323996</v>
      </c>
      <c r="F310" s="16" t="s">
        <v>409</v>
      </c>
      <c r="G310" s="16">
        <v>5017271089</v>
      </c>
      <c r="H310" s="16" t="s">
        <v>410</v>
      </c>
      <c r="I310" s="11">
        <v>3100001558</v>
      </c>
      <c r="J310" s="11"/>
      <c r="K310" s="170" t="s">
        <v>1181</v>
      </c>
      <c r="L310" s="11">
        <v>1650</v>
      </c>
      <c r="M310" s="11">
        <v>4084</v>
      </c>
      <c r="N310" s="11">
        <v>3</v>
      </c>
      <c r="O310" s="19">
        <v>3</v>
      </c>
      <c r="P310" s="165" t="s">
        <v>158</v>
      </c>
      <c r="Q310" s="11" t="s">
        <v>411</v>
      </c>
      <c r="R310" s="11">
        <v>2.1360000000000001</v>
      </c>
      <c r="S310" s="20">
        <v>8490</v>
      </c>
      <c r="T310" s="20" t="s">
        <v>100</v>
      </c>
      <c r="U310" s="21">
        <v>81.765500000000003</v>
      </c>
      <c r="V310" s="20">
        <f t="shared" si="241"/>
        <v>694189.09499999997</v>
      </c>
      <c r="W310" s="20">
        <v>0</v>
      </c>
      <c r="X310" s="20">
        <v>0</v>
      </c>
      <c r="Y310" s="20">
        <f>(W310+V310+X310)*18%</f>
        <v>124954.03709999999</v>
      </c>
      <c r="Z310" s="20">
        <f>V310*2.5%</f>
        <v>17354.727374999999</v>
      </c>
      <c r="AA310" s="20">
        <f>V310+W310+X310+Y310+Z310</f>
        <v>836497.85947499995</v>
      </c>
      <c r="AB310" s="20">
        <f>AA310-Y310</f>
        <v>711543.82237499999</v>
      </c>
      <c r="AC310" s="11" t="s">
        <v>101</v>
      </c>
      <c r="AD310" s="11">
        <v>9100153853</v>
      </c>
      <c r="AE310" s="11" t="s">
        <v>6</v>
      </c>
      <c r="AF310" s="11" t="s">
        <v>116</v>
      </c>
      <c r="AG310" s="11" t="s">
        <v>12</v>
      </c>
      <c r="AH310" s="11">
        <v>331011024</v>
      </c>
      <c r="AI310" s="11" t="s">
        <v>197</v>
      </c>
      <c r="AJ310" s="11" t="s">
        <v>412</v>
      </c>
      <c r="AK310" s="24">
        <v>44937</v>
      </c>
      <c r="AL310" s="11" t="s">
        <v>220</v>
      </c>
      <c r="AM310" s="73" t="s">
        <v>189</v>
      </c>
    </row>
    <row r="311" spans="1:39" ht="15.75" hidden="1">
      <c r="A311" s="14">
        <v>310</v>
      </c>
      <c r="B311" s="15">
        <v>236484</v>
      </c>
      <c r="C311" s="15"/>
      <c r="D311" s="16">
        <v>220000000870</v>
      </c>
      <c r="E311" s="16">
        <v>8351310</v>
      </c>
      <c r="F311" s="16" t="s">
        <v>325</v>
      </c>
      <c r="G311" s="16">
        <v>5013371887</v>
      </c>
      <c r="H311" s="16" t="s">
        <v>326</v>
      </c>
      <c r="I311" s="11">
        <v>3100001558</v>
      </c>
      <c r="J311" s="11"/>
      <c r="K311" s="170" t="s">
        <v>1181</v>
      </c>
      <c r="L311" s="11">
        <v>1650</v>
      </c>
      <c r="M311" s="11">
        <v>4084</v>
      </c>
      <c r="N311" s="11">
        <v>5</v>
      </c>
      <c r="O311" s="19" t="s">
        <v>327</v>
      </c>
      <c r="P311" s="165" t="s">
        <v>109</v>
      </c>
      <c r="Q311" s="11" t="s">
        <v>110</v>
      </c>
      <c r="R311" s="11">
        <v>2.1379999999999999</v>
      </c>
      <c r="S311" s="20">
        <v>7977</v>
      </c>
      <c r="T311" s="20" t="s">
        <v>100</v>
      </c>
      <c r="U311" s="21">
        <v>74.783600000000007</v>
      </c>
      <c r="V311" s="20">
        <f t="shared" si="241"/>
        <v>596548.77720000001</v>
      </c>
      <c r="W311" s="20">
        <v>0</v>
      </c>
      <c r="X311" s="20">
        <v>0</v>
      </c>
      <c r="Y311" s="20">
        <f t="shared" ref="Y311" si="249">V311*18%</f>
        <v>107378.77989599999</v>
      </c>
      <c r="Z311" s="20">
        <f t="shared" ref="Z311:Z312" si="250">V311*2.5%</f>
        <v>14913.719430000001</v>
      </c>
      <c r="AA311" s="20">
        <f t="shared" ref="AA311:AA312" si="251">V311+W311+X311+Y311+Z311</f>
        <v>718841.27652600012</v>
      </c>
      <c r="AB311" s="20">
        <f t="shared" ref="AB311:AB312" si="252">AA311-Y311</f>
        <v>611462.49663000018</v>
      </c>
      <c r="AC311" s="11" t="s">
        <v>101</v>
      </c>
      <c r="AD311" s="11">
        <v>9100129961</v>
      </c>
      <c r="AE311" s="11" t="s">
        <v>6</v>
      </c>
      <c r="AF311" s="11" t="s">
        <v>116</v>
      </c>
      <c r="AG311" s="11" t="s">
        <v>34</v>
      </c>
      <c r="AH311" s="11">
        <v>331011024</v>
      </c>
      <c r="AI311" s="11" t="s">
        <v>197</v>
      </c>
      <c r="AJ311" s="11" t="s">
        <v>328</v>
      </c>
      <c r="AK311" s="24" t="s">
        <v>328</v>
      </c>
      <c r="AL311" s="11" t="s">
        <v>220</v>
      </c>
      <c r="AM311" s="73" t="s">
        <v>766</v>
      </c>
    </row>
    <row r="312" spans="1:39" ht="15.75" hidden="1">
      <c r="A312" s="14">
        <v>311</v>
      </c>
      <c r="B312" s="15">
        <v>250905</v>
      </c>
      <c r="C312" s="15"/>
      <c r="D312" s="16">
        <v>220000000871</v>
      </c>
      <c r="E312" s="16">
        <v>2817655</v>
      </c>
      <c r="F312" s="16" t="s">
        <v>387</v>
      </c>
      <c r="G312" s="16">
        <v>5014200307</v>
      </c>
      <c r="H312" s="16" t="s">
        <v>388</v>
      </c>
      <c r="I312" s="11">
        <v>3100001558</v>
      </c>
      <c r="J312" s="11"/>
      <c r="K312" s="170" t="s">
        <v>1181</v>
      </c>
      <c r="L312" s="11">
        <v>1650</v>
      </c>
      <c r="M312" s="11">
        <v>4084</v>
      </c>
      <c r="N312" s="11">
        <v>3</v>
      </c>
      <c r="O312" s="19" t="s">
        <v>300</v>
      </c>
      <c r="P312" s="165" t="s">
        <v>109</v>
      </c>
      <c r="Q312" s="11" t="s">
        <v>115</v>
      </c>
      <c r="R312" s="11">
        <v>2.1379999999999999</v>
      </c>
      <c r="S312" s="20">
        <v>7977</v>
      </c>
      <c r="T312" s="20" t="s">
        <v>100</v>
      </c>
      <c r="U312" s="21">
        <v>76.112700000000004</v>
      </c>
      <c r="V312" s="20">
        <f t="shared" si="241"/>
        <v>607151.00790000008</v>
      </c>
      <c r="W312" s="20">
        <v>0</v>
      </c>
      <c r="X312" s="20">
        <v>0</v>
      </c>
      <c r="Y312" s="20">
        <f t="shared" ref="Y312" si="253">(W312+V312+X312)*18%</f>
        <v>109287.18142200001</v>
      </c>
      <c r="Z312" s="20">
        <f t="shared" si="250"/>
        <v>15178.775197500003</v>
      </c>
      <c r="AA312" s="20">
        <f t="shared" si="251"/>
        <v>731616.96451950015</v>
      </c>
      <c r="AB312" s="20">
        <f t="shared" si="252"/>
        <v>622329.7830975001</v>
      </c>
      <c r="AC312" s="11" t="s">
        <v>101</v>
      </c>
      <c r="AD312" s="11">
        <v>9100140553</v>
      </c>
      <c r="AE312" s="11" t="s">
        <v>6</v>
      </c>
      <c r="AF312" s="11" t="s">
        <v>102</v>
      </c>
      <c r="AG312" s="11" t="s">
        <v>9</v>
      </c>
      <c r="AH312" s="11">
        <v>331011024</v>
      </c>
      <c r="AI312" s="11" t="s">
        <v>197</v>
      </c>
      <c r="AJ312" s="11" t="s">
        <v>388</v>
      </c>
      <c r="AK312" s="24">
        <v>44867</v>
      </c>
      <c r="AL312" s="11" t="s">
        <v>220</v>
      </c>
      <c r="AM312" s="70" t="s">
        <v>171</v>
      </c>
    </row>
    <row r="313" spans="1:39" ht="15.75" hidden="1">
      <c r="A313" s="14">
        <v>312</v>
      </c>
      <c r="B313" s="15" t="s">
        <v>453</v>
      </c>
      <c r="C313" s="15"/>
      <c r="D313" s="16">
        <v>220000000930</v>
      </c>
      <c r="E313" s="16">
        <v>9299976</v>
      </c>
      <c r="F313" s="16" t="s">
        <v>446</v>
      </c>
      <c r="G313" s="16">
        <v>5013551087</v>
      </c>
      <c r="H313" s="16" t="s">
        <v>447</v>
      </c>
      <c r="I313" s="11">
        <v>3100001558</v>
      </c>
      <c r="J313" s="11"/>
      <c r="K313" s="170" t="s">
        <v>1181</v>
      </c>
      <c r="L313" s="11">
        <v>1650</v>
      </c>
      <c r="M313" s="11">
        <v>4084</v>
      </c>
      <c r="N313" s="11">
        <v>5</v>
      </c>
      <c r="O313" s="19" t="s">
        <v>443</v>
      </c>
      <c r="P313" s="165" t="s">
        <v>126</v>
      </c>
      <c r="Q313" s="11" t="s">
        <v>127</v>
      </c>
      <c r="R313" s="11">
        <v>2.1379999999999999</v>
      </c>
      <c r="S313" s="20">
        <v>1510000</v>
      </c>
      <c r="T313" s="20" t="s">
        <v>128</v>
      </c>
      <c r="U313" s="21">
        <v>0.65629999999999999</v>
      </c>
      <c r="V313" s="20">
        <f>S313*U313</f>
        <v>991013</v>
      </c>
      <c r="W313" s="20">
        <v>0</v>
      </c>
      <c r="X313" s="20">
        <v>0</v>
      </c>
      <c r="Y313" s="20">
        <f>V313*18%</f>
        <v>178382.34</v>
      </c>
      <c r="Z313" s="20">
        <f>V313*2.5%</f>
        <v>24775.325000000001</v>
      </c>
      <c r="AA313" s="20">
        <f>V313+W313+X313+Y313+Z313</f>
        <v>1194170.665</v>
      </c>
      <c r="AB313" s="20">
        <f>AA313-Y313</f>
        <v>1015788.3250000001</v>
      </c>
      <c r="AC313" s="11" t="s">
        <v>101</v>
      </c>
      <c r="AD313" s="11">
        <v>9100129963</v>
      </c>
      <c r="AE313" s="11" t="s">
        <v>6</v>
      </c>
      <c r="AF313" s="11" t="s">
        <v>116</v>
      </c>
      <c r="AG313" s="11" t="s">
        <v>34</v>
      </c>
      <c r="AH313" s="11">
        <v>331011024</v>
      </c>
      <c r="AI313" s="11" t="s">
        <v>197</v>
      </c>
      <c r="AJ313" s="11" t="s">
        <v>448</v>
      </c>
      <c r="AK313" s="24" t="s">
        <v>448</v>
      </c>
      <c r="AL313" s="11" t="s">
        <v>220</v>
      </c>
      <c r="AM313" s="73" t="s">
        <v>97</v>
      </c>
    </row>
    <row r="314" spans="1:39" ht="15.75" hidden="1">
      <c r="A314" s="14">
        <v>313</v>
      </c>
      <c r="B314" s="15">
        <v>25634</v>
      </c>
      <c r="C314" s="15"/>
      <c r="D314" s="26" t="s">
        <v>380</v>
      </c>
      <c r="E314" s="16">
        <v>7580867</v>
      </c>
      <c r="F314" s="16" t="s">
        <v>314</v>
      </c>
      <c r="G314" s="16">
        <v>5012685065</v>
      </c>
      <c r="H314" s="16" t="s">
        <v>315</v>
      </c>
      <c r="I314" s="11">
        <v>3100001558</v>
      </c>
      <c r="J314" s="11"/>
      <c r="K314" s="170" t="s">
        <v>1181</v>
      </c>
      <c r="L314" s="11">
        <v>1650</v>
      </c>
      <c r="M314" s="11">
        <v>4084</v>
      </c>
      <c r="N314" s="11">
        <v>3</v>
      </c>
      <c r="O314" s="19" t="s">
        <v>316</v>
      </c>
      <c r="P314" s="165" t="s">
        <v>317</v>
      </c>
      <c r="Q314" s="11" t="s">
        <v>198</v>
      </c>
      <c r="R314" s="11">
        <v>2.1379999999999999</v>
      </c>
      <c r="S314" s="20">
        <v>11000</v>
      </c>
      <c r="T314" s="20" t="s">
        <v>134</v>
      </c>
      <c r="U314" s="21">
        <v>84.924300000000002</v>
      </c>
      <c r="V314" s="20">
        <f>S314*U314</f>
        <v>934167.3</v>
      </c>
      <c r="W314" s="20">
        <f>V314*7.5%</f>
        <v>70062.547500000001</v>
      </c>
      <c r="X314" s="20">
        <f>W314*10%</f>
        <v>7006.2547500000001</v>
      </c>
      <c r="Y314" s="20">
        <f>(W314+V314+X314)*18%</f>
        <v>182022.49840499999</v>
      </c>
      <c r="Z314" s="20">
        <f>V314*2.5%</f>
        <v>23354.182500000003</v>
      </c>
      <c r="AA314" s="20">
        <f>V314+W314+X314+Y314+Z314</f>
        <v>1216612.7831550001</v>
      </c>
      <c r="AB314" s="20">
        <f>AA314-Y314</f>
        <v>1034590.2847500001</v>
      </c>
      <c r="AC314" s="11" t="s">
        <v>101</v>
      </c>
      <c r="AD314" s="11">
        <v>9100132635</v>
      </c>
      <c r="AE314" s="11" t="s">
        <v>7</v>
      </c>
      <c r="AF314" s="11" t="s">
        <v>116</v>
      </c>
      <c r="AG314" s="11" t="s">
        <v>22</v>
      </c>
      <c r="AH314" s="11">
        <v>319343684</v>
      </c>
      <c r="AI314" s="11" t="s">
        <v>318</v>
      </c>
      <c r="AJ314" s="11" t="s">
        <v>319</v>
      </c>
      <c r="AK314" s="24" t="s">
        <v>319</v>
      </c>
      <c r="AL314" s="11" t="s">
        <v>220</v>
      </c>
      <c r="AM314" s="73" t="s">
        <v>108</v>
      </c>
    </row>
    <row r="315" spans="1:39" ht="15.75" hidden="1">
      <c r="A315" s="14">
        <v>314</v>
      </c>
      <c r="B315" s="15">
        <v>250887</v>
      </c>
      <c r="C315" s="15"/>
      <c r="D315" s="16">
        <v>220000000983</v>
      </c>
      <c r="E315" s="16">
        <v>2520128</v>
      </c>
      <c r="F315" s="16" t="s">
        <v>301</v>
      </c>
      <c r="G315" s="16">
        <v>5014083085</v>
      </c>
      <c r="H315" s="16" t="s">
        <v>396</v>
      </c>
      <c r="I315" s="11">
        <v>3100001558</v>
      </c>
      <c r="J315" s="11"/>
      <c r="K315" s="170" t="s">
        <v>1181</v>
      </c>
      <c r="L315" s="11">
        <v>1650</v>
      </c>
      <c r="M315" s="11">
        <v>4084</v>
      </c>
      <c r="N315" s="11">
        <v>3</v>
      </c>
      <c r="O315" s="19" t="s">
        <v>300</v>
      </c>
      <c r="P315" s="165" t="s">
        <v>109</v>
      </c>
      <c r="Q315" s="11" t="s">
        <v>115</v>
      </c>
      <c r="R315" s="11">
        <v>2.1379999999999999</v>
      </c>
      <c r="S315" s="20">
        <v>7977</v>
      </c>
      <c r="T315" s="20" t="s">
        <v>100</v>
      </c>
      <c r="U315" s="21">
        <v>76.112700000000004</v>
      </c>
      <c r="V315" s="20">
        <f>S315*U315</f>
        <v>607151.00790000008</v>
      </c>
      <c r="W315" s="20">
        <v>0</v>
      </c>
      <c r="X315" s="20">
        <v>0</v>
      </c>
      <c r="Y315" s="20">
        <f>(W315+V315+X315)*18%</f>
        <v>109287.18142200001</v>
      </c>
      <c r="Z315" s="20">
        <f>V315*2.5%</f>
        <v>15178.775197500003</v>
      </c>
      <c r="AA315" s="20">
        <f>V315+W315+X315+Y315+Z315</f>
        <v>731616.96451950015</v>
      </c>
      <c r="AB315" s="20">
        <f>AA315-Y315</f>
        <v>622329.7830975001</v>
      </c>
      <c r="AC315" s="11" t="s">
        <v>101</v>
      </c>
      <c r="AD315" s="11">
        <v>9100140553</v>
      </c>
      <c r="AE315" s="11" t="s">
        <v>6</v>
      </c>
      <c r="AF315" s="11" t="s">
        <v>102</v>
      </c>
      <c r="AG315" s="11" t="s">
        <v>9</v>
      </c>
      <c r="AH315" s="11">
        <v>331011024</v>
      </c>
      <c r="AI315" s="11" t="s">
        <v>197</v>
      </c>
      <c r="AJ315" s="11" t="s">
        <v>396</v>
      </c>
      <c r="AK315" s="24" t="s">
        <v>396</v>
      </c>
      <c r="AL315" s="11" t="s">
        <v>220</v>
      </c>
      <c r="AM315" s="73" t="s">
        <v>171</v>
      </c>
    </row>
    <row r="316" spans="1:39" ht="15.75" hidden="1">
      <c r="A316" s="14">
        <v>315</v>
      </c>
      <c r="B316" s="15">
        <v>250894</v>
      </c>
      <c r="C316" s="15"/>
      <c r="D316" s="16">
        <v>220000000984</v>
      </c>
      <c r="E316" s="16">
        <v>2520128</v>
      </c>
      <c r="F316" s="16" t="s">
        <v>301</v>
      </c>
      <c r="G316" s="16">
        <v>5014083085</v>
      </c>
      <c r="H316" s="16" t="s">
        <v>396</v>
      </c>
      <c r="I316" s="11">
        <v>3100001558</v>
      </c>
      <c r="J316" s="11"/>
      <c r="K316" s="170" t="s">
        <v>1181</v>
      </c>
      <c r="L316" s="11">
        <v>1650</v>
      </c>
      <c r="M316" s="11">
        <v>4084</v>
      </c>
      <c r="N316" s="11">
        <v>3</v>
      </c>
      <c r="O316" s="19" t="s">
        <v>300</v>
      </c>
      <c r="P316" s="165" t="s">
        <v>109</v>
      </c>
      <c r="Q316" s="11" t="s">
        <v>115</v>
      </c>
      <c r="R316" s="11">
        <v>2.1379999999999999</v>
      </c>
      <c r="S316" s="20">
        <v>7977</v>
      </c>
      <c r="T316" s="20" t="s">
        <v>100</v>
      </c>
      <c r="U316" s="21">
        <v>76.112700000000004</v>
      </c>
      <c r="V316" s="20">
        <f t="shared" ref="V316:V319" si="254">S316*U316</f>
        <v>607151.00790000008</v>
      </c>
      <c r="W316" s="20">
        <v>0</v>
      </c>
      <c r="X316" s="20">
        <v>0</v>
      </c>
      <c r="Y316" s="20">
        <f>(W316+V316+X316)*18%</f>
        <v>109287.18142200001</v>
      </c>
      <c r="Z316" s="20">
        <f t="shared" ref="Z316:Z319" si="255">V316*2.5%</f>
        <v>15178.775197500003</v>
      </c>
      <c r="AA316" s="20">
        <f t="shared" ref="AA316:AA319" si="256">V316+W316+X316+Y316+Z316</f>
        <v>731616.96451950015</v>
      </c>
      <c r="AB316" s="20">
        <f t="shared" ref="AB316:AB319" si="257">AA316-Y316</f>
        <v>622329.7830975001</v>
      </c>
      <c r="AC316" s="11" t="s">
        <v>101</v>
      </c>
      <c r="AD316" s="11">
        <v>9100140553</v>
      </c>
      <c r="AE316" s="11" t="s">
        <v>6</v>
      </c>
      <c r="AF316" s="11" t="s">
        <v>102</v>
      </c>
      <c r="AG316" s="11" t="s">
        <v>9</v>
      </c>
      <c r="AH316" s="11">
        <v>331011024</v>
      </c>
      <c r="AI316" s="11" t="s">
        <v>197</v>
      </c>
      <c r="AJ316" s="11" t="s">
        <v>396</v>
      </c>
      <c r="AK316" s="24" t="s">
        <v>396</v>
      </c>
      <c r="AL316" s="11" t="s">
        <v>220</v>
      </c>
      <c r="AM316" s="73" t="s">
        <v>257</v>
      </c>
    </row>
    <row r="317" spans="1:39" ht="15.75" hidden="1">
      <c r="A317" s="14">
        <v>316</v>
      </c>
      <c r="B317" s="15" t="s">
        <v>454</v>
      </c>
      <c r="C317" s="15"/>
      <c r="D317" s="16">
        <v>220000001014</v>
      </c>
      <c r="E317" s="16">
        <v>8323996</v>
      </c>
      <c r="F317" s="16" t="s">
        <v>409</v>
      </c>
      <c r="G317" s="16">
        <v>5017271089</v>
      </c>
      <c r="H317" s="16" t="s">
        <v>410</v>
      </c>
      <c r="I317" s="11">
        <v>3100001558</v>
      </c>
      <c r="J317" s="11"/>
      <c r="K317" s="170" t="s">
        <v>1181</v>
      </c>
      <c r="L317" s="11">
        <v>1650</v>
      </c>
      <c r="M317" s="11">
        <v>4084</v>
      </c>
      <c r="N317" s="11">
        <v>3</v>
      </c>
      <c r="O317" s="19">
        <v>3</v>
      </c>
      <c r="P317" s="165" t="s">
        <v>158</v>
      </c>
      <c r="Q317" s="11" t="s">
        <v>411</v>
      </c>
      <c r="R317" s="11">
        <v>2.1360000000000001</v>
      </c>
      <c r="S317" s="20">
        <v>8490</v>
      </c>
      <c r="T317" s="20" t="s">
        <v>100</v>
      </c>
      <c r="U317" s="21">
        <v>81.765500000000003</v>
      </c>
      <c r="V317" s="20">
        <f t="shared" si="254"/>
        <v>694189.09499999997</v>
      </c>
      <c r="W317" s="20">
        <v>0</v>
      </c>
      <c r="X317" s="20">
        <v>0</v>
      </c>
      <c r="Y317" s="20">
        <f>(W317+V317+X317)*18%</f>
        <v>124954.03709999999</v>
      </c>
      <c r="Z317" s="20">
        <f t="shared" si="255"/>
        <v>17354.727374999999</v>
      </c>
      <c r="AA317" s="20">
        <f t="shared" si="256"/>
        <v>836497.85947499995</v>
      </c>
      <c r="AB317" s="20">
        <f t="shared" si="257"/>
        <v>711543.82237499999</v>
      </c>
      <c r="AC317" s="11" t="s">
        <v>101</v>
      </c>
      <c r="AD317" s="11">
        <v>9100153853</v>
      </c>
      <c r="AE317" s="11" t="s">
        <v>6</v>
      </c>
      <c r="AF317" s="11" t="s">
        <v>116</v>
      </c>
      <c r="AG317" s="11" t="s">
        <v>12</v>
      </c>
      <c r="AH317" s="11">
        <v>331011024</v>
      </c>
      <c r="AI317" s="11" t="s">
        <v>197</v>
      </c>
      <c r="AJ317" s="11" t="s">
        <v>412</v>
      </c>
      <c r="AK317" s="24">
        <v>44937</v>
      </c>
      <c r="AL317" s="11" t="s">
        <v>220</v>
      </c>
      <c r="AM317" s="73" t="s">
        <v>97</v>
      </c>
    </row>
    <row r="318" spans="1:39" ht="15.75" hidden="1">
      <c r="A318" s="14">
        <v>317</v>
      </c>
      <c r="B318" s="15" t="s">
        <v>455</v>
      </c>
      <c r="C318" s="15"/>
      <c r="D318" s="16">
        <v>220000001121</v>
      </c>
      <c r="E318" s="16">
        <v>3386266</v>
      </c>
      <c r="F318" s="16" t="s">
        <v>456</v>
      </c>
      <c r="G318" s="16">
        <v>5019263359</v>
      </c>
      <c r="H318" s="16" t="s">
        <v>457</v>
      </c>
      <c r="I318" s="11">
        <v>3100001558</v>
      </c>
      <c r="J318" s="11"/>
      <c r="K318" s="170" t="s">
        <v>1181</v>
      </c>
      <c r="L318" s="11">
        <v>1650</v>
      </c>
      <c r="M318" s="11">
        <v>4084</v>
      </c>
      <c r="N318" s="11">
        <v>3</v>
      </c>
      <c r="O318" s="19">
        <v>3</v>
      </c>
      <c r="P318" s="165" t="s">
        <v>158</v>
      </c>
      <c r="Q318" s="11" t="s">
        <v>411</v>
      </c>
      <c r="R318" s="11">
        <v>2.1360000000000001</v>
      </c>
      <c r="S318" s="20">
        <v>8490</v>
      </c>
      <c r="T318" s="20" t="s">
        <v>100</v>
      </c>
      <c r="U318" s="21">
        <v>81.765500000000003</v>
      </c>
      <c r="V318" s="20">
        <f t="shared" si="254"/>
        <v>694189.09499999997</v>
      </c>
      <c r="W318" s="20">
        <v>0</v>
      </c>
      <c r="X318" s="20">
        <v>0</v>
      </c>
      <c r="Y318" s="20">
        <f>V318*18%</f>
        <v>124954.03709999999</v>
      </c>
      <c r="Z318" s="20">
        <f t="shared" si="255"/>
        <v>17354.727374999999</v>
      </c>
      <c r="AA318" s="20">
        <f t="shared" si="256"/>
        <v>836497.85947499995</v>
      </c>
      <c r="AB318" s="20">
        <f t="shared" si="257"/>
        <v>711543.82237499999</v>
      </c>
      <c r="AC318" s="11" t="s">
        <v>101</v>
      </c>
      <c r="AD318" s="11">
        <v>9100153853</v>
      </c>
      <c r="AE318" s="11" t="s">
        <v>6</v>
      </c>
      <c r="AF318" s="11" t="s">
        <v>116</v>
      </c>
      <c r="AG318" s="11" t="s">
        <v>12</v>
      </c>
      <c r="AH318" s="11">
        <v>331030327</v>
      </c>
      <c r="AI318" s="11" t="s">
        <v>458</v>
      </c>
      <c r="AJ318" s="11" t="s">
        <v>459</v>
      </c>
      <c r="AK318" s="24" t="s">
        <v>459</v>
      </c>
      <c r="AL318" s="11" t="s">
        <v>406</v>
      </c>
      <c r="AM318" s="73" t="s">
        <v>171</v>
      </c>
    </row>
    <row r="319" spans="1:39" ht="15.75" hidden="1">
      <c r="A319" s="14">
        <v>318</v>
      </c>
      <c r="B319" s="15" t="s">
        <v>460</v>
      </c>
      <c r="C319" s="15"/>
      <c r="D319" s="16">
        <v>220000001122</v>
      </c>
      <c r="E319" s="16">
        <v>3386266</v>
      </c>
      <c r="F319" s="16" t="s">
        <v>456</v>
      </c>
      <c r="G319" s="16">
        <v>5019263359</v>
      </c>
      <c r="H319" s="16" t="s">
        <v>457</v>
      </c>
      <c r="I319" s="11">
        <v>3100001558</v>
      </c>
      <c r="J319" s="11"/>
      <c r="K319" s="170" t="s">
        <v>1181</v>
      </c>
      <c r="L319" s="11">
        <v>1650</v>
      </c>
      <c r="M319" s="11">
        <v>4084</v>
      </c>
      <c r="N319" s="11">
        <v>3</v>
      </c>
      <c r="O319" s="19">
        <v>3</v>
      </c>
      <c r="P319" s="165" t="s">
        <v>158</v>
      </c>
      <c r="Q319" s="11" t="s">
        <v>411</v>
      </c>
      <c r="R319" s="11">
        <v>2.1360000000000001</v>
      </c>
      <c r="S319" s="20">
        <v>8490</v>
      </c>
      <c r="T319" s="20" t="s">
        <v>100</v>
      </c>
      <c r="U319" s="21">
        <v>81.765500000000003</v>
      </c>
      <c r="V319" s="20">
        <f t="shared" si="254"/>
        <v>694189.09499999997</v>
      </c>
      <c r="W319" s="20">
        <v>0</v>
      </c>
      <c r="X319" s="20">
        <v>0</v>
      </c>
      <c r="Y319" s="20">
        <f>V319*18%</f>
        <v>124954.03709999999</v>
      </c>
      <c r="Z319" s="20">
        <f t="shared" si="255"/>
        <v>17354.727374999999</v>
      </c>
      <c r="AA319" s="20">
        <f t="shared" si="256"/>
        <v>836497.85947499995</v>
      </c>
      <c r="AB319" s="20">
        <f t="shared" si="257"/>
        <v>711543.82237499999</v>
      </c>
      <c r="AC319" s="11" t="s">
        <v>101</v>
      </c>
      <c r="AD319" s="11">
        <v>9100153853</v>
      </c>
      <c r="AE319" s="11" t="s">
        <v>6</v>
      </c>
      <c r="AF319" s="11" t="s">
        <v>116</v>
      </c>
      <c r="AG319" s="11" t="s">
        <v>12</v>
      </c>
      <c r="AH319" s="11">
        <v>331030327</v>
      </c>
      <c r="AI319" s="11" t="s">
        <v>458</v>
      </c>
      <c r="AJ319" s="11" t="s">
        <v>459</v>
      </c>
      <c r="AK319" s="24" t="s">
        <v>459</v>
      </c>
      <c r="AL319" s="11" t="s">
        <v>406</v>
      </c>
      <c r="AM319" s="73" t="s">
        <v>97</v>
      </c>
    </row>
    <row r="320" spans="1:39" ht="15.75" hidden="1">
      <c r="A320" s="14">
        <v>319</v>
      </c>
      <c r="B320" s="15" t="s">
        <v>461</v>
      </c>
      <c r="C320" s="15"/>
      <c r="D320" s="16">
        <v>220000000888</v>
      </c>
      <c r="E320" s="16">
        <v>3197988</v>
      </c>
      <c r="F320" s="16" t="s">
        <v>389</v>
      </c>
      <c r="G320" s="16">
        <v>5014416058</v>
      </c>
      <c r="H320" s="16" t="s">
        <v>390</v>
      </c>
      <c r="I320" s="11">
        <v>3100001558</v>
      </c>
      <c r="J320" s="11"/>
      <c r="K320" s="170" t="s">
        <v>1181</v>
      </c>
      <c r="L320" s="11">
        <v>1650</v>
      </c>
      <c r="M320" s="11">
        <v>4084</v>
      </c>
      <c r="N320" s="11">
        <v>3</v>
      </c>
      <c r="O320" s="19">
        <v>3.2</v>
      </c>
      <c r="P320" s="165" t="s">
        <v>98</v>
      </c>
      <c r="Q320" s="11" t="s">
        <v>227</v>
      </c>
      <c r="R320" s="11">
        <v>2.1379999999999999</v>
      </c>
      <c r="S320" s="20">
        <v>8480</v>
      </c>
      <c r="T320" s="20" t="s">
        <v>100</v>
      </c>
      <c r="U320" s="21">
        <v>76.112700000000004</v>
      </c>
      <c r="V320" s="20">
        <f>S320*U320</f>
        <v>645435.696</v>
      </c>
      <c r="W320" s="20">
        <f>V320*0%</f>
        <v>0</v>
      </c>
      <c r="X320" s="20">
        <f>W320*10%</f>
        <v>0</v>
      </c>
      <c r="Y320" s="20">
        <f>(W320+V320+X320)*18%</f>
        <v>116178.42528</v>
      </c>
      <c r="Z320" s="20">
        <f>V320*2.5%</f>
        <v>16135.892400000001</v>
      </c>
      <c r="AA320" s="20">
        <f>V320+W320+X320+Y320+Z320</f>
        <v>777750.01367999997</v>
      </c>
      <c r="AB320" s="20">
        <f>AA320-Y320</f>
        <v>661571.58840000001</v>
      </c>
      <c r="AC320" s="11" t="s">
        <v>101</v>
      </c>
      <c r="AD320" s="11">
        <v>9100140550</v>
      </c>
      <c r="AE320" s="11" t="s">
        <v>6</v>
      </c>
      <c r="AF320" s="11" t="s">
        <v>116</v>
      </c>
      <c r="AG320" s="11" t="s">
        <v>9</v>
      </c>
      <c r="AH320" s="11">
        <v>331011024</v>
      </c>
      <c r="AI320" s="11" t="s">
        <v>197</v>
      </c>
      <c r="AJ320" s="11" t="s">
        <v>399</v>
      </c>
      <c r="AK320" s="24">
        <v>44895</v>
      </c>
      <c r="AL320" s="11" t="s">
        <v>220</v>
      </c>
      <c r="AM320" s="73" t="s">
        <v>97</v>
      </c>
    </row>
    <row r="321" spans="1:39" ht="15.75" hidden="1">
      <c r="A321" s="14">
        <v>320</v>
      </c>
      <c r="B321" s="15" t="s">
        <v>462</v>
      </c>
      <c r="C321" s="15"/>
      <c r="D321" s="16">
        <v>220000000930</v>
      </c>
      <c r="E321" s="16">
        <v>9814380</v>
      </c>
      <c r="F321" s="16" t="s">
        <v>463</v>
      </c>
      <c r="G321" s="16">
        <v>5014011255</v>
      </c>
      <c r="H321" s="16" t="s">
        <v>299</v>
      </c>
      <c r="I321" s="11">
        <v>3100001558</v>
      </c>
      <c r="J321" s="11"/>
      <c r="K321" s="170" t="s">
        <v>1181</v>
      </c>
      <c r="L321" s="11">
        <v>1650</v>
      </c>
      <c r="M321" s="11">
        <v>4084</v>
      </c>
      <c r="N321" s="11">
        <v>5</v>
      </c>
      <c r="O321" s="19" t="s">
        <v>443</v>
      </c>
      <c r="P321" s="165" t="s">
        <v>126</v>
      </c>
      <c r="Q321" s="11" t="s">
        <v>127</v>
      </c>
      <c r="R321" s="11">
        <v>2.1379999999999999</v>
      </c>
      <c r="S321" s="20">
        <v>1510000</v>
      </c>
      <c r="T321" s="20" t="s">
        <v>128</v>
      </c>
      <c r="U321" s="21">
        <v>0.65629999999999999</v>
      </c>
      <c r="V321" s="20">
        <f>S321*U321</f>
        <v>991013</v>
      </c>
      <c r="W321" s="20">
        <v>0</v>
      </c>
      <c r="X321" s="20">
        <v>0</v>
      </c>
      <c r="Y321" s="20">
        <f>V321*18%</f>
        <v>178382.34</v>
      </c>
      <c r="Z321" s="20">
        <f>V321*2.5%</f>
        <v>24775.325000000001</v>
      </c>
      <c r="AA321" s="20">
        <f>V321+W321+X321+Y321+Z321</f>
        <v>1194170.665</v>
      </c>
      <c r="AB321" s="20">
        <f>AA321-Y321</f>
        <v>1015788.3250000001</v>
      </c>
      <c r="AC321" s="11" t="s">
        <v>101</v>
      </c>
      <c r="AD321" s="11">
        <v>9100129963</v>
      </c>
      <c r="AE321" s="11" t="s">
        <v>6</v>
      </c>
      <c r="AF321" s="11" t="s">
        <v>116</v>
      </c>
      <c r="AG321" s="11" t="s">
        <v>34</v>
      </c>
      <c r="AH321" s="11">
        <v>331011024</v>
      </c>
      <c r="AI321" s="11" t="s">
        <v>197</v>
      </c>
      <c r="AJ321" s="11" t="s">
        <v>464</v>
      </c>
      <c r="AK321" s="24" t="s">
        <v>464</v>
      </c>
      <c r="AL321" s="11" t="s">
        <v>220</v>
      </c>
      <c r="AM321" s="73" t="s">
        <v>97</v>
      </c>
    </row>
    <row r="322" spans="1:39" ht="15.75" hidden="1">
      <c r="A322" s="14">
        <v>321</v>
      </c>
      <c r="B322" s="15">
        <v>236493</v>
      </c>
      <c r="C322" s="15"/>
      <c r="D322" s="16" t="s">
        <v>380</v>
      </c>
      <c r="E322" s="16">
        <v>8351310</v>
      </c>
      <c r="F322" s="16" t="s">
        <v>325</v>
      </c>
      <c r="G322" s="16">
        <v>5013371887</v>
      </c>
      <c r="H322" s="16" t="s">
        <v>326</v>
      </c>
      <c r="I322" s="11">
        <v>3100001558</v>
      </c>
      <c r="J322" s="11"/>
      <c r="K322" s="170" t="s">
        <v>1181</v>
      </c>
      <c r="L322" s="11">
        <v>1650</v>
      </c>
      <c r="M322" s="11">
        <v>4084</v>
      </c>
      <c r="N322" s="11">
        <v>5</v>
      </c>
      <c r="O322" s="19" t="s">
        <v>327</v>
      </c>
      <c r="P322" s="165" t="s">
        <v>109</v>
      </c>
      <c r="Q322" s="11" t="s">
        <v>110</v>
      </c>
      <c r="R322" s="11">
        <v>2.1379999999999999</v>
      </c>
      <c r="S322" s="20">
        <v>7977</v>
      </c>
      <c r="T322" s="20" t="s">
        <v>100</v>
      </c>
      <c r="U322" s="21">
        <v>74.783600000000007</v>
      </c>
      <c r="V322" s="20">
        <f t="shared" ref="V322" si="258">S322*U322</f>
        <v>596548.77720000001</v>
      </c>
      <c r="W322" s="20">
        <v>0</v>
      </c>
      <c r="X322" s="20">
        <v>0</v>
      </c>
      <c r="Y322" s="20">
        <f t="shared" ref="Y322" si="259">V322*18%</f>
        <v>107378.77989599999</v>
      </c>
      <c r="Z322" s="20">
        <f t="shared" ref="Z322" si="260">V322*2.5%</f>
        <v>14913.719430000001</v>
      </c>
      <c r="AA322" s="20">
        <f t="shared" ref="AA322" si="261">V322+W322+X322+Y322+Z322</f>
        <v>718841.27652600012</v>
      </c>
      <c r="AB322" s="20">
        <f t="shared" ref="AB322" si="262">AA322-Y322</f>
        <v>611462.49663000018</v>
      </c>
      <c r="AC322" s="11" t="s">
        <v>101</v>
      </c>
      <c r="AD322" s="11">
        <v>9100129961</v>
      </c>
      <c r="AE322" s="11" t="s">
        <v>6</v>
      </c>
      <c r="AF322" s="11" t="s">
        <v>116</v>
      </c>
      <c r="AG322" s="11" t="s">
        <v>34</v>
      </c>
      <c r="AH322" s="11">
        <v>331011024</v>
      </c>
      <c r="AI322" s="11" t="s">
        <v>197</v>
      </c>
      <c r="AJ322" s="11" t="s">
        <v>328</v>
      </c>
      <c r="AK322" s="24" t="s">
        <v>328</v>
      </c>
      <c r="AL322" s="11" t="s">
        <v>220</v>
      </c>
      <c r="AM322" s="73" t="s">
        <v>97</v>
      </c>
    </row>
    <row r="323" spans="1:39" ht="15.75" hidden="1">
      <c r="A323" s="14">
        <v>322</v>
      </c>
      <c r="B323" s="15" t="s">
        <v>465</v>
      </c>
      <c r="C323" s="15"/>
      <c r="D323" s="16">
        <v>220000001060</v>
      </c>
      <c r="E323" s="16">
        <v>3197988</v>
      </c>
      <c r="F323" s="16" t="s">
        <v>389</v>
      </c>
      <c r="G323" s="16">
        <v>5014416058</v>
      </c>
      <c r="H323" s="16" t="s">
        <v>390</v>
      </c>
      <c r="I323" s="11">
        <v>3100001558</v>
      </c>
      <c r="J323" s="11"/>
      <c r="K323" s="170" t="s">
        <v>1181</v>
      </c>
      <c r="L323" s="11">
        <v>1650</v>
      </c>
      <c r="M323" s="11">
        <v>4084</v>
      </c>
      <c r="N323" s="11">
        <v>3</v>
      </c>
      <c r="O323" s="19">
        <v>3.2</v>
      </c>
      <c r="P323" s="165" t="s">
        <v>98</v>
      </c>
      <c r="Q323" s="11" t="s">
        <v>227</v>
      </c>
      <c r="R323" s="11">
        <v>2.1379999999999999</v>
      </c>
      <c r="S323" s="20">
        <v>8480</v>
      </c>
      <c r="T323" s="20" t="s">
        <v>100</v>
      </c>
      <c r="U323" s="21">
        <v>76.112700000000004</v>
      </c>
      <c r="V323" s="20">
        <f>S323*U323</f>
        <v>645435.696</v>
      </c>
      <c r="W323" s="20">
        <f>V323*0%</f>
        <v>0</v>
      </c>
      <c r="X323" s="20">
        <f>W323*10%</f>
        <v>0</v>
      </c>
      <c r="Y323" s="20">
        <f>(W323+V323+X323)*18%</f>
        <v>116178.42528</v>
      </c>
      <c r="Z323" s="20">
        <f>V323*2.5%</f>
        <v>16135.892400000001</v>
      </c>
      <c r="AA323" s="20">
        <f>V323+W323+X323+Y323+Z323</f>
        <v>777750.01367999997</v>
      </c>
      <c r="AB323" s="20">
        <f>AA323-Y323</f>
        <v>661571.58840000001</v>
      </c>
      <c r="AC323" s="11" t="s">
        <v>101</v>
      </c>
      <c r="AD323" s="11">
        <v>9100140550</v>
      </c>
      <c r="AE323" s="11" t="s">
        <v>6</v>
      </c>
      <c r="AF323" s="11" t="s">
        <v>116</v>
      </c>
      <c r="AG323" s="11" t="s">
        <v>9</v>
      </c>
      <c r="AH323" s="11">
        <v>331011024</v>
      </c>
      <c r="AI323" s="11" t="s">
        <v>197</v>
      </c>
      <c r="AJ323" s="11" t="s">
        <v>399</v>
      </c>
      <c r="AK323" s="24" t="s">
        <v>399</v>
      </c>
      <c r="AL323" s="11" t="s">
        <v>220</v>
      </c>
      <c r="AM323" s="73" t="s">
        <v>108</v>
      </c>
    </row>
    <row r="324" spans="1:39" s="43" customFormat="1" ht="15.75" hidden="1" customHeight="1">
      <c r="A324" s="36">
        <v>1</v>
      </c>
      <c r="B324" s="37" t="s">
        <v>466</v>
      </c>
      <c r="C324" s="37"/>
      <c r="D324" s="38">
        <v>220000000551</v>
      </c>
      <c r="E324" s="38">
        <v>5127224</v>
      </c>
      <c r="F324" s="38" t="s">
        <v>181</v>
      </c>
      <c r="G324" s="38">
        <v>5011758850</v>
      </c>
      <c r="H324" s="38" t="s">
        <v>182</v>
      </c>
      <c r="I324" s="39">
        <v>3100001558</v>
      </c>
      <c r="J324" s="39"/>
      <c r="K324" s="170" t="s">
        <v>1181</v>
      </c>
      <c r="L324" s="39">
        <v>1650</v>
      </c>
      <c r="M324" s="39">
        <v>4084</v>
      </c>
      <c r="N324" s="39">
        <v>3</v>
      </c>
      <c r="O324" s="39">
        <v>3</v>
      </c>
      <c r="P324" s="168" t="s">
        <v>183</v>
      </c>
      <c r="Q324" s="39" t="s">
        <v>115</v>
      </c>
      <c r="R324" s="39">
        <v>2.1379999999999999</v>
      </c>
      <c r="S324" s="40">
        <v>11548</v>
      </c>
      <c r="T324" s="40" t="s">
        <v>134</v>
      </c>
      <c r="U324" s="41">
        <v>82.641099999999994</v>
      </c>
      <c r="V324" s="40">
        <f t="shared" ref="V324:V343" si="263">S324*U324</f>
        <v>954339.42279999994</v>
      </c>
      <c r="W324" s="40">
        <f t="shared" ref="W324:W330" si="264">V324*7.5%</f>
        <v>71575.456709999999</v>
      </c>
      <c r="X324" s="40">
        <f t="shared" ref="X324:X330" si="265">W324*10%</f>
        <v>7157.5456709999999</v>
      </c>
      <c r="Y324" s="40">
        <f t="shared" ref="Y324:Y335" si="266">(W324+V324+X324)*18%</f>
        <v>185953.03653257998</v>
      </c>
      <c r="Z324" s="40">
        <f t="shared" ref="Z324:Z343" si="267">V324*2.5%</f>
        <v>23858.485570000001</v>
      </c>
      <c r="AA324" s="40">
        <f t="shared" ref="AA324:AA343" si="268">V324+W324+X324+Y324+Z324</f>
        <v>1242883.94728358</v>
      </c>
      <c r="AB324" s="40">
        <f t="shared" ref="AB324:AB343" si="269">AA324-Y324</f>
        <v>1056930.910751</v>
      </c>
      <c r="AC324" s="39" t="s">
        <v>101</v>
      </c>
      <c r="AD324" s="39">
        <v>9100104762</v>
      </c>
      <c r="AE324" s="39" t="s">
        <v>7</v>
      </c>
      <c r="AF324" s="39" t="s">
        <v>116</v>
      </c>
      <c r="AG324" s="39" t="s">
        <v>22</v>
      </c>
      <c r="AH324" s="39" t="s">
        <v>151</v>
      </c>
      <c r="AI324" s="39" t="s">
        <v>152</v>
      </c>
      <c r="AJ324" s="39"/>
      <c r="AK324" s="42">
        <v>44509</v>
      </c>
      <c r="AL324" s="39" t="s">
        <v>467</v>
      </c>
      <c r="AM324" s="73" t="s">
        <v>766</v>
      </c>
    </row>
    <row r="325" spans="1:39" s="43" customFormat="1" ht="15.75" hidden="1" customHeight="1">
      <c r="A325" s="36">
        <v>2</v>
      </c>
      <c r="B325" s="37" t="s">
        <v>469</v>
      </c>
      <c r="C325" s="37"/>
      <c r="D325" s="38">
        <v>220000000551</v>
      </c>
      <c r="E325" s="38">
        <v>5127224</v>
      </c>
      <c r="F325" s="38" t="s">
        <v>181</v>
      </c>
      <c r="G325" s="38">
        <v>5011758850</v>
      </c>
      <c r="H325" s="38" t="s">
        <v>182</v>
      </c>
      <c r="I325" s="39">
        <v>3100001558</v>
      </c>
      <c r="J325" s="39"/>
      <c r="K325" s="170" t="s">
        <v>1181</v>
      </c>
      <c r="L325" s="39">
        <v>1650</v>
      </c>
      <c r="M325" s="39">
        <v>4084</v>
      </c>
      <c r="N325" s="39">
        <v>3</v>
      </c>
      <c r="O325" s="39">
        <v>3</v>
      </c>
      <c r="P325" s="168" t="s">
        <v>183</v>
      </c>
      <c r="Q325" s="39" t="s">
        <v>115</v>
      </c>
      <c r="R325" s="39">
        <v>2.1379999999999999</v>
      </c>
      <c r="S325" s="40">
        <v>11548</v>
      </c>
      <c r="T325" s="40" t="s">
        <v>134</v>
      </c>
      <c r="U325" s="41">
        <v>82.641099999999994</v>
      </c>
      <c r="V325" s="40">
        <f t="shared" si="263"/>
        <v>954339.42279999994</v>
      </c>
      <c r="W325" s="40">
        <f t="shared" si="264"/>
        <v>71575.456709999999</v>
      </c>
      <c r="X325" s="40">
        <f t="shared" si="265"/>
        <v>7157.5456709999999</v>
      </c>
      <c r="Y325" s="40">
        <f t="shared" si="266"/>
        <v>185953.03653257998</v>
      </c>
      <c r="Z325" s="40">
        <f t="shared" si="267"/>
        <v>23858.485570000001</v>
      </c>
      <c r="AA325" s="40">
        <f t="shared" si="268"/>
        <v>1242883.94728358</v>
      </c>
      <c r="AB325" s="40">
        <f t="shared" si="269"/>
        <v>1056930.910751</v>
      </c>
      <c r="AC325" s="39" t="s">
        <v>101</v>
      </c>
      <c r="AD325" s="39">
        <v>9100104762</v>
      </c>
      <c r="AE325" s="39" t="s">
        <v>7</v>
      </c>
      <c r="AF325" s="39" t="s">
        <v>116</v>
      </c>
      <c r="AG325" s="39" t="s">
        <v>22</v>
      </c>
      <c r="AH325" s="39" t="s">
        <v>151</v>
      </c>
      <c r="AI325" s="39" t="s">
        <v>152</v>
      </c>
      <c r="AJ325" s="39"/>
      <c r="AK325" s="42">
        <v>44509</v>
      </c>
      <c r="AL325" s="39" t="s">
        <v>467</v>
      </c>
      <c r="AM325" s="73" t="s">
        <v>165</v>
      </c>
    </row>
    <row r="326" spans="1:39" s="43" customFormat="1" ht="15.75" hidden="1" customHeight="1">
      <c r="A326" s="36">
        <v>3</v>
      </c>
      <c r="B326" s="37" t="s">
        <v>470</v>
      </c>
      <c r="C326" s="37"/>
      <c r="D326" s="26" t="s">
        <v>380</v>
      </c>
      <c r="E326" s="38">
        <v>6005642</v>
      </c>
      <c r="F326" s="38" t="s">
        <v>401</v>
      </c>
      <c r="G326" s="38">
        <v>5012032595</v>
      </c>
      <c r="H326" s="38" t="s">
        <v>402</v>
      </c>
      <c r="I326" s="39">
        <v>3100001558</v>
      </c>
      <c r="J326" s="39"/>
      <c r="K326" s="170" t="s">
        <v>1181</v>
      </c>
      <c r="L326" s="39">
        <v>1650</v>
      </c>
      <c r="M326" s="39">
        <v>4084</v>
      </c>
      <c r="N326" s="39">
        <v>3</v>
      </c>
      <c r="O326" s="39">
        <v>3</v>
      </c>
      <c r="P326" s="168" t="s">
        <v>183</v>
      </c>
      <c r="Q326" s="39" t="s">
        <v>115</v>
      </c>
      <c r="R326" s="39">
        <v>2.1379999999999999</v>
      </c>
      <c r="S326" s="40">
        <v>11548</v>
      </c>
      <c r="T326" s="40" t="s">
        <v>134</v>
      </c>
      <c r="U326" s="41">
        <v>82.641099999999994</v>
      </c>
      <c r="V326" s="40">
        <f t="shared" si="263"/>
        <v>954339.42279999994</v>
      </c>
      <c r="W326" s="40">
        <f t="shared" si="264"/>
        <v>71575.456709999999</v>
      </c>
      <c r="X326" s="40">
        <f t="shared" si="265"/>
        <v>7157.5456709999999</v>
      </c>
      <c r="Y326" s="40">
        <f t="shared" si="266"/>
        <v>185953.03653257998</v>
      </c>
      <c r="Z326" s="40">
        <f t="shared" si="267"/>
        <v>23858.485570000001</v>
      </c>
      <c r="AA326" s="40">
        <f t="shared" si="268"/>
        <v>1242883.94728358</v>
      </c>
      <c r="AB326" s="40">
        <f t="shared" si="269"/>
        <v>1056930.910751</v>
      </c>
      <c r="AC326" s="39" t="s">
        <v>101</v>
      </c>
      <c r="AD326" s="39">
        <v>9100104762</v>
      </c>
      <c r="AE326" s="39" t="s">
        <v>7</v>
      </c>
      <c r="AF326" s="39" t="s">
        <v>116</v>
      </c>
      <c r="AG326" s="39" t="s">
        <v>22</v>
      </c>
      <c r="AH326" s="39" t="s">
        <v>151</v>
      </c>
      <c r="AI326" s="39" t="s">
        <v>152</v>
      </c>
      <c r="AJ326" s="39"/>
      <c r="AK326" s="42" t="s">
        <v>403</v>
      </c>
      <c r="AL326" s="39" t="s">
        <v>467</v>
      </c>
      <c r="AM326" s="73" t="s">
        <v>97</v>
      </c>
    </row>
    <row r="327" spans="1:39" s="43" customFormat="1" ht="15.75" hidden="1" customHeight="1">
      <c r="A327" s="36">
        <v>4</v>
      </c>
      <c r="B327" s="37" t="s">
        <v>471</v>
      </c>
      <c r="C327" s="37"/>
      <c r="D327" s="26" t="s">
        <v>380</v>
      </c>
      <c r="E327" s="38">
        <v>6005642</v>
      </c>
      <c r="F327" s="38" t="s">
        <v>401</v>
      </c>
      <c r="G327" s="38">
        <v>5012032595</v>
      </c>
      <c r="H327" s="38" t="s">
        <v>402</v>
      </c>
      <c r="I327" s="39">
        <v>3100001558</v>
      </c>
      <c r="J327" s="39"/>
      <c r="K327" s="170" t="s">
        <v>1181</v>
      </c>
      <c r="L327" s="39">
        <v>1650</v>
      </c>
      <c r="M327" s="39">
        <v>4084</v>
      </c>
      <c r="N327" s="39">
        <v>3</v>
      </c>
      <c r="O327" s="39">
        <v>3</v>
      </c>
      <c r="P327" s="168" t="s">
        <v>183</v>
      </c>
      <c r="Q327" s="39" t="s">
        <v>115</v>
      </c>
      <c r="R327" s="39">
        <v>2.1379999999999999</v>
      </c>
      <c r="S327" s="40">
        <v>11548</v>
      </c>
      <c r="T327" s="40" t="s">
        <v>134</v>
      </c>
      <c r="U327" s="41">
        <v>82.641099999999994</v>
      </c>
      <c r="V327" s="40">
        <f t="shared" si="263"/>
        <v>954339.42279999994</v>
      </c>
      <c r="W327" s="40">
        <f t="shared" si="264"/>
        <v>71575.456709999999</v>
      </c>
      <c r="X327" s="40">
        <f t="shared" si="265"/>
        <v>7157.5456709999999</v>
      </c>
      <c r="Y327" s="40">
        <f t="shared" si="266"/>
        <v>185953.03653257998</v>
      </c>
      <c r="Z327" s="40">
        <f t="shared" si="267"/>
        <v>23858.485570000001</v>
      </c>
      <c r="AA327" s="40">
        <f t="shared" si="268"/>
        <v>1242883.94728358</v>
      </c>
      <c r="AB327" s="40">
        <f t="shared" si="269"/>
        <v>1056930.910751</v>
      </c>
      <c r="AC327" s="39" t="s">
        <v>101</v>
      </c>
      <c r="AD327" s="39">
        <v>9100104762</v>
      </c>
      <c r="AE327" s="39" t="s">
        <v>7</v>
      </c>
      <c r="AF327" s="39" t="s">
        <v>116</v>
      </c>
      <c r="AG327" s="39" t="s">
        <v>22</v>
      </c>
      <c r="AH327" s="39" t="s">
        <v>151</v>
      </c>
      <c r="AI327" s="39" t="s">
        <v>152</v>
      </c>
      <c r="AJ327" s="39"/>
      <c r="AK327" s="42" t="s">
        <v>403</v>
      </c>
      <c r="AL327" s="39" t="s">
        <v>467</v>
      </c>
      <c r="AM327" s="73" t="s">
        <v>97</v>
      </c>
    </row>
    <row r="328" spans="1:39" s="43" customFormat="1" ht="15.75" hidden="1" customHeight="1">
      <c r="A328" s="36">
        <v>5</v>
      </c>
      <c r="B328" s="37" t="s">
        <v>472</v>
      </c>
      <c r="C328" s="37"/>
      <c r="D328" s="26" t="s">
        <v>380</v>
      </c>
      <c r="E328" s="38">
        <v>6005642</v>
      </c>
      <c r="F328" s="38" t="s">
        <v>401</v>
      </c>
      <c r="G328" s="38">
        <v>5012032595</v>
      </c>
      <c r="H328" s="38" t="s">
        <v>402</v>
      </c>
      <c r="I328" s="39">
        <v>3100001558</v>
      </c>
      <c r="J328" s="39"/>
      <c r="K328" s="170" t="s">
        <v>1181</v>
      </c>
      <c r="L328" s="39">
        <v>1650</v>
      </c>
      <c r="M328" s="39">
        <v>4084</v>
      </c>
      <c r="N328" s="39">
        <v>3</v>
      </c>
      <c r="O328" s="39">
        <v>3</v>
      </c>
      <c r="P328" s="168" t="s">
        <v>183</v>
      </c>
      <c r="Q328" s="39" t="s">
        <v>115</v>
      </c>
      <c r="R328" s="39">
        <v>2.1379999999999999</v>
      </c>
      <c r="S328" s="40">
        <v>11548</v>
      </c>
      <c r="T328" s="40" t="s">
        <v>134</v>
      </c>
      <c r="U328" s="41">
        <v>82.641099999999994</v>
      </c>
      <c r="V328" s="40">
        <f t="shared" si="263"/>
        <v>954339.42279999994</v>
      </c>
      <c r="W328" s="40">
        <f t="shared" si="264"/>
        <v>71575.456709999999</v>
      </c>
      <c r="X328" s="40">
        <f t="shared" si="265"/>
        <v>7157.5456709999999</v>
      </c>
      <c r="Y328" s="40">
        <f t="shared" si="266"/>
        <v>185953.03653257998</v>
      </c>
      <c r="Z328" s="40">
        <f t="shared" si="267"/>
        <v>23858.485570000001</v>
      </c>
      <c r="AA328" s="40">
        <f t="shared" si="268"/>
        <v>1242883.94728358</v>
      </c>
      <c r="AB328" s="40">
        <f t="shared" si="269"/>
        <v>1056930.910751</v>
      </c>
      <c r="AC328" s="39" t="s">
        <v>101</v>
      </c>
      <c r="AD328" s="39">
        <v>9100104762</v>
      </c>
      <c r="AE328" s="39" t="s">
        <v>7</v>
      </c>
      <c r="AF328" s="39" t="s">
        <v>116</v>
      </c>
      <c r="AG328" s="39" t="s">
        <v>22</v>
      </c>
      <c r="AH328" s="39" t="s">
        <v>151</v>
      </c>
      <c r="AI328" s="39" t="s">
        <v>152</v>
      </c>
      <c r="AJ328" s="39"/>
      <c r="AK328" s="42" t="s">
        <v>403</v>
      </c>
      <c r="AL328" s="39" t="s">
        <v>467</v>
      </c>
      <c r="AM328" s="73" t="s">
        <v>171</v>
      </c>
    </row>
    <row r="329" spans="1:39" s="43" customFormat="1" ht="15.75" hidden="1" customHeight="1">
      <c r="A329" s="36">
        <v>6</v>
      </c>
      <c r="B329" s="37" t="s">
        <v>473</v>
      </c>
      <c r="C329" s="37"/>
      <c r="D329" s="38">
        <v>220000000551</v>
      </c>
      <c r="E329" s="38">
        <v>5127224</v>
      </c>
      <c r="F329" s="38" t="s">
        <v>181</v>
      </c>
      <c r="G329" s="38">
        <v>5011758850</v>
      </c>
      <c r="H329" s="38" t="s">
        <v>182</v>
      </c>
      <c r="I329" s="39">
        <v>3100001558</v>
      </c>
      <c r="J329" s="39"/>
      <c r="K329" s="170" t="s">
        <v>1181</v>
      </c>
      <c r="L329" s="39">
        <v>1650</v>
      </c>
      <c r="M329" s="39">
        <v>4084</v>
      </c>
      <c r="N329" s="39">
        <v>3</v>
      </c>
      <c r="O329" s="39">
        <v>3</v>
      </c>
      <c r="P329" s="168" t="s">
        <v>183</v>
      </c>
      <c r="Q329" s="39" t="s">
        <v>115</v>
      </c>
      <c r="R329" s="39">
        <v>2.1379999999999999</v>
      </c>
      <c r="S329" s="40">
        <v>11548</v>
      </c>
      <c r="T329" s="40" t="s">
        <v>134</v>
      </c>
      <c r="U329" s="41">
        <v>82.641099999999994</v>
      </c>
      <c r="V329" s="40">
        <f t="shared" si="263"/>
        <v>954339.42279999994</v>
      </c>
      <c r="W329" s="40">
        <f t="shared" si="264"/>
        <v>71575.456709999999</v>
      </c>
      <c r="X329" s="40">
        <f t="shared" si="265"/>
        <v>7157.5456709999999</v>
      </c>
      <c r="Y329" s="40">
        <f t="shared" si="266"/>
        <v>185953.03653257998</v>
      </c>
      <c r="Z329" s="40">
        <f t="shared" si="267"/>
        <v>23858.485570000001</v>
      </c>
      <c r="AA329" s="40">
        <f t="shared" si="268"/>
        <v>1242883.94728358</v>
      </c>
      <c r="AB329" s="40">
        <f t="shared" si="269"/>
        <v>1056930.910751</v>
      </c>
      <c r="AC329" s="39" t="s">
        <v>101</v>
      </c>
      <c r="AD329" s="39">
        <v>9100104762</v>
      </c>
      <c r="AE329" s="39" t="s">
        <v>7</v>
      </c>
      <c r="AF329" s="39" t="s">
        <v>116</v>
      </c>
      <c r="AG329" s="39" t="s">
        <v>22</v>
      </c>
      <c r="AH329" s="39" t="s">
        <v>151</v>
      </c>
      <c r="AI329" s="39" t="s">
        <v>152</v>
      </c>
      <c r="AJ329" s="39"/>
      <c r="AK329" s="42">
        <v>44509</v>
      </c>
      <c r="AL329" s="39" t="s">
        <v>467</v>
      </c>
      <c r="AM329" s="73" t="s">
        <v>171</v>
      </c>
    </row>
    <row r="330" spans="1:39" s="43" customFormat="1" ht="15.75" hidden="1" customHeight="1">
      <c r="A330" s="36">
        <v>7</v>
      </c>
      <c r="B330" s="37" t="s">
        <v>474</v>
      </c>
      <c r="C330" s="37"/>
      <c r="D330" s="38">
        <v>220000000551</v>
      </c>
      <c r="E330" s="38">
        <v>5127224</v>
      </c>
      <c r="F330" s="38" t="s">
        <v>181</v>
      </c>
      <c r="G330" s="38">
        <v>5011758850</v>
      </c>
      <c r="H330" s="38" t="s">
        <v>182</v>
      </c>
      <c r="I330" s="39">
        <v>3100001558</v>
      </c>
      <c r="J330" s="39"/>
      <c r="K330" s="170" t="s">
        <v>1181</v>
      </c>
      <c r="L330" s="39">
        <v>1650</v>
      </c>
      <c r="M330" s="39">
        <v>4084</v>
      </c>
      <c r="N330" s="39">
        <v>3</v>
      </c>
      <c r="O330" s="39">
        <v>3</v>
      </c>
      <c r="P330" s="168" t="s">
        <v>183</v>
      </c>
      <c r="Q330" s="39" t="s">
        <v>115</v>
      </c>
      <c r="R330" s="39">
        <v>2.1379999999999999</v>
      </c>
      <c r="S330" s="40">
        <v>11548</v>
      </c>
      <c r="T330" s="40" t="s">
        <v>134</v>
      </c>
      <c r="U330" s="41">
        <v>82.641099999999994</v>
      </c>
      <c r="V330" s="40">
        <f t="shared" si="263"/>
        <v>954339.42279999994</v>
      </c>
      <c r="W330" s="40">
        <f t="shared" si="264"/>
        <v>71575.456709999999</v>
      </c>
      <c r="X330" s="40">
        <f t="shared" si="265"/>
        <v>7157.5456709999999</v>
      </c>
      <c r="Y330" s="40">
        <f t="shared" si="266"/>
        <v>185953.03653257998</v>
      </c>
      <c r="Z330" s="40">
        <f t="shared" si="267"/>
        <v>23858.485570000001</v>
      </c>
      <c r="AA330" s="40">
        <f t="shared" si="268"/>
        <v>1242883.94728358</v>
      </c>
      <c r="AB330" s="40">
        <f t="shared" si="269"/>
        <v>1056930.910751</v>
      </c>
      <c r="AC330" s="39" t="s">
        <v>101</v>
      </c>
      <c r="AD330" s="39">
        <v>9100104762</v>
      </c>
      <c r="AE330" s="39" t="s">
        <v>7</v>
      </c>
      <c r="AF330" s="39" t="s">
        <v>116</v>
      </c>
      <c r="AG330" s="39" t="s">
        <v>22</v>
      </c>
      <c r="AH330" s="39" t="s">
        <v>151</v>
      </c>
      <c r="AI330" s="39" t="s">
        <v>152</v>
      </c>
      <c r="AJ330" s="39"/>
      <c r="AK330" s="42">
        <v>44509</v>
      </c>
      <c r="AL330" s="39" t="s">
        <v>467</v>
      </c>
      <c r="AM330" s="73" t="s">
        <v>97</v>
      </c>
    </row>
    <row r="331" spans="1:39" s="43" customFormat="1" ht="15.75" hidden="1" customHeight="1">
      <c r="A331" s="36">
        <v>8</v>
      </c>
      <c r="B331" s="37">
        <v>250889</v>
      </c>
      <c r="C331" s="37"/>
      <c r="D331" s="38">
        <v>220000000728</v>
      </c>
      <c r="E331" s="38">
        <v>2520128</v>
      </c>
      <c r="F331" s="38" t="s">
        <v>301</v>
      </c>
      <c r="G331" s="38">
        <v>5014083085</v>
      </c>
      <c r="H331" s="38" t="s">
        <v>396</v>
      </c>
      <c r="I331" s="39">
        <v>3100001558</v>
      </c>
      <c r="J331" s="39"/>
      <c r="K331" s="170" t="s">
        <v>1181</v>
      </c>
      <c r="L331" s="39">
        <v>1650</v>
      </c>
      <c r="M331" s="39">
        <v>4084</v>
      </c>
      <c r="N331" s="39">
        <v>3</v>
      </c>
      <c r="O331" s="39" t="s">
        <v>300</v>
      </c>
      <c r="P331" s="169" t="s">
        <v>109</v>
      </c>
      <c r="Q331" s="39" t="s">
        <v>115</v>
      </c>
      <c r="R331" s="39">
        <v>2.1379999999999999</v>
      </c>
      <c r="S331" s="40">
        <v>7977</v>
      </c>
      <c r="T331" s="40" t="s">
        <v>100</v>
      </c>
      <c r="U331" s="41">
        <v>76.112700000000004</v>
      </c>
      <c r="V331" s="40">
        <f t="shared" si="263"/>
        <v>607151.00790000008</v>
      </c>
      <c r="W331" s="40">
        <v>0</v>
      </c>
      <c r="X331" s="40">
        <v>0</v>
      </c>
      <c r="Y331" s="40">
        <f t="shared" si="266"/>
        <v>109287.18142200001</v>
      </c>
      <c r="Z331" s="40">
        <f t="shared" si="267"/>
        <v>15178.775197500003</v>
      </c>
      <c r="AA331" s="40">
        <f t="shared" si="268"/>
        <v>731616.96451950015</v>
      </c>
      <c r="AB331" s="40">
        <f t="shared" si="269"/>
        <v>622329.7830975001</v>
      </c>
      <c r="AC331" s="39" t="s">
        <v>101</v>
      </c>
      <c r="AD331" s="39">
        <v>9100140553</v>
      </c>
      <c r="AE331" s="39" t="s">
        <v>6</v>
      </c>
      <c r="AF331" s="39" t="s">
        <v>102</v>
      </c>
      <c r="AG331" s="39" t="s">
        <v>9</v>
      </c>
      <c r="AH331" s="39">
        <v>331011024</v>
      </c>
      <c r="AI331" s="39" t="s">
        <v>197</v>
      </c>
      <c r="AJ331" s="39" t="s">
        <v>396</v>
      </c>
      <c r="AK331" s="42" t="s">
        <v>396</v>
      </c>
      <c r="AL331" s="39" t="s">
        <v>467</v>
      </c>
      <c r="AM331" s="73" t="s">
        <v>97</v>
      </c>
    </row>
    <row r="332" spans="1:39" s="43" customFormat="1" ht="15.75" hidden="1" customHeight="1">
      <c r="A332" s="36">
        <v>9</v>
      </c>
      <c r="B332" s="37" t="s">
        <v>475</v>
      </c>
      <c r="C332" s="37"/>
      <c r="D332" s="38">
        <v>220000000727</v>
      </c>
      <c r="E332" s="38">
        <v>9401551</v>
      </c>
      <c r="F332" s="38" t="s">
        <v>384</v>
      </c>
      <c r="G332" s="38">
        <v>5013684632</v>
      </c>
      <c r="H332" s="38" t="s">
        <v>385</v>
      </c>
      <c r="I332" s="39">
        <v>3100001558</v>
      </c>
      <c r="J332" s="39"/>
      <c r="K332" s="170" t="s">
        <v>1181</v>
      </c>
      <c r="L332" s="39">
        <v>1650</v>
      </c>
      <c r="M332" s="39">
        <v>4084</v>
      </c>
      <c r="N332" s="39">
        <v>3</v>
      </c>
      <c r="O332" s="39">
        <v>3.05</v>
      </c>
      <c r="P332" s="168" t="s">
        <v>183</v>
      </c>
      <c r="Q332" s="39" t="s">
        <v>115</v>
      </c>
      <c r="R332" s="39">
        <v>2.1379999999999999</v>
      </c>
      <c r="S332" s="40">
        <v>12441</v>
      </c>
      <c r="T332" s="40" t="s">
        <v>134</v>
      </c>
      <c r="U332" s="41">
        <v>83.12</v>
      </c>
      <c r="V332" s="40">
        <f t="shared" si="263"/>
        <v>1034095.92</v>
      </c>
      <c r="W332" s="40">
        <v>0</v>
      </c>
      <c r="X332" s="40">
        <f t="shared" ref="X332:X335" si="270">W332*10%</f>
        <v>0</v>
      </c>
      <c r="Y332" s="40">
        <f t="shared" si="266"/>
        <v>186137.26560000001</v>
      </c>
      <c r="Z332" s="40">
        <f t="shared" si="267"/>
        <v>25852.398000000001</v>
      </c>
      <c r="AA332" s="40">
        <f t="shared" si="268"/>
        <v>1246085.5836</v>
      </c>
      <c r="AB332" s="40">
        <f t="shared" si="269"/>
        <v>1059948.318</v>
      </c>
      <c r="AC332" s="39" t="s">
        <v>101</v>
      </c>
      <c r="AD332" s="39">
        <v>9100133891</v>
      </c>
      <c r="AE332" s="39" t="s">
        <v>6</v>
      </c>
      <c r="AF332" s="39" t="s">
        <v>116</v>
      </c>
      <c r="AG332" s="39" t="s">
        <v>34</v>
      </c>
      <c r="AH332" s="39">
        <v>331011024</v>
      </c>
      <c r="AI332" s="39" t="s">
        <v>197</v>
      </c>
      <c r="AJ332" s="39" t="s">
        <v>386</v>
      </c>
      <c r="AK332" s="42" t="s">
        <v>386</v>
      </c>
      <c r="AL332" s="39" t="s">
        <v>467</v>
      </c>
      <c r="AM332" s="73" t="s">
        <v>257</v>
      </c>
    </row>
    <row r="333" spans="1:39" s="43" customFormat="1" ht="15.75" hidden="1" customHeight="1">
      <c r="A333" s="36">
        <v>10</v>
      </c>
      <c r="B333" s="37" t="s">
        <v>476</v>
      </c>
      <c r="C333" s="37"/>
      <c r="D333" s="38">
        <v>220000000727</v>
      </c>
      <c r="E333" s="38">
        <v>9401551</v>
      </c>
      <c r="F333" s="38" t="s">
        <v>384</v>
      </c>
      <c r="G333" s="38">
        <v>5013684632</v>
      </c>
      <c r="H333" s="38" t="s">
        <v>385</v>
      </c>
      <c r="I333" s="39">
        <v>3100001558</v>
      </c>
      <c r="J333" s="39"/>
      <c r="K333" s="170" t="s">
        <v>1181</v>
      </c>
      <c r="L333" s="39">
        <v>1650</v>
      </c>
      <c r="M333" s="39">
        <v>4084</v>
      </c>
      <c r="N333" s="39">
        <v>3</v>
      </c>
      <c r="O333" s="39">
        <v>3.05</v>
      </c>
      <c r="P333" s="168" t="s">
        <v>183</v>
      </c>
      <c r="Q333" s="39" t="s">
        <v>115</v>
      </c>
      <c r="R333" s="39">
        <v>2.1379999999999999</v>
      </c>
      <c r="S333" s="40">
        <v>12441</v>
      </c>
      <c r="T333" s="40" t="s">
        <v>134</v>
      </c>
      <c r="U333" s="41">
        <v>83.12</v>
      </c>
      <c r="V333" s="40">
        <f t="shared" si="263"/>
        <v>1034095.92</v>
      </c>
      <c r="W333" s="40">
        <v>0</v>
      </c>
      <c r="X333" s="40">
        <f t="shared" si="270"/>
        <v>0</v>
      </c>
      <c r="Y333" s="40">
        <f t="shared" si="266"/>
        <v>186137.26560000001</v>
      </c>
      <c r="Z333" s="40">
        <f t="shared" si="267"/>
        <v>25852.398000000001</v>
      </c>
      <c r="AA333" s="40">
        <f t="shared" si="268"/>
        <v>1246085.5836</v>
      </c>
      <c r="AB333" s="40">
        <f t="shared" si="269"/>
        <v>1059948.318</v>
      </c>
      <c r="AC333" s="39" t="s">
        <v>101</v>
      </c>
      <c r="AD333" s="39">
        <v>9100133891</v>
      </c>
      <c r="AE333" s="39" t="s">
        <v>6</v>
      </c>
      <c r="AF333" s="39" t="s">
        <v>116</v>
      </c>
      <c r="AG333" s="39" t="s">
        <v>34</v>
      </c>
      <c r="AH333" s="39">
        <v>331011024</v>
      </c>
      <c r="AI333" s="39" t="s">
        <v>197</v>
      </c>
      <c r="AJ333" s="39" t="s">
        <v>386</v>
      </c>
      <c r="AK333" s="42" t="s">
        <v>386</v>
      </c>
      <c r="AL333" s="39" t="s">
        <v>467</v>
      </c>
      <c r="AM333" s="73" t="s">
        <v>257</v>
      </c>
    </row>
    <row r="334" spans="1:39" s="43" customFormat="1" ht="15.75" hidden="1" customHeight="1">
      <c r="A334" s="36">
        <v>11</v>
      </c>
      <c r="B334" s="37" t="s">
        <v>477</v>
      </c>
      <c r="C334" s="37"/>
      <c r="D334" s="38">
        <v>220000000727</v>
      </c>
      <c r="E334" s="38">
        <v>9401551</v>
      </c>
      <c r="F334" s="38" t="s">
        <v>384</v>
      </c>
      <c r="G334" s="38">
        <v>5013684632</v>
      </c>
      <c r="H334" s="38" t="s">
        <v>385</v>
      </c>
      <c r="I334" s="39">
        <v>3100001558</v>
      </c>
      <c r="J334" s="39"/>
      <c r="K334" s="170" t="s">
        <v>1181</v>
      </c>
      <c r="L334" s="39">
        <v>1650</v>
      </c>
      <c r="M334" s="39">
        <v>4084</v>
      </c>
      <c r="N334" s="39">
        <v>3</v>
      </c>
      <c r="O334" s="39">
        <v>3.05</v>
      </c>
      <c r="P334" s="168" t="s">
        <v>183</v>
      </c>
      <c r="Q334" s="39" t="s">
        <v>115</v>
      </c>
      <c r="R334" s="39">
        <v>2.1379999999999999</v>
      </c>
      <c r="S334" s="40">
        <v>12441</v>
      </c>
      <c r="T334" s="40" t="s">
        <v>134</v>
      </c>
      <c r="U334" s="41">
        <v>83.12</v>
      </c>
      <c r="V334" s="40">
        <f t="shared" si="263"/>
        <v>1034095.92</v>
      </c>
      <c r="W334" s="40">
        <v>0</v>
      </c>
      <c r="X334" s="40">
        <f t="shared" si="270"/>
        <v>0</v>
      </c>
      <c r="Y334" s="40">
        <f t="shared" si="266"/>
        <v>186137.26560000001</v>
      </c>
      <c r="Z334" s="40">
        <f t="shared" si="267"/>
        <v>25852.398000000001</v>
      </c>
      <c r="AA334" s="40">
        <f t="shared" si="268"/>
        <v>1246085.5836</v>
      </c>
      <c r="AB334" s="40">
        <f t="shared" si="269"/>
        <v>1059948.318</v>
      </c>
      <c r="AC334" s="39" t="s">
        <v>101</v>
      </c>
      <c r="AD334" s="39">
        <v>9100133891</v>
      </c>
      <c r="AE334" s="39" t="s">
        <v>6</v>
      </c>
      <c r="AF334" s="39" t="s">
        <v>116</v>
      </c>
      <c r="AG334" s="39" t="s">
        <v>34</v>
      </c>
      <c r="AH334" s="39">
        <v>331011024</v>
      </c>
      <c r="AI334" s="39" t="s">
        <v>197</v>
      </c>
      <c r="AJ334" s="39" t="s">
        <v>386</v>
      </c>
      <c r="AK334" s="42" t="s">
        <v>386</v>
      </c>
      <c r="AL334" s="39" t="s">
        <v>467</v>
      </c>
      <c r="AM334" s="73" t="s">
        <v>108</v>
      </c>
    </row>
    <row r="335" spans="1:39" s="43" customFormat="1" ht="15.75" hidden="1" customHeight="1">
      <c r="A335" s="36">
        <v>12</v>
      </c>
      <c r="B335" s="37" t="s">
        <v>478</v>
      </c>
      <c r="C335" s="37"/>
      <c r="D335" s="38">
        <v>220000000888</v>
      </c>
      <c r="E335" s="38">
        <v>3197988</v>
      </c>
      <c r="F335" s="38" t="s">
        <v>389</v>
      </c>
      <c r="G335" s="38">
        <v>5014416058</v>
      </c>
      <c r="H335" s="38" t="s">
        <v>390</v>
      </c>
      <c r="I335" s="39">
        <v>3100001558</v>
      </c>
      <c r="J335" s="39"/>
      <c r="K335" s="170" t="s">
        <v>1181</v>
      </c>
      <c r="L335" s="39">
        <v>1650</v>
      </c>
      <c r="M335" s="39">
        <v>4084</v>
      </c>
      <c r="N335" s="39">
        <v>3</v>
      </c>
      <c r="O335" s="39">
        <v>3.2</v>
      </c>
      <c r="P335" s="169" t="s">
        <v>98</v>
      </c>
      <c r="Q335" s="39" t="s">
        <v>227</v>
      </c>
      <c r="R335" s="39">
        <v>2.1379999999999999</v>
      </c>
      <c r="S335" s="40">
        <v>8480</v>
      </c>
      <c r="T335" s="40" t="s">
        <v>100</v>
      </c>
      <c r="U335" s="41">
        <v>76.112700000000004</v>
      </c>
      <c r="V335" s="40">
        <f t="shared" si="263"/>
        <v>645435.696</v>
      </c>
      <c r="W335" s="40">
        <f t="shared" ref="W335" si="271">V335*0%</f>
        <v>0</v>
      </c>
      <c r="X335" s="40">
        <f t="shared" si="270"/>
        <v>0</v>
      </c>
      <c r="Y335" s="40">
        <f t="shared" si="266"/>
        <v>116178.42528</v>
      </c>
      <c r="Z335" s="40">
        <f t="shared" si="267"/>
        <v>16135.892400000001</v>
      </c>
      <c r="AA335" s="40">
        <f t="shared" si="268"/>
        <v>777750.01367999997</v>
      </c>
      <c r="AB335" s="40">
        <f t="shared" si="269"/>
        <v>661571.58840000001</v>
      </c>
      <c r="AC335" s="39" t="s">
        <v>101</v>
      </c>
      <c r="AD335" s="39">
        <v>9100140550</v>
      </c>
      <c r="AE335" s="39" t="s">
        <v>6</v>
      </c>
      <c r="AF335" s="39" t="s">
        <v>116</v>
      </c>
      <c r="AG335" s="39" t="s">
        <v>9</v>
      </c>
      <c r="AH335" s="39">
        <v>331011024</v>
      </c>
      <c r="AI335" s="39" t="s">
        <v>197</v>
      </c>
      <c r="AJ335" s="39" t="s">
        <v>399</v>
      </c>
      <c r="AK335" s="42">
        <v>44895</v>
      </c>
      <c r="AL335" s="39" t="s">
        <v>467</v>
      </c>
      <c r="AM335" s="73" t="s">
        <v>108</v>
      </c>
    </row>
    <row r="336" spans="1:39" s="43" customFormat="1" ht="15.75" hidden="1" customHeight="1">
      <c r="A336" s="36">
        <v>13</v>
      </c>
      <c r="B336" s="37" t="s">
        <v>479</v>
      </c>
      <c r="C336" s="37"/>
      <c r="D336" s="38">
        <v>220000000928</v>
      </c>
      <c r="E336" s="38">
        <v>8565062</v>
      </c>
      <c r="F336" s="38" t="s">
        <v>441</v>
      </c>
      <c r="G336" s="38">
        <v>5013403031</v>
      </c>
      <c r="H336" s="38" t="s">
        <v>442</v>
      </c>
      <c r="I336" s="39">
        <v>3100001558</v>
      </c>
      <c r="J336" s="39"/>
      <c r="K336" s="170" t="s">
        <v>1181</v>
      </c>
      <c r="L336" s="39">
        <v>1650</v>
      </c>
      <c r="M336" s="39">
        <v>4084</v>
      </c>
      <c r="N336" s="39">
        <v>5</v>
      </c>
      <c r="O336" s="39" t="s">
        <v>443</v>
      </c>
      <c r="P336" s="169" t="s">
        <v>126</v>
      </c>
      <c r="Q336" s="39" t="s">
        <v>127</v>
      </c>
      <c r="R336" s="39">
        <v>2.1379999999999999</v>
      </c>
      <c r="S336" s="40">
        <v>1510000</v>
      </c>
      <c r="T336" s="40" t="s">
        <v>128</v>
      </c>
      <c r="U336" s="41">
        <v>0.65629999999999999</v>
      </c>
      <c r="V336" s="40">
        <f t="shared" si="263"/>
        <v>991013</v>
      </c>
      <c r="W336" s="40">
        <v>0</v>
      </c>
      <c r="X336" s="40">
        <v>0</v>
      </c>
      <c r="Y336" s="40">
        <f t="shared" ref="Y336:Y340" si="272">V336*18%</f>
        <v>178382.34</v>
      </c>
      <c r="Z336" s="40">
        <f t="shared" si="267"/>
        <v>24775.325000000001</v>
      </c>
      <c r="AA336" s="40">
        <f t="shared" si="268"/>
        <v>1194170.665</v>
      </c>
      <c r="AB336" s="40">
        <f t="shared" si="269"/>
        <v>1015788.3250000001</v>
      </c>
      <c r="AC336" s="39" t="s">
        <v>101</v>
      </c>
      <c r="AD336" s="39">
        <v>9100129963</v>
      </c>
      <c r="AE336" s="39" t="s">
        <v>6</v>
      </c>
      <c r="AF336" s="39" t="s">
        <v>116</v>
      </c>
      <c r="AG336" s="39" t="s">
        <v>34</v>
      </c>
      <c r="AH336" s="39">
        <v>331011024</v>
      </c>
      <c r="AI336" s="39" t="s">
        <v>197</v>
      </c>
      <c r="AJ336" s="42" t="s">
        <v>444</v>
      </c>
      <c r="AK336" s="42" t="s">
        <v>444</v>
      </c>
      <c r="AL336" s="39" t="s">
        <v>467</v>
      </c>
      <c r="AM336" s="73" t="s">
        <v>257</v>
      </c>
    </row>
    <row r="337" spans="1:39" s="43" customFormat="1" ht="15.75" hidden="1" customHeight="1">
      <c r="A337" s="36">
        <v>14</v>
      </c>
      <c r="B337" s="37" t="s">
        <v>480</v>
      </c>
      <c r="C337" s="37"/>
      <c r="D337" s="38">
        <v>220000000928</v>
      </c>
      <c r="E337" s="38">
        <v>8565062</v>
      </c>
      <c r="F337" s="38" t="s">
        <v>441</v>
      </c>
      <c r="G337" s="38">
        <v>5013403031</v>
      </c>
      <c r="H337" s="38" t="s">
        <v>442</v>
      </c>
      <c r="I337" s="39">
        <v>3100001558</v>
      </c>
      <c r="J337" s="39"/>
      <c r="K337" s="170" t="s">
        <v>1181</v>
      </c>
      <c r="L337" s="39">
        <v>1650</v>
      </c>
      <c r="M337" s="39">
        <v>4084</v>
      </c>
      <c r="N337" s="39">
        <v>5</v>
      </c>
      <c r="O337" s="39" t="s">
        <v>443</v>
      </c>
      <c r="P337" s="169" t="s">
        <v>126</v>
      </c>
      <c r="Q337" s="39" t="s">
        <v>127</v>
      </c>
      <c r="R337" s="39">
        <v>2.1379999999999999</v>
      </c>
      <c r="S337" s="40">
        <v>1510000</v>
      </c>
      <c r="T337" s="40" t="s">
        <v>128</v>
      </c>
      <c r="U337" s="41">
        <v>0.65629999999999999</v>
      </c>
      <c r="V337" s="40">
        <f t="shared" si="263"/>
        <v>991013</v>
      </c>
      <c r="W337" s="40">
        <v>0</v>
      </c>
      <c r="X337" s="40">
        <v>0</v>
      </c>
      <c r="Y337" s="40">
        <f t="shared" si="272"/>
        <v>178382.34</v>
      </c>
      <c r="Z337" s="40">
        <f t="shared" si="267"/>
        <v>24775.325000000001</v>
      </c>
      <c r="AA337" s="40">
        <f t="shared" si="268"/>
        <v>1194170.665</v>
      </c>
      <c r="AB337" s="40">
        <f t="shared" si="269"/>
        <v>1015788.3250000001</v>
      </c>
      <c r="AC337" s="39" t="s">
        <v>101</v>
      </c>
      <c r="AD337" s="39">
        <v>9100129963</v>
      </c>
      <c r="AE337" s="39" t="s">
        <v>6</v>
      </c>
      <c r="AF337" s="39" t="s">
        <v>116</v>
      </c>
      <c r="AG337" s="39" t="s">
        <v>34</v>
      </c>
      <c r="AH337" s="39">
        <v>331011024</v>
      </c>
      <c r="AI337" s="39" t="s">
        <v>197</v>
      </c>
      <c r="AJ337" s="42" t="s">
        <v>444</v>
      </c>
      <c r="AK337" s="42" t="s">
        <v>444</v>
      </c>
      <c r="AL337" s="39" t="s">
        <v>467</v>
      </c>
      <c r="AM337" s="73" t="s">
        <v>257</v>
      </c>
    </row>
    <row r="338" spans="1:39" s="43" customFormat="1" ht="15.75" hidden="1" customHeight="1">
      <c r="A338" s="36">
        <v>15</v>
      </c>
      <c r="B338" s="37" t="s">
        <v>481</v>
      </c>
      <c r="C338" s="37"/>
      <c r="D338" s="38">
        <v>220000000928</v>
      </c>
      <c r="E338" s="38">
        <v>8565062</v>
      </c>
      <c r="F338" s="38" t="s">
        <v>441</v>
      </c>
      <c r="G338" s="38">
        <v>5013403031</v>
      </c>
      <c r="H338" s="38" t="s">
        <v>442</v>
      </c>
      <c r="I338" s="39">
        <v>3100001558</v>
      </c>
      <c r="J338" s="39"/>
      <c r="K338" s="170" t="s">
        <v>1181</v>
      </c>
      <c r="L338" s="39">
        <v>1650</v>
      </c>
      <c r="M338" s="39">
        <v>4084</v>
      </c>
      <c r="N338" s="39">
        <v>5</v>
      </c>
      <c r="O338" s="39" t="s">
        <v>443</v>
      </c>
      <c r="P338" s="169" t="s">
        <v>126</v>
      </c>
      <c r="Q338" s="39" t="s">
        <v>127</v>
      </c>
      <c r="R338" s="39">
        <v>2.1379999999999999</v>
      </c>
      <c r="S338" s="40">
        <v>1510000</v>
      </c>
      <c r="T338" s="40" t="s">
        <v>128</v>
      </c>
      <c r="U338" s="41">
        <v>0.65629999999999999</v>
      </c>
      <c r="V338" s="40">
        <f t="shared" si="263"/>
        <v>991013</v>
      </c>
      <c r="W338" s="40">
        <v>0</v>
      </c>
      <c r="X338" s="40">
        <v>0</v>
      </c>
      <c r="Y338" s="40">
        <f t="shared" si="272"/>
        <v>178382.34</v>
      </c>
      <c r="Z338" s="40">
        <f t="shared" si="267"/>
        <v>24775.325000000001</v>
      </c>
      <c r="AA338" s="40">
        <f t="shared" si="268"/>
        <v>1194170.665</v>
      </c>
      <c r="AB338" s="40">
        <f t="shared" si="269"/>
        <v>1015788.3250000001</v>
      </c>
      <c r="AC338" s="39" t="s">
        <v>101</v>
      </c>
      <c r="AD338" s="39">
        <v>9100129963</v>
      </c>
      <c r="AE338" s="39" t="s">
        <v>6</v>
      </c>
      <c r="AF338" s="39" t="s">
        <v>116</v>
      </c>
      <c r="AG338" s="39" t="s">
        <v>34</v>
      </c>
      <c r="AH338" s="39">
        <v>331011024</v>
      </c>
      <c r="AI338" s="39" t="s">
        <v>197</v>
      </c>
      <c r="AJ338" s="42" t="s">
        <v>444</v>
      </c>
      <c r="AK338" s="42" t="s">
        <v>444</v>
      </c>
      <c r="AL338" s="39" t="s">
        <v>467</v>
      </c>
      <c r="AM338" s="73" t="s">
        <v>97</v>
      </c>
    </row>
    <row r="339" spans="1:39" s="43" customFormat="1" ht="15.75" hidden="1" customHeight="1">
      <c r="A339" s="36">
        <v>16</v>
      </c>
      <c r="B339" s="37" t="s">
        <v>482</v>
      </c>
      <c r="C339" s="37"/>
      <c r="D339" s="38">
        <v>220000000930</v>
      </c>
      <c r="E339" s="38">
        <v>9299976</v>
      </c>
      <c r="F339" s="38" t="s">
        <v>446</v>
      </c>
      <c r="G339" s="38">
        <v>5013551087</v>
      </c>
      <c r="H339" s="38" t="s">
        <v>447</v>
      </c>
      <c r="I339" s="39">
        <v>3100001558</v>
      </c>
      <c r="J339" s="39"/>
      <c r="K339" s="170" t="s">
        <v>1181</v>
      </c>
      <c r="L339" s="39">
        <v>1650</v>
      </c>
      <c r="M339" s="39">
        <v>4084</v>
      </c>
      <c r="N339" s="39">
        <v>5</v>
      </c>
      <c r="O339" s="39" t="s">
        <v>443</v>
      </c>
      <c r="P339" s="169" t="s">
        <v>126</v>
      </c>
      <c r="Q339" s="39" t="s">
        <v>127</v>
      </c>
      <c r="R339" s="39">
        <v>2.1379999999999999</v>
      </c>
      <c r="S339" s="40">
        <v>1510000</v>
      </c>
      <c r="T339" s="40" t="s">
        <v>128</v>
      </c>
      <c r="U339" s="41">
        <v>0.65629999999999999</v>
      </c>
      <c r="V339" s="40">
        <f t="shared" si="263"/>
        <v>991013</v>
      </c>
      <c r="W339" s="40">
        <v>0</v>
      </c>
      <c r="X339" s="40">
        <v>0</v>
      </c>
      <c r="Y339" s="40">
        <f t="shared" si="272"/>
        <v>178382.34</v>
      </c>
      <c r="Z339" s="40">
        <f t="shared" si="267"/>
        <v>24775.325000000001</v>
      </c>
      <c r="AA339" s="40">
        <f t="shared" si="268"/>
        <v>1194170.665</v>
      </c>
      <c r="AB339" s="40">
        <f t="shared" si="269"/>
        <v>1015788.3250000001</v>
      </c>
      <c r="AC339" s="39" t="s">
        <v>101</v>
      </c>
      <c r="AD339" s="39">
        <v>9100129963</v>
      </c>
      <c r="AE339" s="39" t="s">
        <v>6</v>
      </c>
      <c r="AF339" s="39" t="s">
        <v>116</v>
      </c>
      <c r="AG339" s="39" t="s">
        <v>34</v>
      </c>
      <c r="AH339" s="39">
        <v>331011024</v>
      </c>
      <c r="AI339" s="39" t="s">
        <v>197</v>
      </c>
      <c r="AJ339" s="42" t="s">
        <v>448</v>
      </c>
      <c r="AK339" s="42" t="s">
        <v>448</v>
      </c>
      <c r="AL339" s="39" t="s">
        <v>467</v>
      </c>
      <c r="AM339" s="73" t="s">
        <v>257</v>
      </c>
    </row>
    <row r="340" spans="1:39" s="43" customFormat="1" ht="15.75" hidden="1" customHeight="1">
      <c r="A340" s="36">
        <v>17</v>
      </c>
      <c r="B340" s="37" t="s">
        <v>483</v>
      </c>
      <c r="C340" s="37"/>
      <c r="D340" s="38">
        <v>220000000930</v>
      </c>
      <c r="E340" s="38">
        <v>9814380</v>
      </c>
      <c r="F340" s="38" t="s">
        <v>463</v>
      </c>
      <c r="G340" s="38">
        <v>5014011255</v>
      </c>
      <c r="H340" s="38" t="s">
        <v>299</v>
      </c>
      <c r="I340" s="39">
        <v>3100001558</v>
      </c>
      <c r="J340" s="39"/>
      <c r="K340" s="170" t="s">
        <v>1181</v>
      </c>
      <c r="L340" s="39">
        <v>1650</v>
      </c>
      <c r="M340" s="39">
        <v>4084</v>
      </c>
      <c r="N340" s="39">
        <v>5</v>
      </c>
      <c r="O340" s="39" t="s">
        <v>443</v>
      </c>
      <c r="P340" s="169" t="s">
        <v>126</v>
      </c>
      <c r="Q340" s="39" t="s">
        <v>127</v>
      </c>
      <c r="R340" s="39">
        <v>2.1379999999999999</v>
      </c>
      <c r="S340" s="40">
        <v>1510000</v>
      </c>
      <c r="T340" s="40" t="s">
        <v>128</v>
      </c>
      <c r="U340" s="41">
        <v>0.65629999999999999</v>
      </c>
      <c r="V340" s="40">
        <f t="shared" si="263"/>
        <v>991013</v>
      </c>
      <c r="W340" s="40">
        <v>0</v>
      </c>
      <c r="X340" s="40">
        <v>0</v>
      </c>
      <c r="Y340" s="40">
        <f t="shared" si="272"/>
        <v>178382.34</v>
      </c>
      <c r="Z340" s="40">
        <f t="shared" si="267"/>
        <v>24775.325000000001</v>
      </c>
      <c r="AA340" s="40">
        <f t="shared" si="268"/>
        <v>1194170.665</v>
      </c>
      <c r="AB340" s="40">
        <f t="shared" si="269"/>
        <v>1015788.3250000001</v>
      </c>
      <c r="AC340" s="39" t="s">
        <v>101</v>
      </c>
      <c r="AD340" s="39">
        <v>9100129963</v>
      </c>
      <c r="AE340" s="39" t="s">
        <v>6</v>
      </c>
      <c r="AF340" s="39" t="s">
        <v>116</v>
      </c>
      <c r="AG340" s="39" t="s">
        <v>34</v>
      </c>
      <c r="AH340" s="39">
        <v>331011024</v>
      </c>
      <c r="AI340" s="39" t="s">
        <v>197</v>
      </c>
      <c r="AJ340" s="42" t="s">
        <v>464</v>
      </c>
      <c r="AK340" s="42" t="s">
        <v>464</v>
      </c>
      <c r="AL340" s="39" t="s">
        <v>467</v>
      </c>
      <c r="AM340" s="73" t="s">
        <v>97</v>
      </c>
    </row>
    <row r="341" spans="1:39" s="43" customFormat="1" ht="15.75" hidden="1" customHeight="1">
      <c r="A341" s="36">
        <v>18</v>
      </c>
      <c r="B341" s="37">
        <v>250882</v>
      </c>
      <c r="C341" s="37"/>
      <c r="D341" s="38">
        <v>220000000983</v>
      </c>
      <c r="E341" s="38">
        <v>2319378</v>
      </c>
      <c r="F341" s="38" t="s">
        <v>298</v>
      </c>
      <c r="G341" s="38">
        <v>5014011257</v>
      </c>
      <c r="H341" s="38" t="s">
        <v>299</v>
      </c>
      <c r="I341" s="39">
        <v>3100001558</v>
      </c>
      <c r="J341" s="39"/>
      <c r="K341" s="170" t="s">
        <v>1181</v>
      </c>
      <c r="L341" s="39">
        <v>1650</v>
      </c>
      <c r="M341" s="39">
        <v>4084</v>
      </c>
      <c r="N341" s="39">
        <v>3</v>
      </c>
      <c r="O341" s="39" t="s">
        <v>300</v>
      </c>
      <c r="P341" s="169" t="s">
        <v>109</v>
      </c>
      <c r="Q341" s="39" t="s">
        <v>115</v>
      </c>
      <c r="R341" s="39">
        <v>2.1379999999999999</v>
      </c>
      <c r="S341" s="40">
        <v>7977</v>
      </c>
      <c r="T341" s="40" t="s">
        <v>100</v>
      </c>
      <c r="U341" s="41">
        <v>76.112700000000004</v>
      </c>
      <c r="V341" s="40">
        <f t="shared" si="263"/>
        <v>607151.00790000008</v>
      </c>
      <c r="W341" s="40">
        <v>0</v>
      </c>
      <c r="X341" s="40">
        <v>0</v>
      </c>
      <c r="Y341" s="40">
        <f t="shared" ref="Y341:Y343" si="273">(W341+V341+X341)*18%</f>
        <v>109287.18142200001</v>
      </c>
      <c r="Z341" s="40">
        <f t="shared" si="267"/>
        <v>15178.775197500003</v>
      </c>
      <c r="AA341" s="40">
        <f t="shared" si="268"/>
        <v>731616.96451950015</v>
      </c>
      <c r="AB341" s="40">
        <f t="shared" si="269"/>
        <v>622329.7830975001</v>
      </c>
      <c r="AC341" s="39" t="s">
        <v>101</v>
      </c>
      <c r="AD341" s="39">
        <v>9100140553</v>
      </c>
      <c r="AE341" s="39" t="s">
        <v>6</v>
      </c>
      <c r="AF341" s="39" t="s">
        <v>102</v>
      </c>
      <c r="AG341" s="39" t="s">
        <v>9</v>
      </c>
      <c r="AH341" s="39">
        <v>331011024</v>
      </c>
      <c r="AI341" s="39" t="s">
        <v>197</v>
      </c>
      <c r="AJ341" s="42" t="s">
        <v>301</v>
      </c>
      <c r="AK341" s="42" t="s">
        <v>301</v>
      </c>
      <c r="AL341" s="39" t="s">
        <v>467</v>
      </c>
      <c r="AM341" s="73" t="s">
        <v>97</v>
      </c>
    </row>
    <row r="342" spans="1:39" s="43" customFormat="1" ht="15.75" hidden="1" customHeight="1">
      <c r="A342" s="36">
        <v>19</v>
      </c>
      <c r="B342" s="37">
        <v>250886</v>
      </c>
      <c r="C342" s="37"/>
      <c r="D342" s="38">
        <v>220000000983</v>
      </c>
      <c r="E342" s="38">
        <v>2520128</v>
      </c>
      <c r="F342" s="38" t="s">
        <v>301</v>
      </c>
      <c r="G342" s="38">
        <v>5014083085</v>
      </c>
      <c r="H342" s="38" t="s">
        <v>396</v>
      </c>
      <c r="I342" s="39">
        <v>3100001558</v>
      </c>
      <c r="J342" s="39"/>
      <c r="K342" s="170" t="s">
        <v>1181</v>
      </c>
      <c r="L342" s="39">
        <v>1650</v>
      </c>
      <c r="M342" s="39">
        <v>4084</v>
      </c>
      <c r="N342" s="39">
        <v>3</v>
      </c>
      <c r="O342" s="39" t="s">
        <v>300</v>
      </c>
      <c r="P342" s="169" t="s">
        <v>109</v>
      </c>
      <c r="Q342" s="39" t="s">
        <v>115</v>
      </c>
      <c r="R342" s="39">
        <v>2.1379999999999999</v>
      </c>
      <c r="S342" s="40">
        <v>7977</v>
      </c>
      <c r="T342" s="40" t="s">
        <v>100</v>
      </c>
      <c r="U342" s="41">
        <v>76.112700000000004</v>
      </c>
      <c r="V342" s="40">
        <f t="shared" si="263"/>
        <v>607151.00790000008</v>
      </c>
      <c r="W342" s="40">
        <v>0</v>
      </c>
      <c r="X342" s="40">
        <v>0</v>
      </c>
      <c r="Y342" s="40">
        <f t="shared" si="273"/>
        <v>109287.18142200001</v>
      </c>
      <c r="Z342" s="40">
        <f t="shared" si="267"/>
        <v>15178.775197500003</v>
      </c>
      <c r="AA342" s="40">
        <f t="shared" si="268"/>
        <v>731616.96451950015</v>
      </c>
      <c r="AB342" s="40">
        <f t="shared" si="269"/>
        <v>622329.7830975001</v>
      </c>
      <c r="AC342" s="39" t="s">
        <v>101</v>
      </c>
      <c r="AD342" s="39">
        <v>9100140553</v>
      </c>
      <c r="AE342" s="39" t="s">
        <v>6</v>
      </c>
      <c r="AF342" s="39" t="s">
        <v>102</v>
      </c>
      <c r="AG342" s="39" t="s">
        <v>9</v>
      </c>
      <c r="AH342" s="39">
        <v>331011024</v>
      </c>
      <c r="AI342" s="39" t="s">
        <v>197</v>
      </c>
      <c r="AJ342" s="42" t="s">
        <v>396</v>
      </c>
      <c r="AK342" s="42" t="s">
        <v>396</v>
      </c>
      <c r="AL342" s="39" t="s">
        <v>467</v>
      </c>
      <c r="AM342" s="73" t="s">
        <v>97</v>
      </c>
    </row>
    <row r="343" spans="1:39" s="43" customFormat="1" ht="15.75" hidden="1" customHeight="1">
      <c r="A343" s="36">
        <v>20</v>
      </c>
      <c r="B343" s="37">
        <v>250897</v>
      </c>
      <c r="C343" s="37"/>
      <c r="D343" s="38">
        <v>220000000984</v>
      </c>
      <c r="E343" s="38">
        <v>2817655</v>
      </c>
      <c r="F343" s="38" t="s">
        <v>387</v>
      </c>
      <c r="G343" s="38">
        <v>5014200307</v>
      </c>
      <c r="H343" s="38" t="s">
        <v>388</v>
      </c>
      <c r="I343" s="39">
        <v>3100001558</v>
      </c>
      <c r="J343" s="39"/>
      <c r="K343" s="170" t="s">
        <v>1181</v>
      </c>
      <c r="L343" s="39">
        <v>1650</v>
      </c>
      <c r="M343" s="39">
        <v>4084</v>
      </c>
      <c r="N343" s="39">
        <v>3</v>
      </c>
      <c r="O343" s="39" t="s">
        <v>300</v>
      </c>
      <c r="P343" s="169" t="s">
        <v>109</v>
      </c>
      <c r="Q343" s="39" t="s">
        <v>115</v>
      </c>
      <c r="R343" s="39">
        <v>2.1379999999999999</v>
      </c>
      <c r="S343" s="40">
        <v>7977</v>
      </c>
      <c r="T343" s="40" t="s">
        <v>100</v>
      </c>
      <c r="U343" s="41">
        <v>76.112700000000004</v>
      </c>
      <c r="V343" s="40">
        <f t="shared" si="263"/>
        <v>607151.00790000008</v>
      </c>
      <c r="W343" s="40">
        <v>0</v>
      </c>
      <c r="X343" s="40">
        <v>0</v>
      </c>
      <c r="Y343" s="40">
        <f t="shared" si="273"/>
        <v>109287.18142200001</v>
      </c>
      <c r="Z343" s="40">
        <f t="shared" si="267"/>
        <v>15178.775197500003</v>
      </c>
      <c r="AA343" s="40">
        <f t="shared" si="268"/>
        <v>731616.96451950015</v>
      </c>
      <c r="AB343" s="40">
        <f t="shared" si="269"/>
        <v>622329.7830975001</v>
      </c>
      <c r="AC343" s="39" t="s">
        <v>101</v>
      </c>
      <c r="AD343" s="39">
        <v>9100140553</v>
      </c>
      <c r="AE343" s="39" t="s">
        <v>6</v>
      </c>
      <c r="AF343" s="39" t="s">
        <v>102</v>
      </c>
      <c r="AG343" s="39" t="s">
        <v>9</v>
      </c>
      <c r="AH343" s="39">
        <v>331011024</v>
      </c>
      <c r="AI343" s="39" t="s">
        <v>197</v>
      </c>
      <c r="AJ343" s="42" t="s">
        <v>388</v>
      </c>
      <c r="AK343" s="42" t="s">
        <v>388</v>
      </c>
      <c r="AL343" s="39" t="s">
        <v>467</v>
      </c>
      <c r="AM343" s="73" t="s">
        <v>165</v>
      </c>
    </row>
    <row r="344" spans="1:39" s="43" customFormat="1" ht="15.75" hidden="1" customHeight="1">
      <c r="A344" s="36">
        <v>21</v>
      </c>
      <c r="B344" s="37" t="s">
        <v>484</v>
      </c>
      <c r="C344" s="37"/>
      <c r="D344" s="38">
        <v>220000001011</v>
      </c>
      <c r="E344" s="38">
        <v>8323996</v>
      </c>
      <c r="F344" s="38" t="s">
        <v>409</v>
      </c>
      <c r="G344" s="38">
        <v>5017271089</v>
      </c>
      <c r="H344" s="38" t="s">
        <v>410</v>
      </c>
      <c r="I344" s="39">
        <v>3100001558</v>
      </c>
      <c r="J344" s="39"/>
      <c r="K344" s="170" t="s">
        <v>1181</v>
      </c>
      <c r="L344" s="39">
        <v>1650</v>
      </c>
      <c r="M344" s="39">
        <v>4084</v>
      </c>
      <c r="N344" s="39">
        <v>3</v>
      </c>
      <c r="O344" s="39">
        <v>3</v>
      </c>
      <c r="P344" s="169" t="s">
        <v>158</v>
      </c>
      <c r="Q344" s="39" t="s">
        <v>411</v>
      </c>
      <c r="R344" s="39">
        <v>2.1360000000000001</v>
      </c>
      <c r="S344" s="40">
        <v>8490</v>
      </c>
      <c r="T344" s="40" t="s">
        <v>100</v>
      </c>
      <c r="U344" s="41">
        <v>81.765500000000003</v>
      </c>
      <c r="V344" s="40">
        <f>S344*U344</f>
        <v>694189.09499999997</v>
      </c>
      <c r="W344" s="40">
        <v>0</v>
      </c>
      <c r="X344" s="40">
        <v>0</v>
      </c>
      <c r="Y344" s="40">
        <f>(W344+V344+X344)*18%</f>
        <v>124954.03709999999</v>
      </c>
      <c r="Z344" s="40">
        <f>V344*2.5%</f>
        <v>17354.727374999999</v>
      </c>
      <c r="AA344" s="40">
        <f>V344+W344+X344+Y344+Z344</f>
        <v>836497.85947499995</v>
      </c>
      <c r="AB344" s="40">
        <f>AA344-Y344</f>
        <v>711543.82237499999</v>
      </c>
      <c r="AC344" s="39" t="s">
        <v>101</v>
      </c>
      <c r="AD344" s="39">
        <v>9100153853</v>
      </c>
      <c r="AE344" s="39" t="s">
        <v>6</v>
      </c>
      <c r="AF344" s="39" t="s">
        <v>116</v>
      </c>
      <c r="AG344" s="39" t="s">
        <v>12</v>
      </c>
      <c r="AH344" s="39">
        <v>331011024</v>
      </c>
      <c r="AI344" s="39" t="s">
        <v>197</v>
      </c>
      <c r="AJ344" s="42" t="s">
        <v>412</v>
      </c>
      <c r="AK344" s="42">
        <v>44937</v>
      </c>
      <c r="AL344" s="39" t="s">
        <v>467</v>
      </c>
      <c r="AM344" s="73" t="s">
        <v>171</v>
      </c>
    </row>
    <row r="345" spans="1:39" s="43" customFormat="1" ht="15.75" hidden="1" customHeight="1">
      <c r="A345" s="36">
        <v>22</v>
      </c>
      <c r="B345" s="37" t="s">
        <v>485</v>
      </c>
      <c r="C345" s="37"/>
      <c r="D345" s="38">
        <v>220000001011</v>
      </c>
      <c r="E345" s="38">
        <v>8323996</v>
      </c>
      <c r="F345" s="38" t="s">
        <v>409</v>
      </c>
      <c r="G345" s="38">
        <v>5017271089</v>
      </c>
      <c r="H345" s="38" t="s">
        <v>410</v>
      </c>
      <c r="I345" s="39">
        <v>3100001558</v>
      </c>
      <c r="J345" s="39"/>
      <c r="K345" s="170" t="s">
        <v>1181</v>
      </c>
      <c r="L345" s="39">
        <v>1650</v>
      </c>
      <c r="M345" s="39">
        <v>4084</v>
      </c>
      <c r="N345" s="39">
        <v>3</v>
      </c>
      <c r="O345" s="39">
        <v>3</v>
      </c>
      <c r="P345" s="169" t="s">
        <v>158</v>
      </c>
      <c r="Q345" s="39" t="s">
        <v>411</v>
      </c>
      <c r="R345" s="39">
        <v>2.1360000000000001</v>
      </c>
      <c r="S345" s="40">
        <v>8490</v>
      </c>
      <c r="T345" s="40" t="s">
        <v>100</v>
      </c>
      <c r="U345" s="41">
        <v>81.765500000000003</v>
      </c>
      <c r="V345" s="40">
        <f t="shared" ref="V345:V408" si="274">S345*U345</f>
        <v>694189.09499999997</v>
      </c>
      <c r="W345" s="40">
        <v>0</v>
      </c>
      <c r="X345" s="40">
        <v>0</v>
      </c>
      <c r="Y345" s="40">
        <f t="shared" ref="Y345:Y349" si="275">(W345+V345+X345)*18%</f>
        <v>124954.03709999999</v>
      </c>
      <c r="Z345" s="40">
        <f t="shared" ref="Z345:Z408" si="276">V345*2.5%</f>
        <v>17354.727374999999</v>
      </c>
      <c r="AA345" s="40">
        <f t="shared" ref="AA345:AA408" si="277">V345+W345+X345+Y345+Z345</f>
        <v>836497.85947499995</v>
      </c>
      <c r="AB345" s="40">
        <f t="shared" ref="AB345:AB408" si="278">AA345-Y345</f>
        <v>711543.82237499999</v>
      </c>
      <c r="AC345" s="39" t="s">
        <v>101</v>
      </c>
      <c r="AD345" s="39">
        <v>9100153853</v>
      </c>
      <c r="AE345" s="39" t="s">
        <v>6</v>
      </c>
      <c r="AF345" s="39" t="s">
        <v>116</v>
      </c>
      <c r="AG345" s="39" t="s">
        <v>12</v>
      </c>
      <c r="AH345" s="39">
        <v>331011024</v>
      </c>
      <c r="AI345" s="39" t="s">
        <v>197</v>
      </c>
      <c r="AJ345" s="42" t="s">
        <v>412</v>
      </c>
      <c r="AK345" s="42">
        <v>44937</v>
      </c>
      <c r="AL345" s="39" t="s">
        <v>467</v>
      </c>
      <c r="AM345" s="73" t="s">
        <v>171</v>
      </c>
    </row>
    <row r="346" spans="1:39" s="43" customFormat="1" ht="15.75" hidden="1" customHeight="1">
      <c r="A346" s="36">
        <v>23</v>
      </c>
      <c r="B346" s="37" t="s">
        <v>486</v>
      </c>
      <c r="C346" s="37"/>
      <c r="D346" s="38">
        <v>220000001012</v>
      </c>
      <c r="E346" s="38">
        <v>8323996</v>
      </c>
      <c r="F346" s="38" t="s">
        <v>409</v>
      </c>
      <c r="G346" s="38">
        <v>5017271089</v>
      </c>
      <c r="H346" s="38" t="s">
        <v>410</v>
      </c>
      <c r="I346" s="39">
        <v>3100001558</v>
      </c>
      <c r="J346" s="39"/>
      <c r="K346" s="170" t="s">
        <v>1181</v>
      </c>
      <c r="L346" s="39">
        <v>1650</v>
      </c>
      <c r="M346" s="39">
        <v>4084</v>
      </c>
      <c r="N346" s="39">
        <v>3</v>
      </c>
      <c r="O346" s="39">
        <v>3</v>
      </c>
      <c r="P346" s="169" t="s">
        <v>158</v>
      </c>
      <c r="Q346" s="39" t="s">
        <v>411</v>
      </c>
      <c r="R346" s="39">
        <v>2.1360000000000001</v>
      </c>
      <c r="S346" s="40">
        <v>8490</v>
      </c>
      <c r="T346" s="40" t="s">
        <v>100</v>
      </c>
      <c r="U346" s="41">
        <v>81.765500000000003</v>
      </c>
      <c r="V346" s="40">
        <f t="shared" si="274"/>
        <v>694189.09499999997</v>
      </c>
      <c r="W346" s="40">
        <v>0</v>
      </c>
      <c r="X346" s="40">
        <v>0</v>
      </c>
      <c r="Y346" s="40">
        <f t="shared" si="275"/>
        <v>124954.03709999999</v>
      </c>
      <c r="Z346" s="40">
        <f t="shared" si="276"/>
        <v>17354.727374999999</v>
      </c>
      <c r="AA346" s="40">
        <f t="shared" si="277"/>
        <v>836497.85947499995</v>
      </c>
      <c r="AB346" s="40">
        <f t="shared" si="278"/>
        <v>711543.82237499999</v>
      </c>
      <c r="AC346" s="39" t="s">
        <v>101</v>
      </c>
      <c r="AD346" s="39">
        <v>9100153853</v>
      </c>
      <c r="AE346" s="39" t="s">
        <v>6</v>
      </c>
      <c r="AF346" s="39" t="s">
        <v>116</v>
      </c>
      <c r="AG346" s="39" t="s">
        <v>12</v>
      </c>
      <c r="AH346" s="39">
        <v>331011024</v>
      </c>
      <c r="AI346" s="39" t="s">
        <v>197</v>
      </c>
      <c r="AJ346" s="42" t="s">
        <v>412</v>
      </c>
      <c r="AK346" s="42">
        <v>44937</v>
      </c>
      <c r="AL346" s="39" t="s">
        <v>467</v>
      </c>
      <c r="AM346" s="73" t="s">
        <v>766</v>
      </c>
    </row>
    <row r="347" spans="1:39" s="43" customFormat="1" ht="15.75" hidden="1" customHeight="1">
      <c r="A347" s="36">
        <v>24</v>
      </c>
      <c r="B347" s="37" t="s">
        <v>487</v>
      </c>
      <c r="C347" s="37"/>
      <c r="D347" s="38">
        <v>220000001013</v>
      </c>
      <c r="E347" s="38">
        <v>8323996</v>
      </c>
      <c r="F347" s="38" t="s">
        <v>409</v>
      </c>
      <c r="G347" s="38">
        <v>5017271089</v>
      </c>
      <c r="H347" s="38" t="s">
        <v>410</v>
      </c>
      <c r="I347" s="39">
        <v>3100001558</v>
      </c>
      <c r="J347" s="39"/>
      <c r="K347" s="170" t="s">
        <v>1181</v>
      </c>
      <c r="L347" s="39">
        <v>1650</v>
      </c>
      <c r="M347" s="39">
        <v>4084</v>
      </c>
      <c r="N347" s="39">
        <v>3</v>
      </c>
      <c r="O347" s="39">
        <v>3</v>
      </c>
      <c r="P347" s="169" t="s">
        <v>158</v>
      </c>
      <c r="Q347" s="39" t="s">
        <v>411</v>
      </c>
      <c r="R347" s="39">
        <v>2.1360000000000001</v>
      </c>
      <c r="S347" s="40">
        <v>8490</v>
      </c>
      <c r="T347" s="40" t="s">
        <v>100</v>
      </c>
      <c r="U347" s="41">
        <v>81.765500000000003</v>
      </c>
      <c r="V347" s="40">
        <f t="shared" si="274"/>
        <v>694189.09499999997</v>
      </c>
      <c r="W347" s="40">
        <v>0</v>
      </c>
      <c r="X347" s="40">
        <v>0</v>
      </c>
      <c r="Y347" s="40">
        <f t="shared" si="275"/>
        <v>124954.03709999999</v>
      </c>
      <c r="Z347" s="40">
        <f t="shared" si="276"/>
        <v>17354.727374999999</v>
      </c>
      <c r="AA347" s="40">
        <f t="shared" si="277"/>
        <v>836497.85947499995</v>
      </c>
      <c r="AB347" s="40">
        <f t="shared" si="278"/>
        <v>711543.82237499999</v>
      </c>
      <c r="AC347" s="39" t="s">
        <v>101</v>
      </c>
      <c r="AD347" s="39">
        <v>9100153853</v>
      </c>
      <c r="AE347" s="39" t="s">
        <v>6</v>
      </c>
      <c r="AF347" s="39" t="s">
        <v>116</v>
      </c>
      <c r="AG347" s="39" t="s">
        <v>12</v>
      </c>
      <c r="AH347" s="39">
        <v>331011024</v>
      </c>
      <c r="AI347" s="39" t="s">
        <v>197</v>
      </c>
      <c r="AJ347" s="42" t="s">
        <v>412</v>
      </c>
      <c r="AK347" s="42">
        <v>44937</v>
      </c>
      <c r="AL347" s="39" t="s">
        <v>467</v>
      </c>
      <c r="AM347" s="73" t="s">
        <v>171</v>
      </c>
    </row>
    <row r="348" spans="1:39" s="43" customFormat="1" ht="15.75" hidden="1" customHeight="1">
      <c r="A348" s="36">
        <v>25</v>
      </c>
      <c r="B348" s="37" t="s">
        <v>488</v>
      </c>
      <c r="C348" s="37"/>
      <c r="D348" s="38">
        <v>220000001015</v>
      </c>
      <c r="E348" s="38">
        <v>8323996</v>
      </c>
      <c r="F348" s="38" t="s">
        <v>409</v>
      </c>
      <c r="G348" s="38">
        <v>5017271089</v>
      </c>
      <c r="H348" s="38" t="s">
        <v>410</v>
      </c>
      <c r="I348" s="39">
        <v>3100001558</v>
      </c>
      <c r="J348" s="39"/>
      <c r="K348" s="170" t="s">
        <v>1181</v>
      </c>
      <c r="L348" s="39">
        <v>1650</v>
      </c>
      <c r="M348" s="39">
        <v>4084</v>
      </c>
      <c r="N348" s="39">
        <v>3</v>
      </c>
      <c r="O348" s="39">
        <v>3</v>
      </c>
      <c r="P348" s="169" t="s">
        <v>158</v>
      </c>
      <c r="Q348" s="39" t="s">
        <v>411</v>
      </c>
      <c r="R348" s="39">
        <v>2.1360000000000001</v>
      </c>
      <c r="S348" s="40">
        <v>8490</v>
      </c>
      <c r="T348" s="40" t="s">
        <v>100</v>
      </c>
      <c r="U348" s="41">
        <v>81.765500000000003</v>
      </c>
      <c r="V348" s="40">
        <f t="shared" si="274"/>
        <v>694189.09499999997</v>
      </c>
      <c r="W348" s="40">
        <v>0</v>
      </c>
      <c r="X348" s="40">
        <v>0</v>
      </c>
      <c r="Y348" s="40">
        <f t="shared" si="275"/>
        <v>124954.03709999999</v>
      </c>
      <c r="Z348" s="40">
        <f t="shared" si="276"/>
        <v>17354.727374999999</v>
      </c>
      <c r="AA348" s="40">
        <f t="shared" si="277"/>
        <v>836497.85947499995</v>
      </c>
      <c r="AB348" s="40">
        <f t="shared" si="278"/>
        <v>711543.82237499999</v>
      </c>
      <c r="AC348" s="39" t="s">
        <v>101</v>
      </c>
      <c r="AD348" s="39">
        <v>9100153853</v>
      </c>
      <c r="AE348" s="39" t="s">
        <v>6</v>
      </c>
      <c r="AF348" s="39" t="s">
        <v>116</v>
      </c>
      <c r="AG348" s="39" t="s">
        <v>12</v>
      </c>
      <c r="AH348" s="39">
        <v>331011024</v>
      </c>
      <c r="AI348" s="39" t="s">
        <v>197</v>
      </c>
      <c r="AJ348" s="42" t="s">
        <v>412</v>
      </c>
      <c r="AK348" s="42">
        <v>44937</v>
      </c>
      <c r="AL348" s="39" t="s">
        <v>467</v>
      </c>
      <c r="AM348" s="73" t="s">
        <v>97</v>
      </c>
    </row>
    <row r="349" spans="1:39" s="43" customFormat="1" ht="15.75" hidden="1" customHeight="1">
      <c r="A349" s="36">
        <v>26</v>
      </c>
      <c r="B349" s="37" t="s">
        <v>489</v>
      </c>
      <c r="C349" s="37"/>
      <c r="D349" s="38">
        <v>220000001015</v>
      </c>
      <c r="E349" s="38">
        <v>8323996</v>
      </c>
      <c r="F349" s="38" t="s">
        <v>409</v>
      </c>
      <c r="G349" s="38">
        <v>5017271089</v>
      </c>
      <c r="H349" s="38" t="s">
        <v>410</v>
      </c>
      <c r="I349" s="39">
        <v>3100001558</v>
      </c>
      <c r="J349" s="39"/>
      <c r="K349" s="170" t="s">
        <v>1181</v>
      </c>
      <c r="L349" s="39">
        <v>1650</v>
      </c>
      <c r="M349" s="39">
        <v>4084</v>
      </c>
      <c r="N349" s="39">
        <v>3</v>
      </c>
      <c r="O349" s="39">
        <v>3</v>
      </c>
      <c r="P349" s="169" t="s">
        <v>158</v>
      </c>
      <c r="Q349" s="39" t="s">
        <v>411</v>
      </c>
      <c r="R349" s="39">
        <v>2.1360000000000001</v>
      </c>
      <c r="S349" s="40">
        <v>8490</v>
      </c>
      <c r="T349" s="40" t="s">
        <v>100</v>
      </c>
      <c r="U349" s="41">
        <v>81.765500000000003</v>
      </c>
      <c r="V349" s="40">
        <f t="shared" si="274"/>
        <v>694189.09499999997</v>
      </c>
      <c r="W349" s="40">
        <v>0</v>
      </c>
      <c r="X349" s="40">
        <v>0</v>
      </c>
      <c r="Y349" s="40">
        <f t="shared" si="275"/>
        <v>124954.03709999999</v>
      </c>
      <c r="Z349" s="40">
        <f t="shared" si="276"/>
        <v>17354.727374999999</v>
      </c>
      <c r="AA349" s="40">
        <f t="shared" si="277"/>
        <v>836497.85947499995</v>
      </c>
      <c r="AB349" s="40">
        <f t="shared" si="278"/>
        <v>711543.82237499999</v>
      </c>
      <c r="AC349" s="39" t="s">
        <v>101</v>
      </c>
      <c r="AD349" s="39">
        <v>9100153853</v>
      </c>
      <c r="AE349" s="39" t="s">
        <v>6</v>
      </c>
      <c r="AF349" s="39" t="s">
        <v>116</v>
      </c>
      <c r="AG349" s="39" t="s">
        <v>12</v>
      </c>
      <c r="AH349" s="39">
        <v>331011024</v>
      </c>
      <c r="AI349" s="39" t="s">
        <v>197</v>
      </c>
      <c r="AJ349" s="42" t="s">
        <v>412</v>
      </c>
      <c r="AK349" s="42">
        <v>44937</v>
      </c>
      <c r="AL349" s="39" t="s">
        <v>467</v>
      </c>
      <c r="AM349" s="73" t="s">
        <v>113</v>
      </c>
    </row>
    <row r="350" spans="1:39" s="43" customFormat="1" ht="15.75" hidden="1" customHeight="1">
      <c r="A350" s="36">
        <v>27</v>
      </c>
      <c r="B350" s="37" t="s">
        <v>490</v>
      </c>
      <c r="C350" s="37"/>
      <c r="D350" s="38">
        <v>220000001036</v>
      </c>
      <c r="E350" s="38">
        <v>6741880</v>
      </c>
      <c r="F350" s="38" t="s">
        <v>423</v>
      </c>
      <c r="G350" s="38">
        <v>5016361837</v>
      </c>
      <c r="H350" s="38" t="s">
        <v>424</v>
      </c>
      <c r="I350" s="39">
        <v>3100001558</v>
      </c>
      <c r="J350" s="39"/>
      <c r="K350" s="170" t="s">
        <v>1181</v>
      </c>
      <c r="L350" s="39">
        <v>1650</v>
      </c>
      <c r="M350" s="39">
        <v>4084</v>
      </c>
      <c r="N350" s="39">
        <v>3</v>
      </c>
      <c r="O350" s="39">
        <v>3</v>
      </c>
      <c r="P350" s="169" t="s">
        <v>98</v>
      </c>
      <c r="Q350" s="39" t="s">
        <v>425</v>
      </c>
      <c r="R350" s="39">
        <v>2.141</v>
      </c>
      <c r="S350" s="40">
        <v>8400</v>
      </c>
      <c r="T350" s="40" t="s">
        <v>100</v>
      </c>
      <c r="U350" s="41">
        <v>82.3934</v>
      </c>
      <c r="V350" s="40">
        <f t="shared" si="274"/>
        <v>692104.56</v>
      </c>
      <c r="W350" s="40">
        <v>0</v>
      </c>
      <c r="X350" s="40">
        <v>0</v>
      </c>
      <c r="Y350" s="40">
        <f t="shared" ref="Y350:Y358" si="279">V350*18%</f>
        <v>124578.8208</v>
      </c>
      <c r="Z350" s="40">
        <f t="shared" si="276"/>
        <v>17302.614000000001</v>
      </c>
      <c r="AA350" s="40">
        <f t="shared" si="277"/>
        <v>833985.99479999999</v>
      </c>
      <c r="AB350" s="40">
        <f t="shared" si="278"/>
        <v>709407.174</v>
      </c>
      <c r="AC350" s="39" t="s">
        <v>101</v>
      </c>
      <c r="AD350" s="39">
        <v>9100152287</v>
      </c>
      <c r="AE350" s="39" t="s">
        <v>6</v>
      </c>
      <c r="AF350" s="39" t="s">
        <v>116</v>
      </c>
      <c r="AG350" s="39" t="s">
        <v>12</v>
      </c>
      <c r="AH350" s="39">
        <v>331011024</v>
      </c>
      <c r="AI350" s="39" t="s">
        <v>197</v>
      </c>
      <c r="AJ350" s="42" t="s">
        <v>491</v>
      </c>
      <c r="AK350" s="42" t="s">
        <v>491</v>
      </c>
      <c r="AL350" s="39" t="s">
        <v>467</v>
      </c>
      <c r="AM350" s="73" t="s">
        <v>108</v>
      </c>
    </row>
    <row r="351" spans="1:39" s="43" customFormat="1" ht="15.75" hidden="1" customHeight="1">
      <c r="A351" s="36">
        <v>28</v>
      </c>
      <c r="B351" s="37" t="s">
        <v>492</v>
      </c>
      <c r="C351" s="37"/>
      <c r="D351" s="38">
        <v>220000001036</v>
      </c>
      <c r="E351" s="38">
        <v>6741880</v>
      </c>
      <c r="F351" s="38" t="s">
        <v>423</v>
      </c>
      <c r="G351" s="38">
        <v>5016361837</v>
      </c>
      <c r="H351" s="38" t="s">
        <v>424</v>
      </c>
      <c r="I351" s="39">
        <v>3100001558</v>
      </c>
      <c r="J351" s="39"/>
      <c r="K351" s="170" t="s">
        <v>1181</v>
      </c>
      <c r="L351" s="39">
        <v>1650</v>
      </c>
      <c r="M351" s="39">
        <v>4084</v>
      </c>
      <c r="N351" s="39">
        <v>3</v>
      </c>
      <c r="O351" s="39">
        <v>3</v>
      </c>
      <c r="P351" s="169" t="s">
        <v>98</v>
      </c>
      <c r="Q351" s="39" t="s">
        <v>425</v>
      </c>
      <c r="R351" s="39">
        <v>2.141</v>
      </c>
      <c r="S351" s="40">
        <v>8400</v>
      </c>
      <c r="T351" s="40" t="s">
        <v>100</v>
      </c>
      <c r="U351" s="41">
        <v>82.3934</v>
      </c>
      <c r="V351" s="40">
        <f t="shared" si="274"/>
        <v>692104.56</v>
      </c>
      <c r="W351" s="40">
        <v>0</v>
      </c>
      <c r="X351" s="40">
        <v>0</v>
      </c>
      <c r="Y351" s="40">
        <f t="shared" si="279"/>
        <v>124578.8208</v>
      </c>
      <c r="Z351" s="40">
        <f t="shared" si="276"/>
        <v>17302.614000000001</v>
      </c>
      <c r="AA351" s="40">
        <f t="shared" si="277"/>
        <v>833985.99479999999</v>
      </c>
      <c r="AB351" s="40">
        <f t="shared" si="278"/>
        <v>709407.174</v>
      </c>
      <c r="AC351" s="39" t="s">
        <v>101</v>
      </c>
      <c r="AD351" s="39">
        <v>9100152287</v>
      </c>
      <c r="AE351" s="39" t="s">
        <v>6</v>
      </c>
      <c r="AF351" s="39" t="s">
        <v>116</v>
      </c>
      <c r="AG351" s="39" t="s">
        <v>12</v>
      </c>
      <c r="AH351" s="39">
        <v>331011024</v>
      </c>
      <c r="AI351" s="39" t="s">
        <v>197</v>
      </c>
      <c r="AJ351" s="42" t="s">
        <v>491</v>
      </c>
      <c r="AK351" s="42" t="s">
        <v>491</v>
      </c>
      <c r="AL351" s="39" t="s">
        <v>467</v>
      </c>
      <c r="AM351" s="73" t="s">
        <v>97</v>
      </c>
    </row>
    <row r="352" spans="1:39" s="43" customFormat="1" ht="15.75" hidden="1" customHeight="1">
      <c r="A352" s="36">
        <v>29</v>
      </c>
      <c r="B352" s="37" t="s">
        <v>493</v>
      </c>
      <c r="C352" s="37"/>
      <c r="D352" s="38">
        <v>220000001037</v>
      </c>
      <c r="E352" s="38">
        <v>6741880</v>
      </c>
      <c r="F352" s="38" t="s">
        <v>423</v>
      </c>
      <c r="G352" s="38">
        <v>5016361837</v>
      </c>
      <c r="H352" s="38" t="s">
        <v>424</v>
      </c>
      <c r="I352" s="39">
        <v>3100001558</v>
      </c>
      <c r="J352" s="39"/>
      <c r="K352" s="170" t="s">
        <v>1181</v>
      </c>
      <c r="L352" s="39">
        <v>1650</v>
      </c>
      <c r="M352" s="39">
        <v>4084</v>
      </c>
      <c r="N352" s="39">
        <v>3</v>
      </c>
      <c r="O352" s="39">
        <v>3</v>
      </c>
      <c r="P352" s="169" t="s">
        <v>98</v>
      </c>
      <c r="Q352" s="39" t="s">
        <v>425</v>
      </c>
      <c r="R352" s="39">
        <v>2.141</v>
      </c>
      <c r="S352" s="40">
        <v>8400</v>
      </c>
      <c r="T352" s="40" t="s">
        <v>100</v>
      </c>
      <c r="U352" s="41">
        <v>82.3934</v>
      </c>
      <c r="V352" s="40">
        <f t="shared" si="274"/>
        <v>692104.56</v>
      </c>
      <c r="W352" s="40">
        <v>0</v>
      </c>
      <c r="X352" s="40">
        <v>0</v>
      </c>
      <c r="Y352" s="40">
        <f t="shared" si="279"/>
        <v>124578.8208</v>
      </c>
      <c r="Z352" s="40">
        <f t="shared" si="276"/>
        <v>17302.614000000001</v>
      </c>
      <c r="AA352" s="40">
        <f t="shared" si="277"/>
        <v>833985.99479999999</v>
      </c>
      <c r="AB352" s="40">
        <f t="shared" si="278"/>
        <v>709407.174</v>
      </c>
      <c r="AC352" s="39" t="s">
        <v>101</v>
      </c>
      <c r="AD352" s="39">
        <v>9100152287</v>
      </c>
      <c r="AE352" s="39" t="s">
        <v>6</v>
      </c>
      <c r="AF352" s="39" t="s">
        <v>116</v>
      </c>
      <c r="AG352" s="39" t="s">
        <v>12</v>
      </c>
      <c r="AH352" s="39">
        <v>331011024</v>
      </c>
      <c r="AI352" s="39" t="s">
        <v>197</v>
      </c>
      <c r="AJ352" s="42" t="s">
        <v>426</v>
      </c>
      <c r="AK352" s="42" t="s">
        <v>426</v>
      </c>
      <c r="AL352" s="39" t="s">
        <v>467</v>
      </c>
      <c r="AM352" s="73" t="s">
        <v>97</v>
      </c>
    </row>
    <row r="353" spans="1:39" s="43" customFormat="1" ht="15.75" hidden="1" customHeight="1">
      <c r="A353" s="36">
        <v>30</v>
      </c>
      <c r="B353" s="37" t="s">
        <v>494</v>
      </c>
      <c r="C353" s="37"/>
      <c r="D353" s="38">
        <v>220000001037</v>
      </c>
      <c r="E353" s="38">
        <v>6741880</v>
      </c>
      <c r="F353" s="38" t="s">
        <v>423</v>
      </c>
      <c r="G353" s="38">
        <v>5016361837</v>
      </c>
      <c r="H353" s="38" t="s">
        <v>424</v>
      </c>
      <c r="I353" s="39">
        <v>3100001558</v>
      </c>
      <c r="J353" s="39"/>
      <c r="K353" s="170" t="s">
        <v>1181</v>
      </c>
      <c r="L353" s="39">
        <v>1650</v>
      </c>
      <c r="M353" s="39">
        <v>4084</v>
      </c>
      <c r="N353" s="39">
        <v>3</v>
      </c>
      <c r="O353" s="39">
        <v>3</v>
      </c>
      <c r="P353" s="169" t="s">
        <v>98</v>
      </c>
      <c r="Q353" s="39" t="s">
        <v>425</v>
      </c>
      <c r="R353" s="39">
        <v>2.141</v>
      </c>
      <c r="S353" s="40">
        <v>8400</v>
      </c>
      <c r="T353" s="40" t="s">
        <v>100</v>
      </c>
      <c r="U353" s="41">
        <v>82.3934</v>
      </c>
      <c r="V353" s="40">
        <f t="shared" si="274"/>
        <v>692104.56</v>
      </c>
      <c r="W353" s="40">
        <v>0</v>
      </c>
      <c r="X353" s="40">
        <v>0</v>
      </c>
      <c r="Y353" s="40">
        <f t="shared" si="279"/>
        <v>124578.8208</v>
      </c>
      <c r="Z353" s="40">
        <f t="shared" si="276"/>
        <v>17302.614000000001</v>
      </c>
      <c r="AA353" s="40">
        <f t="shared" si="277"/>
        <v>833985.99479999999</v>
      </c>
      <c r="AB353" s="40">
        <f t="shared" si="278"/>
        <v>709407.174</v>
      </c>
      <c r="AC353" s="39" t="s">
        <v>101</v>
      </c>
      <c r="AD353" s="39">
        <v>9100152287</v>
      </c>
      <c r="AE353" s="39" t="s">
        <v>6</v>
      </c>
      <c r="AF353" s="39" t="s">
        <v>116</v>
      </c>
      <c r="AG353" s="39" t="s">
        <v>12</v>
      </c>
      <c r="AH353" s="39">
        <v>331011024</v>
      </c>
      <c r="AI353" s="39" t="s">
        <v>197</v>
      </c>
      <c r="AJ353" s="42" t="s">
        <v>426</v>
      </c>
      <c r="AK353" s="42" t="s">
        <v>426</v>
      </c>
      <c r="AL353" s="39" t="s">
        <v>467</v>
      </c>
      <c r="AM353" s="73" t="s">
        <v>257</v>
      </c>
    </row>
    <row r="354" spans="1:39" s="43" customFormat="1" ht="15.75" hidden="1" customHeight="1">
      <c r="A354" s="36">
        <v>31</v>
      </c>
      <c r="B354" s="37" t="s">
        <v>495</v>
      </c>
      <c r="C354" s="37"/>
      <c r="D354" s="38">
        <v>220000001036</v>
      </c>
      <c r="E354" s="38">
        <v>6741880</v>
      </c>
      <c r="F354" s="38" t="s">
        <v>423</v>
      </c>
      <c r="G354" s="38">
        <v>5016361837</v>
      </c>
      <c r="H354" s="38" t="s">
        <v>424</v>
      </c>
      <c r="I354" s="39">
        <v>3100001558</v>
      </c>
      <c r="J354" s="39"/>
      <c r="K354" s="170" t="s">
        <v>1181</v>
      </c>
      <c r="L354" s="39">
        <v>1650</v>
      </c>
      <c r="M354" s="39">
        <v>4084</v>
      </c>
      <c r="N354" s="39">
        <v>3</v>
      </c>
      <c r="O354" s="39">
        <v>3</v>
      </c>
      <c r="P354" s="169" t="s">
        <v>98</v>
      </c>
      <c r="Q354" s="39" t="s">
        <v>425</v>
      </c>
      <c r="R354" s="39">
        <v>2.141</v>
      </c>
      <c r="S354" s="40">
        <v>8400</v>
      </c>
      <c r="T354" s="40" t="s">
        <v>100</v>
      </c>
      <c r="U354" s="41">
        <v>82.3934</v>
      </c>
      <c r="V354" s="40">
        <f t="shared" si="274"/>
        <v>692104.56</v>
      </c>
      <c r="W354" s="40">
        <v>0</v>
      </c>
      <c r="X354" s="40">
        <v>0</v>
      </c>
      <c r="Y354" s="40">
        <f t="shared" si="279"/>
        <v>124578.8208</v>
      </c>
      <c r="Z354" s="40">
        <f t="shared" si="276"/>
        <v>17302.614000000001</v>
      </c>
      <c r="AA354" s="40">
        <f t="shared" si="277"/>
        <v>833985.99479999999</v>
      </c>
      <c r="AB354" s="40">
        <f t="shared" si="278"/>
        <v>709407.174</v>
      </c>
      <c r="AC354" s="39" t="s">
        <v>101</v>
      </c>
      <c r="AD354" s="39">
        <v>9100152287</v>
      </c>
      <c r="AE354" s="39" t="s">
        <v>6</v>
      </c>
      <c r="AF354" s="39" t="s">
        <v>116</v>
      </c>
      <c r="AG354" s="39" t="s">
        <v>12</v>
      </c>
      <c r="AH354" s="39">
        <v>331011024</v>
      </c>
      <c r="AI354" s="39" t="s">
        <v>197</v>
      </c>
      <c r="AJ354" s="42" t="s">
        <v>491</v>
      </c>
      <c r="AK354" s="42" t="s">
        <v>491</v>
      </c>
      <c r="AL354" s="39" t="s">
        <v>467</v>
      </c>
      <c r="AM354" s="73" t="s">
        <v>171</v>
      </c>
    </row>
    <row r="355" spans="1:39" s="43" customFormat="1" ht="15.75" hidden="1" customHeight="1">
      <c r="A355" s="36">
        <v>32</v>
      </c>
      <c r="B355" s="37" t="s">
        <v>496</v>
      </c>
      <c r="C355" s="37"/>
      <c r="D355" s="38">
        <v>220000001036</v>
      </c>
      <c r="E355" s="38">
        <v>6741880</v>
      </c>
      <c r="F355" s="38" t="s">
        <v>423</v>
      </c>
      <c r="G355" s="38">
        <v>5016361837</v>
      </c>
      <c r="H355" s="38" t="s">
        <v>424</v>
      </c>
      <c r="I355" s="39">
        <v>3100001558</v>
      </c>
      <c r="J355" s="39"/>
      <c r="K355" s="170" t="s">
        <v>1181</v>
      </c>
      <c r="L355" s="39">
        <v>1650</v>
      </c>
      <c r="M355" s="39">
        <v>4084</v>
      </c>
      <c r="N355" s="39">
        <v>3</v>
      </c>
      <c r="O355" s="39">
        <v>3</v>
      </c>
      <c r="P355" s="169" t="s">
        <v>98</v>
      </c>
      <c r="Q355" s="39" t="s">
        <v>425</v>
      </c>
      <c r="R355" s="39">
        <v>2.141</v>
      </c>
      <c r="S355" s="40">
        <v>8400</v>
      </c>
      <c r="T355" s="40" t="s">
        <v>100</v>
      </c>
      <c r="U355" s="41">
        <v>82.3934</v>
      </c>
      <c r="V355" s="40">
        <f t="shared" si="274"/>
        <v>692104.56</v>
      </c>
      <c r="W355" s="40">
        <v>0</v>
      </c>
      <c r="X355" s="40">
        <v>0</v>
      </c>
      <c r="Y355" s="40">
        <f t="shared" si="279"/>
        <v>124578.8208</v>
      </c>
      <c r="Z355" s="40">
        <f t="shared" si="276"/>
        <v>17302.614000000001</v>
      </c>
      <c r="AA355" s="40">
        <f t="shared" si="277"/>
        <v>833985.99479999999</v>
      </c>
      <c r="AB355" s="40">
        <f t="shared" si="278"/>
        <v>709407.174</v>
      </c>
      <c r="AC355" s="39" t="s">
        <v>101</v>
      </c>
      <c r="AD355" s="39">
        <v>9100152287</v>
      </c>
      <c r="AE355" s="39" t="s">
        <v>6</v>
      </c>
      <c r="AF355" s="39" t="s">
        <v>116</v>
      </c>
      <c r="AG355" s="39" t="s">
        <v>12</v>
      </c>
      <c r="AH355" s="39">
        <v>331011024</v>
      </c>
      <c r="AI355" s="39" t="s">
        <v>197</v>
      </c>
      <c r="AJ355" s="42" t="s">
        <v>491</v>
      </c>
      <c r="AK355" s="42" t="s">
        <v>491</v>
      </c>
      <c r="AL355" s="39" t="s">
        <v>467</v>
      </c>
      <c r="AM355" s="73" t="s">
        <v>811</v>
      </c>
    </row>
    <row r="356" spans="1:39" s="43" customFormat="1" ht="15.75" hidden="1" customHeight="1">
      <c r="A356" s="36">
        <v>33</v>
      </c>
      <c r="B356" s="37" t="s">
        <v>497</v>
      </c>
      <c r="C356" s="37"/>
      <c r="D356" s="38">
        <v>220000001036</v>
      </c>
      <c r="E356" s="38">
        <v>6741880</v>
      </c>
      <c r="F356" s="38" t="s">
        <v>423</v>
      </c>
      <c r="G356" s="38">
        <v>5016361837</v>
      </c>
      <c r="H356" s="38" t="s">
        <v>424</v>
      </c>
      <c r="I356" s="39">
        <v>3100001558</v>
      </c>
      <c r="J356" s="39"/>
      <c r="K356" s="170" t="s">
        <v>1181</v>
      </c>
      <c r="L356" s="39">
        <v>1650</v>
      </c>
      <c r="M356" s="39">
        <v>4084</v>
      </c>
      <c r="N356" s="39">
        <v>3</v>
      </c>
      <c r="O356" s="39">
        <v>3</v>
      </c>
      <c r="P356" s="169" t="s">
        <v>98</v>
      </c>
      <c r="Q356" s="39" t="s">
        <v>425</v>
      </c>
      <c r="R356" s="39">
        <v>2.141</v>
      </c>
      <c r="S356" s="40">
        <v>8400</v>
      </c>
      <c r="T356" s="40" t="s">
        <v>100</v>
      </c>
      <c r="U356" s="41">
        <v>82.3934</v>
      </c>
      <c r="V356" s="40">
        <f t="shared" si="274"/>
        <v>692104.56</v>
      </c>
      <c r="W356" s="40">
        <v>0</v>
      </c>
      <c r="X356" s="40">
        <v>0</v>
      </c>
      <c r="Y356" s="40">
        <f t="shared" si="279"/>
        <v>124578.8208</v>
      </c>
      <c r="Z356" s="40">
        <f t="shared" si="276"/>
        <v>17302.614000000001</v>
      </c>
      <c r="AA356" s="40">
        <f t="shared" si="277"/>
        <v>833985.99479999999</v>
      </c>
      <c r="AB356" s="40">
        <f t="shared" si="278"/>
        <v>709407.174</v>
      </c>
      <c r="AC356" s="39" t="s">
        <v>101</v>
      </c>
      <c r="AD356" s="39">
        <v>9100152287</v>
      </c>
      <c r="AE356" s="39" t="s">
        <v>6</v>
      </c>
      <c r="AF356" s="39" t="s">
        <v>116</v>
      </c>
      <c r="AG356" s="39" t="s">
        <v>12</v>
      </c>
      <c r="AH356" s="39">
        <v>331011024</v>
      </c>
      <c r="AI356" s="39" t="s">
        <v>197</v>
      </c>
      <c r="AJ356" s="42" t="s">
        <v>491</v>
      </c>
      <c r="AK356" s="42" t="s">
        <v>491</v>
      </c>
      <c r="AL356" s="39" t="s">
        <v>467</v>
      </c>
      <c r="AM356" s="73" t="s">
        <v>108</v>
      </c>
    </row>
    <row r="357" spans="1:39" s="43" customFormat="1" ht="15.75" hidden="1" customHeight="1">
      <c r="A357" s="36">
        <v>34</v>
      </c>
      <c r="B357" s="37" t="s">
        <v>498</v>
      </c>
      <c r="C357" s="37"/>
      <c r="D357" s="38">
        <v>220000001037</v>
      </c>
      <c r="E357" s="38">
        <v>6741880</v>
      </c>
      <c r="F357" s="38" t="s">
        <v>423</v>
      </c>
      <c r="G357" s="38">
        <v>5016361837</v>
      </c>
      <c r="H357" s="38" t="s">
        <v>424</v>
      </c>
      <c r="I357" s="39">
        <v>3100001558</v>
      </c>
      <c r="J357" s="39"/>
      <c r="K357" s="170" t="s">
        <v>1181</v>
      </c>
      <c r="L357" s="39">
        <v>1650</v>
      </c>
      <c r="M357" s="39">
        <v>4084</v>
      </c>
      <c r="N357" s="39">
        <v>3</v>
      </c>
      <c r="O357" s="39">
        <v>3</v>
      </c>
      <c r="P357" s="169" t="s">
        <v>98</v>
      </c>
      <c r="Q357" s="39" t="s">
        <v>425</v>
      </c>
      <c r="R357" s="39">
        <v>2.141</v>
      </c>
      <c r="S357" s="40">
        <v>8400</v>
      </c>
      <c r="T357" s="40" t="s">
        <v>100</v>
      </c>
      <c r="U357" s="41">
        <v>82.3934</v>
      </c>
      <c r="V357" s="40">
        <f t="shared" si="274"/>
        <v>692104.56</v>
      </c>
      <c r="W357" s="40">
        <v>0</v>
      </c>
      <c r="X357" s="40">
        <v>0</v>
      </c>
      <c r="Y357" s="40">
        <f t="shared" si="279"/>
        <v>124578.8208</v>
      </c>
      <c r="Z357" s="40">
        <f t="shared" si="276"/>
        <v>17302.614000000001</v>
      </c>
      <c r="AA357" s="40">
        <f t="shared" si="277"/>
        <v>833985.99479999999</v>
      </c>
      <c r="AB357" s="40">
        <f t="shared" si="278"/>
        <v>709407.174</v>
      </c>
      <c r="AC357" s="39" t="s">
        <v>101</v>
      </c>
      <c r="AD357" s="39">
        <v>9100152287</v>
      </c>
      <c r="AE357" s="39" t="s">
        <v>6</v>
      </c>
      <c r="AF357" s="39" t="s">
        <v>116</v>
      </c>
      <c r="AG357" s="39" t="s">
        <v>12</v>
      </c>
      <c r="AH357" s="39">
        <v>331011024</v>
      </c>
      <c r="AI357" s="39" t="s">
        <v>197</v>
      </c>
      <c r="AJ357" s="42" t="s">
        <v>426</v>
      </c>
      <c r="AK357" s="42" t="s">
        <v>426</v>
      </c>
      <c r="AL357" s="39" t="s">
        <v>467</v>
      </c>
      <c r="AM357" s="73" t="s">
        <v>97</v>
      </c>
    </row>
    <row r="358" spans="1:39" s="43" customFormat="1" ht="15.75" hidden="1" customHeight="1">
      <c r="A358" s="36">
        <v>35</v>
      </c>
      <c r="B358" s="37" t="s">
        <v>499</v>
      </c>
      <c r="C358" s="37"/>
      <c r="D358" s="38">
        <v>220000001037</v>
      </c>
      <c r="E358" s="38">
        <v>6741880</v>
      </c>
      <c r="F358" s="38" t="s">
        <v>423</v>
      </c>
      <c r="G358" s="38">
        <v>5016361837</v>
      </c>
      <c r="H358" s="38" t="s">
        <v>424</v>
      </c>
      <c r="I358" s="39">
        <v>3100001558</v>
      </c>
      <c r="J358" s="39"/>
      <c r="K358" s="170" t="s">
        <v>1181</v>
      </c>
      <c r="L358" s="39">
        <v>1650</v>
      </c>
      <c r="M358" s="39">
        <v>4084</v>
      </c>
      <c r="N358" s="39">
        <v>3</v>
      </c>
      <c r="O358" s="39">
        <v>3</v>
      </c>
      <c r="P358" s="169" t="s">
        <v>98</v>
      </c>
      <c r="Q358" s="39" t="s">
        <v>425</v>
      </c>
      <c r="R358" s="39">
        <v>2.141</v>
      </c>
      <c r="S358" s="40">
        <v>8400</v>
      </c>
      <c r="T358" s="40" t="s">
        <v>100</v>
      </c>
      <c r="U358" s="41">
        <v>82.3934</v>
      </c>
      <c r="V358" s="40">
        <f t="shared" si="274"/>
        <v>692104.56</v>
      </c>
      <c r="W358" s="40">
        <v>0</v>
      </c>
      <c r="X358" s="40">
        <v>0</v>
      </c>
      <c r="Y358" s="40">
        <f t="shared" si="279"/>
        <v>124578.8208</v>
      </c>
      <c r="Z358" s="40">
        <f t="shared" si="276"/>
        <v>17302.614000000001</v>
      </c>
      <c r="AA358" s="40">
        <f t="shared" si="277"/>
        <v>833985.99479999999</v>
      </c>
      <c r="AB358" s="40">
        <f t="shared" si="278"/>
        <v>709407.174</v>
      </c>
      <c r="AC358" s="39" t="s">
        <v>101</v>
      </c>
      <c r="AD358" s="39">
        <v>9100152287</v>
      </c>
      <c r="AE358" s="39" t="s">
        <v>6</v>
      </c>
      <c r="AF358" s="39" t="s">
        <v>116</v>
      </c>
      <c r="AG358" s="39" t="s">
        <v>12</v>
      </c>
      <c r="AH358" s="39">
        <v>331011024</v>
      </c>
      <c r="AI358" s="39" t="s">
        <v>197</v>
      </c>
      <c r="AJ358" s="42" t="s">
        <v>426</v>
      </c>
      <c r="AK358" s="42" t="s">
        <v>426</v>
      </c>
      <c r="AL358" s="39" t="s">
        <v>467</v>
      </c>
      <c r="AM358" s="73" t="s">
        <v>108</v>
      </c>
    </row>
    <row r="359" spans="1:39" s="43" customFormat="1" ht="15.75" hidden="1" customHeight="1">
      <c r="A359" s="36">
        <v>36</v>
      </c>
      <c r="B359" s="37" t="s">
        <v>500</v>
      </c>
      <c r="C359" s="37"/>
      <c r="D359" s="38">
        <v>220000001059</v>
      </c>
      <c r="E359" s="38">
        <v>3197988</v>
      </c>
      <c r="F359" s="38" t="s">
        <v>389</v>
      </c>
      <c r="G359" s="38">
        <v>5014416058</v>
      </c>
      <c r="H359" s="38" t="s">
        <v>390</v>
      </c>
      <c r="I359" s="39">
        <v>3100001558</v>
      </c>
      <c r="J359" s="39"/>
      <c r="K359" s="170" t="s">
        <v>1181</v>
      </c>
      <c r="L359" s="39">
        <v>1650</v>
      </c>
      <c r="M359" s="39">
        <v>4084</v>
      </c>
      <c r="N359" s="39">
        <v>3</v>
      </c>
      <c r="O359" s="39">
        <v>3.2</v>
      </c>
      <c r="P359" s="169" t="s">
        <v>98</v>
      </c>
      <c r="Q359" s="39" t="s">
        <v>227</v>
      </c>
      <c r="R359" s="39">
        <v>2.1379999999999999</v>
      </c>
      <c r="S359" s="40">
        <v>8480</v>
      </c>
      <c r="T359" s="40" t="s">
        <v>100</v>
      </c>
      <c r="U359" s="41">
        <v>76.112700000000004</v>
      </c>
      <c r="V359" s="40">
        <f t="shared" si="274"/>
        <v>645435.696</v>
      </c>
      <c r="W359" s="40">
        <f t="shared" ref="W359:W369" si="280">V359*0%</f>
        <v>0</v>
      </c>
      <c r="X359" s="40">
        <f t="shared" ref="X359:X442" si="281">W359*10%</f>
        <v>0</v>
      </c>
      <c r="Y359" s="40">
        <f t="shared" ref="Y359:Y369" si="282">(W359+V359+X359)*18%</f>
        <v>116178.42528</v>
      </c>
      <c r="Z359" s="40">
        <f t="shared" si="276"/>
        <v>16135.892400000001</v>
      </c>
      <c r="AA359" s="40">
        <f t="shared" si="277"/>
        <v>777750.01367999997</v>
      </c>
      <c r="AB359" s="40">
        <f t="shared" si="278"/>
        <v>661571.58840000001</v>
      </c>
      <c r="AC359" s="39" t="s">
        <v>101</v>
      </c>
      <c r="AD359" s="39">
        <v>9100140550</v>
      </c>
      <c r="AE359" s="39" t="s">
        <v>6</v>
      </c>
      <c r="AF359" s="39" t="s">
        <v>116</v>
      </c>
      <c r="AG359" s="39" t="s">
        <v>9</v>
      </c>
      <c r="AH359" s="39">
        <v>331011024</v>
      </c>
      <c r="AI359" s="39" t="s">
        <v>197</v>
      </c>
      <c r="AJ359" s="42" t="s">
        <v>399</v>
      </c>
      <c r="AK359" s="42" t="s">
        <v>399</v>
      </c>
      <c r="AL359" s="39" t="s">
        <v>467</v>
      </c>
      <c r="AM359" s="73" t="s">
        <v>189</v>
      </c>
    </row>
    <row r="360" spans="1:39" s="43" customFormat="1" ht="15.75" hidden="1" customHeight="1">
      <c r="A360" s="36">
        <v>37</v>
      </c>
      <c r="B360" s="37" t="s">
        <v>501</v>
      </c>
      <c r="C360" s="37"/>
      <c r="D360" s="38">
        <v>220000001059</v>
      </c>
      <c r="E360" s="38">
        <v>3197988</v>
      </c>
      <c r="F360" s="38" t="s">
        <v>389</v>
      </c>
      <c r="G360" s="38">
        <v>5014416058</v>
      </c>
      <c r="H360" s="38" t="s">
        <v>390</v>
      </c>
      <c r="I360" s="39">
        <v>3100001558</v>
      </c>
      <c r="J360" s="39"/>
      <c r="K360" s="170" t="s">
        <v>1181</v>
      </c>
      <c r="L360" s="39">
        <v>1650</v>
      </c>
      <c r="M360" s="39">
        <v>4084</v>
      </c>
      <c r="N360" s="39">
        <v>3</v>
      </c>
      <c r="O360" s="39">
        <v>3.2</v>
      </c>
      <c r="P360" s="169" t="s">
        <v>98</v>
      </c>
      <c r="Q360" s="39" t="s">
        <v>227</v>
      </c>
      <c r="R360" s="39">
        <v>2.1379999999999999</v>
      </c>
      <c r="S360" s="40">
        <v>8480</v>
      </c>
      <c r="T360" s="40" t="s">
        <v>100</v>
      </c>
      <c r="U360" s="41">
        <v>76.112700000000004</v>
      </c>
      <c r="V360" s="40">
        <f t="shared" si="274"/>
        <v>645435.696</v>
      </c>
      <c r="W360" s="40">
        <f t="shared" si="280"/>
        <v>0</v>
      </c>
      <c r="X360" s="40">
        <f t="shared" si="281"/>
        <v>0</v>
      </c>
      <c r="Y360" s="40">
        <f t="shared" si="282"/>
        <v>116178.42528</v>
      </c>
      <c r="Z360" s="40">
        <f t="shared" si="276"/>
        <v>16135.892400000001</v>
      </c>
      <c r="AA360" s="40">
        <f t="shared" si="277"/>
        <v>777750.01367999997</v>
      </c>
      <c r="AB360" s="40">
        <f t="shared" si="278"/>
        <v>661571.58840000001</v>
      </c>
      <c r="AC360" s="39" t="s">
        <v>101</v>
      </c>
      <c r="AD360" s="39">
        <v>9100140550</v>
      </c>
      <c r="AE360" s="39" t="s">
        <v>6</v>
      </c>
      <c r="AF360" s="39" t="s">
        <v>116</v>
      </c>
      <c r="AG360" s="39" t="s">
        <v>9</v>
      </c>
      <c r="AH360" s="39">
        <v>331011024</v>
      </c>
      <c r="AI360" s="39" t="s">
        <v>197</v>
      </c>
      <c r="AJ360" s="42" t="s">
        <v>399</v>
      </c>
      <c r="AK360" s="42" t="s">
        <v>399</v>
      </c>
      <c r="AL360" s="39" t="s">
        <v>467</v>
      </c>
      <c r="AM360" s="73" t="s">
        <v>97</v>
      </c>
    </row>
    <row r="361" spans="1:39" s="43" customFormat="1" ht="15.75" hidden="1" customHeight="1">
      <c r="A361" s="36">
        <v>38</v>
      </c>
      <c r="B361" s="37" t="s">
        <v>502</v>
      </c>
      <c r="C361" s="37"/>
      <c r="D361" s="38">
        <v>220000001059</v>
      </c>
      <c r="E361" s="38">
        <v>3197988</v>
      </c>
      <c r="F361" s="38" t="s">
        <v>389</v>
      </c>
      <c r="G361" s="38">
        <v>5014416058</v>
      </c>
      <c r="H361" s="38" t="s">
        <v>390</v>
      </c>
      <c r="I361" s="39">
        <v>3100001558</v>
      </c>
      <c r="J361" s="39"/>
      <c r="K361" s="170" t="s">
        <v>1181</v>
      </c>
      <c r="L361" s="39">
        <v>1650</v>
      </c>
      <c r="M361" s="39">
        <v>4084</v>
      </c>
      <c r="N361" s="39">
        <v>3</v>
      </c>
      <c r="O361" s="39">
        <v>3.2</v>
      </c>
      <c r="P361" s="169" t="s">
        <v>98</v>
      </c>
      <c r="Q361" s="39" t="s">
        <v>227</v>
      </c>
      <c r="R361" s="39">
        <v>2.1379999999999999</v>
      </c>
      <c r="S361" s="40">
        <v>8480</v>
      </c>
      <c r="T361" s="40" t="s">
        <v>100</v>
      </c>
      <c r="U361" s="41">
        <v>76.112700000000004</v>
      </c>
      <c r="V361" s="40">
        <f t="shared" si="274"/>
        <v>645435.696</v>
      </c>
      <c r="W361" s="40">
        <f t="shared" si="280"/>
        <v>0</v>
      </c>
      <c r="X361" s="40">
        <f t="shared" si="281"/>
        <v>0</v>
      </c>
      <c r="Y361" s="40">
        <f t="shared" si="282"/>
        <v>116178.42528</v>
      </c>
      <c r="Z361" s="40">
        <f t="shared" si="276"/>
        <v>16135.892400000001</v>
      </c>
      <c r="AA361" s="40">
        <f t="shared" si="277"/>
        <v>777750.01367999997</v>
      </c>
      <c r="AB361" s="40">
        <f t="shared" si="278"/>
        <v>661571.58840000001</v>
      </c>
      <c r="AC361" s="39" t="s">
        <v>101</v>
      </c>
      <c r="AD361" s="39">
        <v>9100140550</v>
      </c>
      <c r="AE361" s="39" t="s">
        <v>6</v>
      </c>
      <c r="AF361" s="39" t="s">
        <v>116</v>
      </c>
      <c r="AG361" s="39" t="s">
        <v>9</v>
      </c>
      <c r="AH361" s="39">
        <v>331011024</v>
      </c>
      <c r="AI361" s="39" t="s">
        <v>197</v>
      </c>
      <c r="AJ361" s="42" t="s">
        <v>399</v>
      </c>
      <c r="AK361" s="42" t="s">
        <v>399</v>
      </c>
      <c r="AL361" s="39" t="s">
        <v>467</v>
      </c>
      <c r="AM361" s="73" t="s">
        <v>811</v>
      </c>
    </row>
    <row r="362" spans="1:39" s="43" customFormat="1" ht="15.75" hidden="1" customHeight="1">
      <c r="A362" s="36">
        <v>39</v>
      </c>
      <c r="B362" s="37" t="s">
        <v>503</v>
      </c>
      <c r="C362" s="37"/>
      <c r="D362" s="38">
        <v>220000001060</v>
      </c>
      <c r="E362" s="38">
        <v>3197988</v>
      </c>
      <c r="F362" s="38" t="s">
        <v>389</v>
      </c>
      <c r="G362" s="38">
        <v>5014416058</v>
      </c>
      <c r="H362" s="38" t="s">
        <v>390</v>
      </c>
      <c r="I362" s="39">
        <v>3100001558</v>
      </c>
      <c r="J362" s="39"/>
      <c r="K362" s="170" t="s">
        <v>1181</v>
      </c>
      <c r="L362" s="39">
        <v>1650</v>
      </c>
      <c r="M362" s="39">
        <v>4084</v>
      </c>
      <c r="N362" s="39">
        <v>3</v>
      </c>
      <c r="O362" s="39">
        <v>3.2</v>
      </c>
      <c r="P362" s="169" t="s">
        <v>98</v>
      </c>
      <c r="Q362" s="39" t="s">
        <v>227</v>
      </c>
      <c r="R362" s="39">
        <v>2.1379999999999999</v>
      </c>
      <c r="S362" s="40">
        <v>8480</v>
      </c>
      <c r="T362" s="41" t="s">
        <v>100</v>
      </c>
      <c r="U362" s="41">
        <v>76.112700000000004</v>
      </c>
      <c r="V362" s="40">
        <f t="shared" si="274"/>
        <v>645435.696</v>
      </c>
      <c r="W362" s="40">
        <f t="shared" si="280"/>
        <v>0</v>
      </c>
      <c r="X362" s="40">
        <f t="shared" si="281"/>
        <v>0</v>
      </c>
      <c r="Y362" s="40">
        <f t="shared" si="282"/>
        <v>116178.42528</v>
      </c>
      <c r="Z362" s="40">
        <f t="shared" si="276"/>
        <v>16135.892400000001</v>
      </c>
      <c r="AA362" s="40">
        <f t="shared" si="277"/>
        <v>777750.01367999997</v>
      </c>
      <c r="AB362" s="40">
        <f t="shared" si="278"/>
        <v>661571.58840000001</v>
      </c>
      <c r="AC362" s="39" t="s">
        <v>101</v>
      </c>
      <c r="AD362" s="39">
        <v>9100140550</v>
      </c>
      <c r="AE362" s="39" t="s">
        <v>6</v>
      </c>
      <c r="AF362" s="39" t="s">
        <v>116</v>
      </c>
      <c r="AG362" s="39" t="s">
        <v>9</v>
      </c>
      <c r="AH362" s="39">
        <v>331011024</v>
      </c>
      <c r="AI362" s="39" t="s">
        <v>197</v>
      </c>
      <c r="AJ362" s="39" t="s">
        <v>399</v>
      </c>
      <c r="AK362" s="42" t="s">
        <v>399</v>
      </c>
      <c r="AL362" s="39" t="s">
        <v>467</v>
      </c>
      <c r="AM362" s="73" t="s">
        <v>113</v>
      </c>
    </row>
    <row r="363" spans="1:39" s="43" customFormat="1" ht="15.75" hidden="1" customHeight="1">
      <c r="A363" s="36">
        <v>40</v>
      </c>
      <c r="B363" s="37" t="s">
        <v>504</v>
      </c>
      <c r="C363" s="37"/>
      <c r="D363" s="38">
        <v>220000001060</v>
      </c>
      <c r="E363" s="38">
        <v>3197988</v>
      </c>
      <c r="F363" s="38" t="s">
        <v>389</v>
      </c>
      <c r="G363" s="38">
        <v>5014416058</v>
      </c>
      <c r="H363" s="38" t="s">
        <v>390</v>
      </c>
      <c r="I363" s="39">
        <v>3100001558</v>
      </c>
      <c r="J363" s="39"/>
      <c r="K363" s="170" t="s">
        <v>1181</v>
      </c>
      <c r="L363" s="39">
        <v>1650</v>
      </c>
      <c r="M363" s="39">
        <v>4084</v>
      </c>
      <c r="N363" s="39">
        <v>3</v>
      </c>
      <c r="O363" s="39">
        <v>3.2</v>
      </c>
      <c r="P363" s="169" t="s">
        <v>98</v>
      </c>
      <c r="Q363" s="39" t="s">
        <v>227</v>
      </c>
      <c r="R363" s="39">
        <v>2.1379999999999999</v>
      </c>
      <c r="S363" s="40">
        <v>8480</v>
      </c>
      <c r="T363" s="41" t="s">
        <v>100</v>
      </c>
      <c r="U363" s="41">
        <v>76.112700000000004</v>
      </c>
      <c r="V363" s="40">
        <f t="shared" si="274"/>
        <v>645435.696</v>
      </c>
      <c r="W363" s="40">
        <f t="shared" si="280"/>
        <v>0</v>
      </c>
      <c r="X363" s="40">
        <f t="shared" si="281"/>
        <v>0</v>
      </c>
      <c r="Y363" s="40">
        <f t="shared" si="282"/>
        <v>116178.42528</v>
      </c>
      <c r="Z363" s="40">
        <f t="shared" si="276"/>
        <v>16135.892400000001</v>
      </c>
      <c r="AA363" s="40">
        <f t="shared" si="277"/>
        <v>777750.01367999997</v>
      </c>
      <c r="AB363" s="40">
        <f t="shared" si="278"/>
        <v>661571.58840000001</v>
      </c>
      <c r="AC363" s="39" t="s">
        <v>101</v>
      </c>
      <c r="AD363" s="39">
        <v>9100140550</v>
      </c>
      <c r="AE363" s="39" t="s">
        <v>6</v>
      </c>
      <c r="AF363" s="39" t="s">
        <v>116</v>
      </c>
      <c r="AG363" s="39" t="s">
        <v>9</v>
      </c>
      <c r="AH363" s="39">
        <v>331011024</v>
      </c>
      <c r="AI363" s="39" t="s">
        <v>197</v>
      </c>
      <c r="AJ363" s="39" t="s">
        <v>399</v>
      </c>
      <c r="AK363" s="42" t="s">
        <v>399</v>
      </c>
      <c r="AL363" s="39" t="s">
        <v>467</v>
      </c>
      <c r="AM363" s="73" t="s">
        <v>189</v>
      </c>
    </row>
    <row r="364" spans="1:39" s="43" customFormat="1" ht="15.75" hidden="1" customHeight="1">
      <c r="A364" s="36">
        <v>41</v>
      </c>
      <c r="B364" s="37" t="s">
        <v>505</v>
      </c>
      <c r="C364" s="37"/>
      <c r="D364" s="38">
        <v>220000001061</v>
      </c>
      <c r="E364" s="38">
        <v>3197988</v>
      </c>
      <c r="F364" s="38" t="s">
        <v>389</v>
      </c>
      <c r="G364" s="38">
        <v>5014416058</v>
      </c>
      <c r="H364" s="38" t="s">
        <v>390</v>
      </c>
      <c r="I364" s="39">
        <v>3100001558</v>
      </c>
      <c r="J364" s="39"/>
      <c r="K364" s="170" t="s">
        <v>1181</v>
      </c>
      <c r="L364" s="39">
        <v>1650</v>
      </c>
      <c r="M364" s="39">
        <v>4084</v>
      </c>
      <c r="N364" s="39">
        <v>3</v>
      </c>
      <c r="O364" s="39">
        <v>3.2</v>
      </c>
      <c r="P364" s="169" t="s">
        <v>98</v>
      </c>
      <c r="Q364" s="39" t="s">
        <v>227</v>
      </c>
      <c r="R364" s="39">
        <v>2.1379999999999999</v>
      </c>
      <c r="S364" s="40">
        <v>8480</v>
      </c>
      <c r="T364" s="41" t="s">
        <v>100</v>
      </c>
      <c r="U364" s="41">
        <v>76.112700000000004</v>
      </c>
      <c r="V364" s="40">
        <f t="shared" si="274"/>
        <v>645435.696</v>
      </c>
      <c r="W364" s="40">
        <f t="shared" si="280"/>
        <v>0</v>
      </c>
      <c r="X364" s="40">
        <f t="shared" si="281"/>
        <v>0</v>
      </c>
      <c r="Y364" s="40">
        <f t="shared" si="282"/>
        <v>116178.42528</v>
      </c>
      <c r="Z364" s="40">
        <f t="shared" si="276"/>
        <v>16135.892400000001</v>
      </c>
      <c r="AA364" s="40">
        <f t="shared" si="277"/>
        <v>777750.01367999997</v>
      </c>
      <c r="AB364" s="40">
        <f t="shared" si="278"/>
        <v>661571.58840000001</v>
      </c>
      <c r="AC364" s="39" t="s">
        <v>101</v>
      </c>
      <c r="AD364" s="39">
        <v>9100140550</v>
      </c>
      <c r="AE364" s="39" t="s">
        <v>6</v>
      </c>
      <c r="AF364" s="39" t="s">
        <v>116</v>
      </c>
      <c r="AG364" s="39" t="s">
        <v>9</v>
      </c>
      <c r="AH364" s="39">
        <v>331011024</v>
      </c>
      <c r="AI364" s="39" t="s">
        <v>197</v>
      </c>
      <c r="AJ364" s="39" t="s">
        <v>399</v>
      </c>
      <c r="AK364" s="42" t="s">
        <v>399</v>
      </c>
      <c r="AL364" s="39" t="s">
        <v>467</v>
      </c>
      <c r="AM364" s="73" t="s">
        <v>189</v>
      </c>
    </row>
    <row r="365" spans="1:39" s="43" customFormat="1" ht="15.75" hidden="1" customHeight="1">
      <c r="A365" s="36">
        <v>42</v>
      </c>
      <c r="B365" s="37" t="s">
        <v>506</v>
      </c>
      <c r="C365" s="37"/>
      <c r="D365" s="38">
        <v>220000001061</v>
      </c>
      <c r="E365" s="38">
        <v>3197988</v>
      </c>
      <c r="F365" s="38" t="s">
        <v>389</v>
      </c>
      <c r="G365" s="38">
        <v>5014416058</v>
      </c>
      <c r="H365" s="38" t="s">
        <v>390</v>
      </c>
      <c r="I365" s="39">
        <v>3100001558</v>
      </c>
      <c r="J365" s="39"/>
      <c r="K365" s="170" t="s">
        <v>1181</v>
      </c>
      <c r="L365" s="39">
        <v>1650</v>
      </c>
      <c r="M365" s="39">
        <v>4084</v>
      </c>
      <c r="N365" s="39">
        <v>3</v>
      </c>
      <c r="O365" s="39">
        <v>3.2</v>
      </c>
      <c r="P365" s="169" t="s">
        <v>98</v>
      </c>
      <c r="Q365" s="39" t="s">
        <v>227</v>
      </c>
      <c r="R365" s="39">
        <v>2.1379999999999999</v>
      </c>
      <c r="S365" s="40">
        <v>8480</v>
      </c>
      <c r="T365" s="41" t="s">
        <v>100</v>
      </c>
      <c r="U365" s="41">
        <v>76.112700000000004</v>
      </c>
      <c r="V365" s="40">
        <f t="shared" si="274"/>
        <v>645435.696</v>
      </c>
      <c r="W365" s="40">
        <f t="shared" si="280"/>
        <v>0</v>
      </c>
      <c r="X365" s="40">
        <f t="shared" si="281"/>
        <v>0</v>
      </c>
      <c r="Y365" s="40">
        <f t="shared" si="282"/>
        <v>116178.42528</v>
      </c>
      <c r="Z365" s="40">
        <f t="shared" si="276"/>
        <v>16135.892400000001</v>
      </c>
      <c r="AA365" s="40">
        <f t="shared" si="277"/>
        <v>777750.01367999997</v>
      </c>
      <c r="AB365" s="40">
        <f t="shared" si="278"/>
        <v>661571.58840000001</v>
      </c>
      <c r="AC365" s="39" t="s">
        <v>101</v>
      </c>
      <c r="AD365" s="39">
        <v>9100140550</v>
      </c>
      <c r="AE365" s="39" t="s">
        <v>6</v>
      </c>
      <c r="AF365" s="39" t="s">
        <v>116</v>
      </c>
      <c r="AG365" s="39" t="s">
        <v>9</v>
      </c>
      <c r="AH365" s="39">
        <v>331011024</v>
      </c>
      <c r="AI365" s="39" t="s">
        <v>197</v>
      </c>
      <c r="AJ365" s="39" t="s">
        <v>399</v>
      </c>
      <c r="AK365" s="42" t="s">
        <v>399</v>
      </c>
      <c r="AL365" s="39" t="s">
        <v>467</v>
      </c>
      <c r="AM365" s="73">
        <v>40791195</v>
      </c>
    </row>
    <row r="366" spans="1:39" s="43" customFormat="1" ht="15.75" hidden="1" customHeight="1">
      <c r="A366" s="36">
        <v>43</v>
      </c>
      <c r="B366" s="37" t="s">
        <v>507</v>
      </c>
      <c r="C366" s="37"/>
      <c r="D366" s="38">
        <v>220000001061</v>
      </c>
      <c r="E366" s="38">
        <v>3197988</v>
      </c>
      <c r="F366" s="38" t="s">
        <v>389</v>
      </c>
      <c r="G366" s="38">
        <v>5014416058</v>
      </c>
      <c r="H366" s="38" t="s">
        <v>390</v>
      </c>
      <c r="I366" s="39">
        <v>3100001558</v>
      </c>
      <c r="J366" s="39"/>
      <c r="K366" s="170" t="s">
        <v>1181</v>
      </c>
      <c r="L366" s="39">
        <v>1650</v>
      </c>
      <c r="M366" s="39">
        <v>4084</v>
      </c>
      <c r="N366" s="39">
        <v>3</v>
      </c>
      <c r="O366" s="39">
        <v>3.2</v>
      </c>
      <c r="P366" s="169" t="s">
        <v>98</v>
      </c>
      <c r="Q366" s="39" t="s">
        <v>227</v>
      </c>
      <c r="R366" s="39">
        <v>2.1379999999999999</v>
      </c>
      <c r="S366" s="40">
        <v>8480</v>
      </c>
      <c r="T366" s="41" t="s">
        <v>100</v>
      </c>
      <c r="U366" s="41">
        <v>76.112700000000004</v>
      </c>
      <c r="V366" s="40">
        <f t="shared" si="274"/>
        <v>645435.696</v>
      </c>
      <c r="W366" s="40">
        <f t="shared" si="280"/>
        <v>0</v>
      </c>
      <c r="X366" s="40">
        <f t="shared" si="281"/>
        <v>0</v>
      </c>
      <c r="Y366" s="40">
        <f t="shared" si="282"/>
        <v>116178.42528</v>
      </c>
      <c r="Z366" s="40">
        <f t="shared" si="276"/>
        <v>16135.892400000001</v>
      </c>
      <c r="AA366" s="40">
        <f t="shared" si="277"/>
        <v>777750.01367999997</v>
      </c>
      <c r="AB366" s="40">
        <f t="shared" si="278"/>
        <v>661571.58840000001</v>
      </c>
      <c r="AC366" s="39" t="s">
        <v>101</v>
      </c>
      <c r="AD366" s="39">
        <v>9100140550</v>
      </c>
      <c r="AE366" s="39" t="s">
        <v>6</v>
      </c>
      <c r="AF366" s="39" t="s">
        <v>116</v>
      </c>
      <c r="AG366" s="39" t="s">
        <v>9</v>
      </c>
      <c r="AH366" s="39">
        <v>331011024</v>
      </c>
      <c r="AI366" s="39" t="s">
        <v>197</v>
      </c>
      <c r="AJ366" s="39" t="s">
        <v>399</v>
      </c>
      <c r="AK366" s="42" t="s">
        <v>399</v>
      </c>
      <c r="AL366" s="39" t="s">
        <v>467</v>
      </c>
      <c r="AM366" s="73" t="s">
        <v>171</v>
      </c>
    </row>
    <row r="367" spans="1:39" s="43" customFormat="1" ht="15.75" hidden="1" customHeight="1">
      <c r="A367" s="36">
        <v>44</v>
      </c>
      <c r="B367" s="37" t="s">
        <v>508</v>
      </c>
      <c r="C367" s="37"/>
      <c r="D367" s="38">
        <v>220000001062</v>
      </c>
      <c r="E367" s="38">
        <v>3197988</v>
      </c>
      <c r="F367" s="38" t="s">
        <v>389</v>
      </c>
      <c r="G367" s="38">
        <v>5014416058</v>
      </c>
      <c r="H367" s="38" t="s">
        <v>390</v>
      </c>
      <c r="I367" s="39">
        <v>3100001558</v>
      </c>
      <c r="J367" s="39"/>
      <c r="K367" s="170" t="s">
        <v>1181</v>
      </c>
      <c r="L367" s="39">
        <v>1650</v>
      </c>
      <c r="M367" s="39">
        <v>4084</v>
      </c>
      <c r="N367" s="39">
        <v>3</v>
      </c>
      <c r="O367" s="39">
        <v>3.2</v>
      </c>
      <c r="P367" s="169" t="s">
        <v>98</v>
      </c>
      <c r="Q367" s="39" t="s">
        <v>227</v>
      </c>
      <c r="R367" s="39">
        <v>2.1379999999999999</v>
      </c>
      <c r="S367" s="40">
        <v>8480</v>
      </c>
      <c r="T367" s="41" t="s">
        <v>100</v>
      </c>
      <c r="U367" s="41">
        <v>76.112700000000004</v>
      </c>
      <c r="V367" s="40">
        <f t="shared" si="274"/>
        <v>645435.696</v>
      </c>
      <c r="W367" s="40">
        <f t="shared" si="280"/>
        <v>0</v>
      </c>
      <c r="X367" s="40">
        <f t="shared" si="281"/>
        <v>0</v>
      </c>
      <c r="Y367" s="40">
        <f t="shared" si="282"/>
        <v>116178.42528</v>
      </c>
      <c r="Z367" s="40">
        <f t="shared" si="276"/>
        <v>16135.892400000001</v>
      </c>
      <c r="AA367" s="40">
        <f t="shared" si="277"/>
        <v>777750.01367999997</v>
      </c>
      <c r="AB367" s="40">
        <f t="shared" si="278"/>
        <v>661571.58840000001</v>
      </c>
      <c r="AC367" s="39" t="s">
        <v>101</v>
      </c>
      <c r="AD367" s="39">
        <v>9100140550</v>
      </c>
      <c r="AE367" s="39" t="s">
        <v>6</v>
      </c>
      <c r="AF367" s="39" t="s">
        <v>116</v>
      </c>
      <c r="AG367" s="39" t="s">
        <v>9</v>
      </c>
      <c r="AH367" s="39">
        <v>331011024</v>
      </c>
      <c r="AI367" s="39" t="s">
        <v>197</v>
      </c>
      <c r="AJ367" s="39" t="s">
        <v>399</v>
      </c>
      <c r="AK367" s="42" t="s">
        <v>399</v>
      </c>
      <c r="AL367" s="39" t="s">
        <v>467</v>
      </c>
      <c r="AM367" s="73">
        <v>40791195</v>
      </c>
    </row>
    <row r="368" spans="1:39" s="43" customFormat="1" ht="15.75" hidden="1" customHeight="1">
      <c r="A368" s="36">
        <v>45</v>
      </c>
      <c r="B368" s="37" t="s">
        <v>509</v>
      </c>
      <c r="C368" s="37"/>
      <c r="D368" s="38">
        <v>220000001062</v>
      </c>
      <c r="E368" s="38">
        <v>3197988</v>
      </c>
      <c r="F368" s="38" t="s">
        <v>389</v>
      </c>
      <c r="G368" s="38">
        <v>5014416058</v>
      </c>
      <c r="H368" s="38" t="s">
        <v>390</v>
      </c>
      <c r="I368" s="39">
        <v>3100001558</v>
      </c>
      <c r="J368" s="39"/>
      <c r="K368" s="170" t="s">
        <v>1181</v>
      </c>
      <c r="L368" s="39">
        <v>1650</v>
      </c>
      <c r="M368" s="39">
        <v>4084</v>
      </c>
      <c r="N368" s="39">
        <v>3</v>
      </c>
      <c r="O368" s="39">
        <v>3.2</v>
      </c>
      <c r="P368" s="169" t="s">
        <v>98</v>
      </c>
      <c r="Q368" s="39" t="s">
        <v>227</v>
      </c>
      <c r="R368" s="39">
        <v>2.1379999999999999</v>
      </c>
      <c r="S368" s="40">
        <v>8480</v>
      </c>
      <c r="T368" s="41" t="s">
        <v>100</v>
      </c>
      <c r="U368" s="41">
        <v>76.112700000000004</v>
      </c>
      <c r="V368" s="40">
        <f t="shared" si="274"/>
        <v>645435.696</v>
      </c>
      <c r="W368" s="40">
        <f t="shared" si="280"/>
        <v>0</v>
      </c>
      <c r="X368" s="40">
        <f t="shared" si="281"/>
        <v>0</v>
      </c>
      <c r="Y368" s="40">
        <f t="shared" si="282"/>
        <v>116178.42528</v>
      </c>
      <c r="Z368" s="40">
        <f t="shared" si="276"/>
        <v>16135.892400000001</v>
      </c>
      <c r="AA368" s="40">
        <f t="shared" si="277"/>
        <v>777750.01367999997</v>
      </c>
      <c r="AB368" s="40">
        <f t="shared" si="278"/>
        <v>661571.58840000001</v>
      </c>
      <c r="AC368" s="39" t="s">
        <v>101</v>
      </c>
      <c r="AD368" s="39">
        <v>9100140550</v>
      </c>
      <c r="AE368" s="39" t="s">
        <v>6</v>
      </c>
      <c r="AF368" s="39" t="s">
        <v>116</v>
      </c>
      <c r="AG368" s="39" t="s">
        <v>9</v>
      </c>
      <c r="AH368" s="39">
        <v>331011024</v>
      </c>
      <c r="AI368" s="39" t="s">
        <v>197</v>
      </c>
      <c r="AJ368" s="39" t="s">
        <v>399</v>
      </c>
      <c r="AK368" s="42" t="s">
        <v>399</v>
      </c>
      <c r="AL368" s="39" t="s">
        <v>467</v>
      </c>
      <c r="AM368" s="73" t="s">
        <v>97</v>
      </c>
    </row>
    <row r="369" spans="1:39" s="43" customFormat="1" ht="15.75" hidden="1" customHeight="1">
      <c r="A369" s="36">
        <v>46</v>
      </c>
      <c r="B369" s="37" t="s">
        <v>510</v>
      </c>
      <c r="C369" s="37"/>
      <c r="D369" s="38">
        <v>220000001062</v>
      </c>
      <c r="E369" s="38">
        <v>3197988</v>
      </c>
      <c r="F369" s="38" t="s">
        <v>389</v>
      </c>
      <c r="G369" s="38">
        <v>5014416058</v>
      </c>
      <c r="H369" s="38" t="s">
        <v>390</v>
      </c>
      <c r="I369" s="39">
        <v>3100001558</v>
      </c>
      <c r="J369" s="39"/>
      <c r="K369" s="170" t="s">
        <v>1181</v>
      </c>
      <c r="L369" s="39">
        <v>1650</v>
      </c>
      <c r="M369" s="39">
        <v>4084</v>
      </c>
      <c r="N369" s="39">
        <v>3</v>
      </c>
      <c r="O369" s="39">
        <v>3.2</v>
      </c>
      <c r="P369" s="169" t="s">
        <v>98</v>
      </c>
      <c r="Q369" s="39" t="s">
        <v>227</v>
      </c>
      <c r="R369" s="39">
        <v>2.1379999999999999</v>
      </c>
      <c r="S369" s="40">
        <v>8480</v>
      </c>
      <c r="T369" s="41" t="s">
        <v>100</v>
      </c>
      <c r="U369" s="41">
        <v>76.112700000000004</v>
      </c>
      <c r="V369" s="40">
        <f t="shared" si="274"/>
        <v>645435.696</v>
      </c>
      <c r="W369" s="40">
        <f t="shared" si="280"/>
        <v>0</v>
      </c>
      <c r="X369" s="40">
        <f t="shared" si="281"/>
        <v>0</v>
      </c>
      <c r="Y369" s="40">
        <f t="shared" si="282"/>
        <v>116178.42528</v>
      </c>
      <c r="Z369" s="40">
        <f t="shared" si="276"/>
        <v>16135.892400000001</v>
      </c>
      <c r="AA369" s="40">
        <f t="shared" si="277"/>
        <v>777750.01367999997</v>
      </c>
      <c r="AB369" s="40">
        <f t="shared" si="278"/>
        <v>661571.58840000001</v>
      </c>
      <c r="AC369" s="39" t="s">
        <v>101</v>
      </c>
      <c r="AD369" s="39">
        <v>9100140550</v>
      </c>
      <c r="AE369" s="39" t="s">
        <v>6</v>
      </c>
      <c r="AF369" s="39" t="s">
        <v>116</v>
      </c>
      <c r="AG369" s="39" t="s">
        <v>9</v>
      </c>
      <c r="AH369" s="39">
        <v>331011024</v>
      </c>
      <c r="AI369" s="39" t="s">
        <v>197</v>
      </c>
      <c r="AJ369" s="39" t="s">
        <v>399</v>
      </c>
      <c r="AK369" s="42" t="s">
        <v>399</v>
      </c>
      <c r="AL369" s="39" t="s">
        <v>467</v>
      </c>
      <c r="AM369" s="73" t="s">
        <v>171</v>
      </c>
    </row>
    <row r="370" spans="1:39" s="43" customFormat="1" ht="15.75" hidden="1" customHeight="1">
      <c r="A370" s="36">
        <v>47</v>
      </c>
      <c r="B370" s="37" t="s">
        <v>511</v>
      </c>
      <c r="C370" s="37"/>
      <c r="D370" s="26" t="s">
        <v>380</v>
      </c>
      <c r="E370" s="38">
        <v>4204580</v>
      </c>
      <c r="F370" s="38" t="s">
        <v>512</v>
      </c>
      <c r="G370" s="38">
        <v>5014801062</v>
      </c>
      <c r="H370" s="38" t="s">
        <v>513</v>
      </c>
      <c r="I370" s="39">
        <v>3100001558</v>
      </c>
      <c r="J370" s="39"/>
      <c r="K370" s="170" t="s">
        <v>1181</v>
      </c>
      <c r="L370" s="39">
        <v>1650</v>
      </c>
      <c r="M370" s="39">
        <v>4084</v>
      </c>
      <c r="N370" s="39">
        <v>3</v>
      </c>
      <c r="O370" s="39">
        <v>3</v>
      </c>
      <c r="P370" s="169" t="s">
        <v>133</v>
      </c>
      <c r="Q370" s="39" t="s">
        <v>115</v>
      </c>
      <c r="R370" s="39">
        <v>2.1379999999999999</v>
      </c>
      <c r="S370" s="40">
        <v>13450</v>
      </c>
      <c r="T370" s="41" t="s">
        <v>134</v>
      </c>
      <c r="U370" s="41">
        <v>87.261600000000001</v>
      </c>
      <c r="V370" s="40">
        <f t="shared" si="274"/>
        <v>1173668.52</v>
      </c>
      <c r="W370" s="40">
        <v>0</v>
      </c>
      <c r="X370" s="40">
        <v>0</v>
      </c>
      <c r="Y370" s="40">
        <f>V370*18%</f>
        <v>211260.33359999998</v>
      </c>
      <c r="Z370" s="40">
        <f t="shared" si="276"/>
        <v>29341.713000000003</v>
      </c>
      <c r="AA370" s="40">
        <f t="shared" si="277"/>
        <v>1414270.5666</v>
      </c>
      <c r="AB370" s="40">
        <f t="shared" si="278"/>
        <v>1203010.233</v>
      </c>
      <c r="AC370" s="39" t="s">
        <v>101</v>
      </c>
      <c r="AD370" s="39">
        <v>9100130560</v>
      </c>
      <c r="AE370" s="39" t="s">
        <v>6</v>
      </c>
      <c r="AF370" s="39" t="s">
        <v>116</v>
      </c>
      <c r="AG370" s="39" t="s">
        <v>34</v>
      </c>
      <c r="AH370" s="39">
        <v>331011024</v>
      </c>
      <c r="AI370" s="39" t="s">
        <v>197</v>
      </c>
      <c r="AJ370" s="39" t="s">
        <v>514</v>
      </c>
      <c r="AK370" s="42" t="s">
        <v>514</v>
      </c>
      <c r="AL370" s="39" t="s">
        <v>467</v>
      </c>
      <c r="AM370" s="73" t="s">
        <v>97</v>
      </c>
    </row>
    <row r="371" spans="1:39" s="43" customFormat="1" ht="15.75" hidden="1" customHeight="1">
      <c r="A371" s="36">
        <v>48</v>
      </c>
      <c r="B371" s="37" t="s">
        <v>515</v>
      </c>
      <c r="C371" s="37"/>
      <c r="D371" s="26" t="s">
        <v>380</v>
      </c>
      <c r="E371" s="38">
        <v>4204580</v>
      </c>
      <c r="F371" s="38" t="s">
        <v>512</v>
      </c>
      <c r="G371" s="38">
        <v>5014801062</v>
      </c>
      <c r="H371" s="38" t="s">
        <v>513</v>
      </c>
      <c r="I371" s="39">
        <v>3100001558</v>
      </c>
      <c r="J371" s="39"/>
      <c r="K371" s="170" t="s">
        <v>1181</v>
      </c>
      <c r="L371" s="39">
        <v>1650</v>
      </c>
      <c r="M371" s="39">
        <v>4084</v>
      </c>
      <c r="N371" s="39">
        <v>3</v>
      </c>
      <c r="O371" s="39">
        <v>3</v>
      </c>
      <c r="P371" s="169" t="s">
        <v>133</v>
      </c>
      <c r="Q371" s="39" t="s">
        <v>115</v>
      </c>
      <c r="R371" s="39">
        <v>2.1379999999999999</v>
      </c>
      <c r="S371" s="40">
        <v>13450</v>
      </c>
      <c r="T371" s="41" t="s">
        <v>134</v>
      </c>
      <c r="U371" s="41">
        <v>87.261600000000001</v>
      </c>
      <c r="V371" s="40">
        <f t="shared" si="274"/>
        <v>1173668.52</v>
      </c>
      <c r="W371" s="40">
        <v>0</v>
      </c>
      <c r="X371" s="40">
        <v>0</v>
      </c>
      <c r="Y371" s="40">
        <f t="shared" ref="Y371:Y373" si="283">V371*18%</f>
        <v>211260.33359999998</v>
      </c>
      <c r="Z371" s="40">
        <f t="shared" si="276"/>
        <v>29341.713000000003</v>
      </c>
      <c r="AA371" s="40">
        <f t="shared" si="277"/>
        <v>1414270.5666</v>
      </c>
      <c r="AB371" s="40">
        <f t="shared" si="278"/>
        <v>1203010.233</v>
      </c>
      <c r="AC371" s="39" t="s">
        <v>101</v>
      </c>
      <c r="AD371" s="39">
        <v>9100130560</v>
      </c>
      <c r="AE371" s="39" t="s">
        <v>6</v>
      </c>
      <c r="AF371" s="39" t="s">
        <v>116</v>
      </c>
      <c r="AG371" s="39" t="s">
        <v>34</v>
      </c>
      <c r="AH371" s="39">
        <v>331011024</v>
      </c>
      <c r="AI371" s="39" t="s">
        <v>197</v>
      </c>
      <c r="AJ371" s="39" t="s">
        <v>514</v>
      </c>
      <c r="AK371" s="42" t="s">
        <v>514</v>
      </c>
      <c r="AL371" s="39" t="s">
        <v>467</v>
      </c>
      <c r="AM371" s="73" t="s">
        <v>97</v>
      </c>
    </row>
    <row r="372" spans="1:39" s="43" customFormat="1" ht="15.75" hidden="1" customHeight="1">
      <c r="A372" s="36">
        <v>49</v>
      </c>
      <c r="B372" s="37" t="s">
        <v>516</v>
      </c>
      <c r="C372" s="37"/>
      <c r="D372" s="26" t="s">
        <v>380</v>
      </c>
      <c r="E372" s="38">
        <v>4204580</v>
      </c>
      <c r="F372" s="38" t="s">
        <v>512</v>
      </c>
      <c r="G372" s="38">
        <v>5014801062</v>
      </c>
      <c r="H372" s="38" t="s">
        <v>513</v>
      </c>
      <c r="I372" s="39">
        <v>3100001558</v>
      </c>
      <c r="J372" s="39"/>
      <c r="K372" s="170" t="s">
        <v>1181</v>
      </c>
      <c r="L372" s="39">
        <v>1650</v>
      </c>
      <c r="M372" s="39">
        <v>4084</v>
      </c>
      <c r="N372" s="39">
        <v>3</v>
      </c>
      <c r="O372" s="39">
        <v>3</v>
      </c>
      <c r="P372" s="169" t="s">
        <v>133</v>
      </c>
      <c r="Q372" s="39" t="s">
        <v>115</v>
      </c>
      <c r="R372" s="39">
        <v>2.1379999999999999</v>
      </c>
      <c r="S372" s="40">
        <v>13450</v>
      </c>
      <c r="T372" s="41" t="s">
        <v>134</v>
      </c>
      <c r="U372" s="41">
        <v>87.261600000000001</v>
      </c>
      <c r="V372" s="40">
        <f t="shared" si="274"/>
        <v>1173668.52</v>
      </c>
      <c r="W372" s="40">
        <v>0</v>
      </c>
      <c r="X372" s="40">
        <v>0</v>
      </c>
      <c r="Y372" s="40">
        <f t="shared" si="283"/>
        <v>211260.33359999998</v>
      </c>
      <c r="Z372" s="40">
        <f t="shared" si="276"/>
        <v>29341.713000000003</v>
      </c>
      <c r="AA372" s="40">
        <f t="shared" si="277"/>
        <v>1414270.5666</v>
      </c>
      <c r="AB372" s="40">
        <f t="shared" si="278"/>
        <v>1203010.233</v>
      </c>
      <c r="AC372" s="39" t="s">
        <v>101</v>
      </c>
      <c r="AD372" s="39">
        <v>9100130560</v>
      </c>
      <c r="AE372" s="39" t="s">
        <v>6</v>
      </c>
      <c r="AF372" s="39" t="s">
        <v>116</v>
      </c>
      <c r="AG372" s="39" t="s">
        <v>34</v>
      </c>
      <c r="AH372" s="39">
        <v>331011024</v>
      </c>
      <c r="AI372" s="39" t="s">
        <v>197</v>
      </c>
      <c r="AJ372" s="39" t="s">
        <v>514</v>
      </c>
      <c r="AK372" s="42" t="s">
        <v>514</v>
      </c>
      <c r="AL372" s="39" t="s">
        <v>467</v>
      </c>
      <c r="AM372" s="73" t="s">
        <v>189</v>
      </c>
    </row>
    <row r="373" spans="1:39" s="43" customFormat="1" ht="15.75" hidden="1" customHeight="1">
      <c r="A373" s="36">
        <v>50</v>
      </c>
      <c r="B373" s="37" t="s">
        <v>517</v>
      </c>
      <c r="C373" s="37"/>
      <c r="D373" s="26" t="s">
        <v>380</v>
      </c>
      <c r="E373" s="38">
        <v>4204580</v>
      </c>
      <c r="F373" s="38" t="s">
        <v>512</v>
      </c>
      <c r="G373" s="38">
        <v>5014801062</v>
      </c>
      <c r="H373" s="38" t="s">
        <v>513</v>
      </c>
      <c r="I373" s="39">
        <v>3100001558</v>
      </c>
      <c r="J373" s="39"/>
      <c r="K373" s="170" t="s">
        <v>1181</v>
      </c>
      <c r="L373" s="39">
        <v>1650</v>
      </c>
      <c r="M373" s="39">
        <v>4084</v>
      </c>
      <c r="N373" s="39">
        <v>3</v>
      </c>
      <c r="O373" s="39">
        <v>3</v>
      </c>
      <c r="P373" s="169" t="s">
        <v>133</v>
      </c>
      <c r="Q373" s="39" t="s">
        <v>115</v>
      </c>
      <c r="R373" s="39">
        <v>2.1379999999999999</v>
      </c>
      <c r="S373" s="40">
        <v>13450</v>
      </c>
      <c r="T373" s="41" t="s">
        <v>134</v>
      </c>
      <c r="U373" s="41">
        <v>87.261600000000001</v>
      </c>
      <c r="V373" s="40">
        <f t="shared" si="274"/>
        <v>1173668.52</v>
      </c>
      <c r="W373" s="40">
        <v>0</v>
      </c>
      <c r="X373" s="40">
        <v>0</v>
      </c>
      <c r="Y373" s="40">
        <f t="shared" si="283"/>
        <v>211260.33359999998</v>
      </c>
      <c r="Z373" s="40">
        <f t="shared" si="276"/>
        <v>29341.713000000003</v>
      </c>
      <c r="AA373" s="40">
        <f t="shared" si="277"/>
        <v>1414270.5666</v>
      </c>
      <c r="AB373" s="40">
        <f t="shared" si="278"/>
        <v>1203010.233</v>
      </c>
      <c r="AC373" s="39" t="s">
        <v>101</v>
      </c>
      <c r="AD373" s="39">
        <v>9100130560</v>
      </c>
      <c r="AE373" s="39" t="s">
        <v>6</v>
      </c>
      <c r="AF373" s="39" t="s">
        <v>116</v>
      </c>
      <c r="AG373" s="39" t="s">
        <v>34</v>
      </c>
      <c r="AH373" s="39">
        <v>331011024</v>
      </c>
      <c r="AI373" s="39" t="s">
        <v>197</v>
      </c>
      <c r="AJ373" s="39" t="s">
        <v>514</v>
      </c>
      <c r="AK373" s="42" t="s">
        <v>514</v>
      </c>
      <c r="AL373" s="39" t="s">
        <v>467</v>
      </c>
      <c r="AM373" s="73" t="s">
        <v>766</v>
      </c>
    </row>
    <row r="374" spans="1:39" s="43" customFormat="1" ht="15.75" hidden="1" customHeight="1">
      <c r="A374" s="36">
        <v>51</v>
      </c>
      <c r="B374" s="37" t="s">
        <v>518</v>
      </c>
      <c r="C374" s="37"/>
      <c r="D374" s="26" t="s">
        <v>380</v>
      </c>
      <c r="E374" s="38">
        <v>2319378</v>
      </c>
      <c r="F374" s="38" t="s">
        <v>298</v>
      </c>
      <c r="G374" s="38">
        <v>5014011257</v>
      </c>
      <c r="H374" s="38" t="s">
        <v>299</v>
      </c>
      <c r="I374" s="39">
        <v>3100001558</v>
      </c>
      <c r="J374" s="39"/>
      <c r="K374" s="170" t="s">
        <v>1181</v>
      </c>
      <c r="L374" s="39">
        <v>1650</v>
      </c>
      <c r="M374" s="39">
        <v>4084</v>
      </c>
      <c r="N374" s="39">
        <v>3</v>
      </c>
      <c r="O374" s="39" t="s">
        <v>300</v>
      </c>
      <c r="P374" s="169" t="s">
        <v>109</v>
      </c>
      <c r="Q374" s="39" t="s">
        <v>115</v>
      </c>
      <c r="R374" s="39">
        <v>2.1379999999999999</v>
      </c>
      <c r="S374" s="40">
        <v>7977</v>
      </c>
      <c r="T374" s="41" t="s">
        <v>100</v>
      </c>
      <c r="U374" s="41">
        <v>76.112700000000004</v>
      </c>
      <c r="V374" s="40">
        <f t="shared" si="274"/>
        <v>607151.00790000008</v>
      </c>
      <c r="W374" s="40">
        <v>0</v>
      </c>
      <c r="X374" s="40">
        <v>0</v>
      </c>
      <c r="Y374" s="40">
        <f t="shared" ref="Y374:Y383" si="284">(W374+V374+X374)*18%</f>
        <v>109287.18142200001</v>
      </c>
      <c r="Z374" s="40">
        <f t="shared" si="276"/>
        <v>15178.775197500003</v>
      </c>
      <c r="AA374" s="40">
        <f t="shared" si="277"/>
        <v>731616.96451950015</v>
      </c>
      <c r="AB374" s="40">
        <f t="shared" si="278"/>
        <v>622329.7830975001</v>
      </c>
      <c r="AC374" s="39" t="s">
        <v>101</v>
      </c>
      <c r="AD374" s="39">
        <v>9100140553</v>
      </c>
      <c r="AE374" s="39" t="s">
        <v>6</v>
      </c>
      <c r="AF374" s="39" t="s">
        <v>102</v>
      </c>
      <c r="AG374" s="39" t="s">
        <v>9</v>
      </c>
      <c r="AH374" s="39">
        <v>331011024</v>
      </c>
      <c r="AI374" s="39" t="s">
        <v>197</v>
      </c>
      <c r="AJ374" s="39" t="s">
        <v>301</v>
      </c>
      <c r="AK374" s="42" t="s">
        <v>301</v>
      </c>
      <c r="AL374" s="39" t="s">
        <v>467</v>
      </c>
      <c r="AM374" s="39"/>
    </row>
    <row r="375" spans="1:39" s="43" customFormat="1" ht="15.75" hidden="1" customHeight="1">
      <c r="A375" s="36">
        <v>52</v>
      </c>
      <c r="B375" s="37">
        <v>250902</v>
      </c>
      <c r="C375" s="37"/>
      <c r="D375" s="38">
        <v>220000001085</v>
      </c>
      <c r="E375" s="38">
        <v>2817655</v>
      </c>
      <c r="F375" s="38" t="s">
        <v>387</v>
      </c>
      <c r="G375" s="38">
        <v>5014200307</v>
      </c>
      <c r="H375" s="38" t="s">
        <v>388</v>
      </c>
      <c r="I375" s="39">
        <v>3100001558</v>
      </c>
      <c r="J375" s="39"/>
      <c r="K375" s="170" t="s">
        <v>1181</v>
      </c>
      <c r="L375" s="39">
        <v>1650</v>
      </c>
      <c r="M375" s="39">
        <v>4084</v>
      </c>
      <c r="N375" s="39">
        <v>3</v>
      </c>
      <c r="O375" s="39" t="s">
        <v>300</v>
      </c>
      <c r="P375" s="169" t="s">
        <v>109</v>
      </c>
      <c r="Q375" s="39" t="s">
        <v>115</v>
      </c>
      <c r="R375" s="39">
        <v>2.1379999999999999</v>
      </c>
      <c r="S375" s="40">
        <v>7977</v>
      </c>
      <c r="T375" s="41" t="s">
        <v>100</v>
      </c>
      <c r="U375" s="41">
        <v>76.112700000000004</v>
      </c>
      <c r="V375" s="40">
        <f t="shared" si="274"/>
        <v>607151.00790000008</v>
      </c>
      <c r="W375" s="40">
        <v>0</v>
      </c>
      <c r="X375" s="40">
        <v>0</v>
      </c>
      <c r="Y375" s="40">
        <f t="shared" si="284"/>
        <v>109287.18142200001</v>
      </c>
      <c r="Z375" s="40">
        <f t="shared" si="276"/>
        <v>15178.775197500003</v>
      </c>
      <c r="AA375" s="40">
        <f t="shared" si="277"/>
        <v>731616.96451950015</v>
      </c>
      <c r="AB375" s="40">
        <f t="shared" si="278"/>
        <v>622329.7830975001</v>
      </c>
      <c r="AC375" s="39" t="s">
        <v>101</v>
      </c>
      <c r="AD375" s="39">
        <v>9100140553</v>
      </c>
      <c r="AE375" s="39" t="s">
        <v>6</v>
      </c>
      <c r="AF375" s="39" t="s">
        <v>102</v>
      </c>
      <c r="AG375" s="39" t="s">
        <v>9</v>
      </c>
      <c r="AH375" s="39">
        <v>331011024</v>
      </c>
      <c r="AI375" s="39" t="s">
        <v>197</v>
      </c>
      <c r="AJ375" s="39" t="s">
        <v>388</v>
      </c>
      <c r="AK375" s="42" t="s">
        <v>388</v>
      </c>
      <c r="AL375" s="39" t="s">
        <v>467</v>
      </c>
      <c r="AM375" s="39"/>
    </row>
    <row r="376" spans="1:39" s="43" customFormat="1" ht="15.75" hidden="1" customHeight="1">
      <c r="A376" s="36">
        <v>53</v>
      </c>
      <c r="B376" s="37">
        <v>250904</v>
      </c>
      <c r="C376" s="37"/>
      <c r="D376" s="38">
        <v>220000001085</v>
      </c>
      <c r="E376" s="38">
        <v>2817655</v>
      </c>
      <c r="F376" s="38" t="s">
        <v>387</v>
      </c>
      <c r="G376" s="38">
        <v>5014200307</v>
      </c>
      <c r="H376" s="38" t="s">
        <v>388</v>
      </c>
      <c r="I376" s="39">
        <v>3100001558</v>
      </c>
      <c r="J376" s="39"/>
      <c r="K376" s="170" t="s">
        <v>1181</v>
      </c>
      <c r="L376" s="39">
        <v>1650</v>
      </c>
      <c r="M376" s="39">
        <v>4084</v>
      </c>
      <c r="N376" s="39">
        <v>3</v>
      </c>
      <c r="O376" s="39" t="s">
        <v>300</v>
      </c>
      <c r="P376" s="169" t="s">
        <v>109</v>
      </c>
      <c r="Q376" s="39" t="s">
        <v>115</v>
      </c>
      <c r="R376" s="39">
        <v>2.1379999999999999</v>
      </c>
      <c r="S376" s="40">
        <v>7977</v>
      </c>
      <c r="T376" s="41" t="s">
        <v>100</v>
      </c>
      <c r="U376" s="41">
        <v>76.112700000000004</v>
      </c>
      <c r="V376" s="40">
        <f t="shared" si="274"/>
        <v>607151.00790000008</v>
      </c>
      <c r="W376" s="40">
        <v>0</v>
      </c>
      <c r="X376" s="40">
        <v>0</v>
      </c>
      <c r="Y376" s="40">
        <f t="shared" si="284"/>
        <v>109287.18142200001</v>
      </c>
      <c r="Z376" s="40">
        <f t="shared" si="276"/>
        <v>15178.775197500003</v>
      </c>
      <c r="AA376" s="40">
        <f t="shared" si="277"/>
        <v>731616.96451950015</v>
      </c>
      <c r="AB376" s="40">
        <f t="shared" si="278"/>
        <v>622329.7830975001</v>
      </c>
      <c r="AC376" s="39" t="s">
        <v>101</v>
      </c>
      <c r="AD376" s="39">
        <v>9100140553</v>
      </c>
      <c r="AE376" s="39" t="s">
        <v>6</v>
      </c>
      <c r="AF376" s="39" t="s">
        <v>102</v>
      </c>
      <c r="AG376" s="39" t="s">
        <v>9</v>
      </c>
      <c r="AH376" s="39">
        <v>331011024</v>
      </c>
      <c r="AI376" s="39" t="s">
        <v>197</v>
      </c>
      <c r="AJ376" s="39" t="s">
        <v>388</v>
      </c>
      <c r="AK376" s="42" t="s">
        <v>388</v>
      </c>
      <c r="AL376" s="39" t="s">
        <v>467</v>
      </c>
      <c r="AM376" s="39"/>
    </row>
    <row r="377" spans="1:39" s="43" customFormat="1" ht="15.75" hidden="1" customHeight="1">
      <c r="A377" s="36">
        <v>54</v>
      </c>
      <c r="B377" s="37">
        <v>250914</v>
      </c>
      <c r="C377" s="37"/>
      <c r="D377" s="38">
        <v>220000001085</v>
      </c>
      <c r="E377" s="38">
        <v>2817655</v>
      </c>
      <c r="F377" s="38" t="s">
        <v>387</v>
      </c>
      <c r="G377" s="38">
        <v>5014200307</v>
      </c>
      <c r="H377" s="38" t="s">
        <v>388</v>
      </c>
      <c r="I377" s="39">
        <v>3100001558</v>
      </c>
      <c r="J377" s="39"/>
      <c r="K377" s="170" t="s">
        <v>1181</v>
      </c>
      <c r="L377" s="39">
        <v>1650</v>
      </c>
      <c r="M377" s="39">
        <v>4084</v>
      </c>
      <c r="N377" s="39">
        <v>3</v>
      </c>
      <c r="O377" s="39" t="s">
        <v>300</v>
      </c>
      <c r="P377" s="169" t="s">
        <v>109</v>
      </c>
      <c r="Q377" s="39" t="s">
        <v>115</v>
      </c>
      <c r="R377" s="39">
        <v>2.1379999999999999</v>
      </c>
      <c r="S377" s="40">
        <v>7977</v>
      </c>
      <c r="T377" s="41" t="s">
        <v>100</v>
      </c>
      <c r="U377" s="41">
        <v>76.112700000000004</v>
      </c>
      <c r="V377" s="40">
        <f t="shared" si="274"/>
        <v>607151.00790000008</v>
      </c>
      <c r="W377" s="40">
        <v>0</v>
      </c>
      <c r="X377" s="40">
        <v>0</v>
      </c>
      <c r="Y377" s="40">
        <f t="shared" si="284"/>
        <v>109287.18142200001</v>
      </c>
      <c r="Z377" s="40">
        <f t="shared" si="276"/>
        <v>15178.775197500003</v>
      </c>
      <c r="AA377" s="40">
        <f t="shared" si="277"/>
        <v>731616.96451950015</v>
      </c>
      <c r="AB377" s="40">
        <f t="shared" si="278"/>
        <v>622329.7830975001</v>
      </c>
      <c r="AC377" s="39" t="s">
        <v>101</v>
      </c>
      <c r="AD377" s="39">
        <v>9100140553</v>
      </c>
      <c r="AE377" s="39" t="s">
        <v>6</v>
      </c>
      <c r="AF377" s="39" t="s">
        <v>102</v>
      </c>
      <c r="AG377" s="39" t="s">
        <v>9</v>
      </c>
      <c r="AH377" s="39">
        <v>331011024</v>
      </c>
      <c r="AI377" s="39" t="s">
        <v>197</v>
      </c>
      <c r="AJ377" s="39" t="s">
        <v>388</v>
      </c>
      <c r="AK377" s="42" t="s">
        <v>388</v>
      </c>
      <c r="AL377" s="39" t="s">
        <v>467</v>
      </c>
      <c r="AM377" s="39"/>
    </row>
    <row r="378" spans="1:39" s="43" customFormat="1" ht="15.75" hidden="1" customHeight="1">
      <c r="A378" s="36">
        <v>55</v>
      </c>
      <c r="B378" s="37">
        <v>250917</v>
      </c>
      <c r="C378" s="37"/>
      <c r="D378" s="38">
        <v>220000001085</v>
      </c>
      <c r="E378" s="38">
        <v>3197532</v>
      </c>
      <c r="F378" s="38" t="s">
        <v>389</v>
      </c>
      <c r="G378" s="38">
        <v>5014416076</v>
      </c>
      <c r="H378" s="38" t="s">
        <v>390</v>
      </c>
      <c r="I378" s="39">
        <v>3100001558</v>
      </c>
      <c r="J378" s="39"/>
      <c r="K378" s="170" t="s">
        <v>1181</v>
      </c>
      <c r="L378" s="39">
        <v>1650</v>
      </c>
      <c r="M378" s="39">
        <v>4084</v>
      </c>
      <c r="N378" s="39">
        <v>3</v>
      </c>
      <c r="O378" s="39" t="s">
        <v>300</v>
      </c>
      <c r="P378" s="169" t="s">
        <v>109</v>
      </c>
      <c r="Q378" s="39" t="s">
        <v>115</v>
      </c>
      <c r="R378" s="39">
        <v>2.1379999999999999</v>
      </c>
      <c r="S378" s="40">
        <v>7977</v>
      </c>
      <c r="T378" s="41" t="s">
        <v>100</v>
      </c>
      <c r="U378" s="41">
        <v>76.112700000000004</v>
      </c>
      <c r="V378" s="40">
        <f t="shared" si="274"/>
        <v>607151.00790000008</v>
      </c>
      <c r="W378" s="40">
        <v>0</v>
      </c>
      <c r="X378" s="40">
        <v>0</v>
      </c>
      <c r="Y378" s="40">
        <f t="shared" si="284"/>
        <v>109287.18142200001</v>
      </c>
      <c r="Z378" s="40">
        <f t="shared" si="276"/>
        <v>15178.775197500003</v>
      </c>
      <c r="AA378" s="40">
        <f t="shared" si="277"/>
        <v>731616.96451950015</v>
      </c>
      <c r="AB378" s="40">
        <f t="shared" si="278"/>
        <v>622329.7830975001</v>
      </c>
      <c r="AC378" s="39" t="s">
        <v>101</v>
      </c>
      <c r="AD378" s="39">
        <v>9100140553</v>
      </c>
      <c r="AE378" s="39" t="s">
        <v>6</v>
      </c>
      <c r="AF378" s="39" t="s">
        <v>102</v>
      </c>
      <c r="AG378" s="39" t="s">
        <v>9</v>
      </c>
      <c r="AH378" s="39">
        <v>331011024</v>
      </c>
      <c r="AI378" s="39" t="s">
        <v>197</v>
      </c>
      <c r="AJ378" s="39" t="s">
        <v>391</v>
      </c>
      <c r="AK378" s="42" t="s">
        <v>391</v>
      </c>
      <c r="AL378" s="39" t="s">
        <v>467</v>
      </c>
      <c r="AM378" s="39"/>
    </row>
    <row r="379" spans="1:39" s="43" customFormat="1" ht="15.75" hidden="1" customHeight="1">
      <c r="A379" s="36">
        <v>56</v>
      </c>
      <c r="B379" s="37">
        <v>250918</v>
      </c>
      <c r="C379" s="37"/>
      <c r="D379" s="38">
        <v>220000001086</v>
      </c>
      <c r="E379" s="38">
        <v>3197532</v>
      </c>
      <c r="F379" s="38" t="s">
        <v>389</v>
      </c>
      <c r="G379" s="38">
        <v>5014416076</v>
      </c>
      <c r="H379" s="38" t="s">
        <v>390</v>
      </c>
      <c r="I379" s="39">
        <v>3100001558</v>
      </c>
      <c r="J379" s="39"/>
      <c r="K379" s="170" t="s">
        <v>1181</v>
      </c>
      <c r="L379" s="39">
        <v>1650</v>
      </c>
      <c r="M379" s="39">
        <v>4084</v>
      </c>
      <c r="N379" s="39">
        <v>3</v>
      </c>
      <c r="O379" s="39" t="s">
        <v>300</v>
      </c>
      <c r="P379" s="169" t="s">
        <v>109</v>
      </c>
      <c r="Q379" s="39" t="s">
        <v>115</v>
      </c>
      <c r="R379" s="39">
        <v>2.1379999999999999</v>
      </c>
      <c r="S379" s="40">
        <v>7977</v>
      </c>
      <c r="T379" s="41" t="s">
        <v>100</v>
      </c>
      <c r="U379" s="41">
        <v>76.112700000000004</v>
      </c>
      <c r="V379" s="40">
        <f t="shared" si="274"/>
        <v>607151.00790000008</v>
      </c>
      <c r="W379" s="40">
        <v>0</v>
      </c>
      <c r="X379" s="40">
        <v>0</v>
      </c>
      <c r="Y379" s="40">
        <f t="shared" si="284"/>
        <v>109287.18142200001</v>
      </c>
      <c r="Z379" s="40">
        <f t="shared" si="276"/>
        <v>15178.775197500003</v>
      </c>
      <c r="AA379" s="40">
        <f t="shared" si="277"/>
        <v>731616.96451950015</v>
      </c>
      <c r="AB379" s="40">
        <f t="shared" si="278"/>
        <v>622329.7830975001</v>
      </c>
      <c r="AC379" s="39" t="s">
        <v>101</v>
      </c>
      <c r="AD379" s="39">
        <v>9100140553</v>
      </c>
      <c r="AE379" s="39" t="s">
        <v>6</v>
      </c>
      <c r="AF379" s="39" t="s">
        <v>102</v>
      </c>
      <c r="AG379" s="39" t="s">
        <v>9</v>
      </c>
      <c r="AH379" s="39">
        <v>331011024</v>
      </c>
      <c r="AI379" s="39" t="s">
        <v>197</v>
      </c>
      <c r="AJ379" s="39" t="s">
        <v>391</v>
      </c>
      <c r="AK379" s="42" t="s">
        <v>391</v>
      </c>
      <c r="AL379" s="39" t="s">
        <v>467</v>
      </c>
      <c r="AM379" s="39"/>
    </row>
    <row r="380" spans="1:39" s="43" customFormat="1" ht="15.75" hidden="1" customHeight="1">
      <c r="A380" s="36">
        <v>57</v>
      </c>
      <c r="B380" s="37">
        <v>250919</v>
      </c>
      <c r="C380" s="37"/>
      <c r="D380" s="38">
        <v>220000001086</v>
      </c>
      <c r="E380" s="38">
        <v>3197532</v>
      </c>
      <c r="F380" s="38" t="s">
        <v>389</v>
      </c>
      <c r="G380" s="38">
        <v>5014416076</v>
      </c>
      <c r="H380" s="38" t="s">
        <v>390</v>
      </c>
      <c r="I380" s="39">
        <v>3100001558</v>
      </c>
      <c r="J380" s="39"/>
      <c r="K380" s="170" t="s">
        <v>1181</v>
      </c>
      <c r="L380" s="39">
        <v>1650</v>
      </c>
      <c r="M380" s="39">
        <v>4084</v>
      </c>
      <c r="N380" s="39">
        <v>3</v>
      </c>
      <c r="O380" s="39" t="s">
        <v>300</v>
      </c>
      <c r="P380" s="169" t="s">
        <v>109</v>
      </c>
      <c r="Q380" s="39" t="s">
        <v>115</v>
      </c>
      <c r="R380" s="39">
        <v>2.1379999999999999</v>
      </c>
      <c r="S380" s="40">
        <v>7977</v>
      </c>
      <c r="T380" s="41" t="s">
        <v>100</v>
      </c>
      <c r="U380" s="41">
        <v>76.112700000000004</v>
      </c>
      <c r="V380" s="40">
        <f t="shared" si="274"/>
        <v>607151.00790000008</v>
      </c>
      <c r="W380" s="40">
        <v>0</v>
      </c>
      <c r="X380" s="40">
        <v>0</v>
      </c>
      <c r="Y380" s="40">
        <f t="shared" si="284"/>
        <v>109287.18142200001</v>
      </c>
      <c r="Z380" s="40">
        <f t="shared" si="276"/>
        <v>15178.775197500003</v>
      </c>
      <c r="AA380" s="40">
        <f t="shared" si="277"/>
        <v>731616.96451950015</v>
      </c>
      <c r="AB380" s="40">
        <f t="shared" si="278"/>
        <v>622329.7830975001</v>
      </c>
      <c r="AC380" s="39" t="s">
        <v>101</v>
      </c>
      <c r="AD380" s="39">
        <v>9100140553</v>
      </c>
      <c r="AE380" s="39" t="s">
        <v>6</v>
      </c>
      <c r="AF380" s="39" t="s">
        <v>102</v>
      </c>
      <c r="AG380" s="39" t="s">
        <v>9</v>
      </c>
      <c r="AH380" s="39">
        <v>331011024</v>
      </c>
      <c r="AI380" s="39" t="s">
        <v>197</v>
      </c>
      <c r="AJ380" s="39" t="s">
        <v>391</v>
      </c>
      <c r="AK380" s="42" t="s">
        <v>391</v>
      </c>
      <c r="AL380" s="39" t="s">
        <v>467</v>
      </c>
      <c r="AM380" s="39"/>
    </row>
    <row r="381" spans="1:39" s="43" customFormat="1" ht="15.75" hidden="1" customHeight="1">
      <c r="A381" s="36">
        <v>58</v>
      </c>
      <c r="B381" s="37">
        <v>250922</v>
      </c>
      <c r="C381" s="37"/>
      <c r="D381" s="38">
        <v>220000001086</v>
      </c>
      <c r="E381" s="38">
        <v>3197532</v>
      </c>
      <c r="F381" s="38" t="s">
        <v>389</v>
      </c>
      <c r="G381" s="38">
        <v>5014416076</v>
      </c>
      <c r="H381" s="38" t="s">
        <v>390</v>
      </c>
      <c r="I381" s="39">
        <v>3100001558</v>
      </c>
      <c r="J381" s="39"/>
      <c r="K381" s="170" t="s">
        <v>1181</v>
      </c>
      <c r="L381" s="39">
        <v>1650</v>
      </c>
      <c r="M381" s="39">
        <v>4084</v>
      </c>
      <c r="N381" s="39">
        <v>3</v>
      </c>
      <c r="O381" s="39" t="s">
        <v>300</v>
      </c>
      <c r="P381" s="169" t="s">
        <v>109</v>
      </c>
      <c r="Q381" s="39" t="s">
        <v>115</v>
      </c>
      <c r="R381" s="39">
        <v>2.1379999999999999</v>
      </c>
      <c r="S381" s="40">
        <v>7977</v>
      </c>
      <c r="T381" s="41" t="s">
        <v>100</v>
      </c>
      <c r="U381" s="41">
        <v>76.112700000000004</v>
      </c>
      <c r="V381" s="40">
        <f t="shared" si="274"/>
        <v>607151.00790000008</v>
      </c>
      <c r="W381" s="40">
        <v>0</v>
      </c>
      <c r="X381" s="40">
        <v>0</v>
      </c>
      <c r="Y381" s="40">
        <f t="shared" si="284"/>
        <v>109287.18142200001</v>
      </c>
      <c r="Z381" s="40">
        <f t="shared" si="276"/>
        <v>15178.775197500003</v>
      </c>
      <c r="AA381" s="40">
        <f t="shared" si="277"/>
        <v>731616.96451950015</v>
      </c>
      <c r="AB381" s="40">
        <f t="shared" si="278"/>
        <v>622329.7830975001</v>
      </c>
      <c r="AC381" s="39" t="s">
        <v>101</v>
      </c>
      <c r="AD381" s="39">
        <v>9100140553</v>
      </c>
      <c r="AE381" s="39" t="s">
        <v>6</v>
      </c>
      <c r="AF381" s="39" t="s">
        <v>102</v>
      </c>
      <c r="AG381" s="39" t="s">
        <v>9</v>
      </c>
      <c r="AH381" s="39">
        <v>331011024</v>
      </c>
      <c r="AI381" s="39" t="s">
        <v>197</v>
      </c>
      <c r="AJ381" s="39" t="s">
        <v>391</v>
      </c>
      <c r="AK381" s="42" t="s">
        <v>391</v>
      </c>
      <c r="AL381" s="39" t="s">
        <v>467</v>
      </c>
      <c r="AM381" s="39"/>
    </row>
    <row r="382" spans="1:39" s="43" customFormat="1" ht="15.75" hidden="1" customHeight="1">
      <c r="A382" s="36">
        <v>59</v>
      </c>
      <c r="B382" s="37">
        <v>250924</v>
      </c>
      <c r="C382" s="37"/>
      <c r="D382" s="38">
        <v>220000001086</v>
      </c>
      <c r="E382" s="38">
        <v>3197532</v>
      </c>
      <c r="F382" s="38" t="s">
        <v>389</v>
      </c>
      <c r="G382" s="38">
        <v>5014416076</v>
      </c>
      <c r="H382" s="38" t="s">
        <v>390</v>
      </c>
      <c r="I382" s="39">
        <v>3100001558</v>
      </c>
      <c r="J382" s="39"/>
      <c r="K382" s="170" t="s">
        <v>1181</v>
      </c>
      <c r="L382" s="39">
        <v>1650</v>
      </c>
      <c r="M382" s="39">
        <v>4084</v>
      </c>
      <c r="N382" s="39">
        <v>3</v>
      </c>
      <c r="O382" s="39" t="s">
        <v>300</v>
      </c>
      <c r="P382" s="169" t="s">
        <v>109</v>
      </c>
      <c r="Q382" s="39" t="s">
        <v>115</v>
      </c>
      <c r="R382" s="39">
        <v>2.1379999999999999</v>
      </c>
      <c r="S382" s="40">
        <v>7977</v>
      </c>
      <c r="T382" s="41" t="s">
        <v>100</v>
      </c>
      <c r="U382" s="41">
        <v>76.112700000000004</v>
      </c>
      <c r="V382" s="40">
        <f t="shared" si="274"/>
        <v>607151.00790000008</v>
      </c>
      <c r="W382" s="40">
        <v>0</v>
      </c>
      <c r="X382" s="40">
        <v>0</v>
      </c>
      <c r="Y382" s="40">
        <f t="shared" si="284"/>
        <v>109287.18142200001</v>
      </c>
      <c r="Z382" s="40">
        <f t="shared" si="276"/>
        <v>15178.775197500003</v>
      </c>
      <c r="AA382" s="40">
        <f t="shared" si="277"/>
        <v>731616.96451950015</v>
      </c>
      <c r="AB382" s="40">
        <f t="shared" si="278"/>
        <v>622329.7830975001</v>
      </c>
      <c r="AC382" s="39" t="s">
        <v>101</v>
      </c>
      <c r="AD382" s="39">
        <v>9100140553</v>
      </c>
      <c r="AE382" s="39" t="s">
        <v>6</v>
      </c>
      <c r="AF382" s="39" t="s">
        <v>102</v>
      </c>
      <c r="AG382" s="39" t="s">
        <v>9</v>
      </c>
      <c r="AH382" s="39">
        <v>331011024</v>
      </c>
      <c r="AI382" s="39" t="s">
        <v>197</v>
      </c>
      <c r="AJ382" s="39" t="s">
        <v>391</v>
      </c>
      <c r="AK382" s="42" t="s">
        <v>391</v>
      </c>
      <c r="AL382" s="39" t="s">
        <v>467</v>
      </c>
      <c r="AM382" s="39"/>
    </row>
    <row r="383" spans="1:39" s="43" customFormat="1" ht="15.75" hidden="1" customHeight="1">
      <c r="A383" s="36">
        <v>60</v>
      </c>
      <c r="B383" s="37">
        <v>250925</v>
      </c>
      <c r="C383" s="37"/>
      <c r="D383" s="38">
        <v>220000001086</v>
      </c>
      <c r="E383" s="38">
        <v>3197532</v>
      </c>
      <c r="F383" s="38" t="s">
        <v>389</v>
      </c>
      <c r="G383" s="38">
        <v>5014416076</v>
      </c>
      <c r="H383" s="38" t="s">
        <v>390</v>
      </c>
      <c r="I383" s="39">
        <v>3100001558</v>
      </c>
      <c r="J383" s="39"/>
      <c r="K383" s="170" t="s">
        <v>1181</v>
      </c>
      <c r="L383" s="39">
        <v>1650</v>
      </c>
      <c r="M383" s="39">
        <v>4084</v>
      </c>
      <c r="N383" s="39">
        <v>3</v>
      </c>
      <c r="O383" s="39" t="s">
        <v>300</v>
      </c>
      <c r="P383" s="169" t="s">
        <v>109</v>
      </c>
      <c r="Q383" s="39" t="s">
        <v>115</v>
      </c>
      <c r="R383" s="39">
        <v>2.1379999999999999</v>
      </c>
      <c r="S383" s="40">
        <v>7977</v>
      </c>
      <c r="T383" s="41" t="s">
        <v>100</v>
      </c>
      <c r="U383" s="41">
        <v>76.112700000000004</v>
      </c>
      <c r="V383" s="40">
        <f t="shared" si="274"/>
        <v>607151.00790000008</v>
      </c>
      <c r="W383" s="40">
        <v>0</v>
      </c>
      <c r="X383" s="40">
        <v>0</v>
      </c>
      <c r="Y383" s="40">
        <f t="shared" si="284"/>
        <v>109287.18142200001</v>
      </c>
      <c r="Z383" s="40">
        <f t="shared" si="276"/>
        <v>15178.775197500003</v>
      </c>
      <c r="AA383" s="40">
        <f t="shared" si="277"/>
        <v>731616.96451950015</v>
      </c>
      <c r="AB383" s="40">
        <f t="shared" si="278"/>
        <v>622329.7830975001</v>
      </c>
      <c r="AC383" s="39" t="s">
        <v>101</v>
      </c>
      <c r="AD383" s="39">
        <v>9100140553</v>
      </c>
      <c r="AE383" s="39" t="s">
        <v>6</v>
      </c>
      <c r="AF383" s="39" t="s">
        <v>102</v>
      </c>
      <c r="AG383" s="39" t="s">
        <v>9</v>
      </c>
      <c r="AH383" s="39">
        <v>331011024</v>
      </c>
      <c r="AI383" s="39" t="s">
        <v>197</v>
      </c>
      <c r="AJ383" s="39" t="s">
        <v>391</v>
      </c>
      <c r="AK383" s="42" t="s">
        <v>391</v>
      </c>
      <c r="AL383" s="39" t="s">
        <v>467</v>
      </c>
      <c r="AM383" s="39"/>
    </row>
    <row r="384" spans="1:39" s="43" customFormat="1" ht="15.75" hidden="1" customHeight="1">
      <c r="A384" s="36">
        <v>61</v>
      </c>
      <c r="B384" s="44" t="s">
        <v>519</v>
      </c>
      <c r="C384" s="44"/>
      <c r="D384" s="38">
        <v>220000001119</v>
      </c>
      <c r="E384" s="38">
        <v>3386266</v>
      </c>
      <c r="F384" s="38" t="s">
        <v>456</v>
      </c>
      <c r="G384" s="38">
        <v>5019263359</v>
      </c>
      <c r="H384" s="38" t="s">
        <v>457</v>
      </c>
      <c r="I384" s="39">
        <v>3100001558</v>
      </c>
      <c r="J384" s="39"/>
      <c r="K384" s="170" t="s">
        <v>1181</v>
      </c>
      <c r="L384" s="39">
        <v>1650</v>
      </c>
      <c r="M384" s="39">
        <v>4084</v>
      </c>
      <c r="N384" s="39">
        <v>3</v>
      </c>
      <c r="O384" s="39">
        <v>3</v>
      </c>
      <c r="P384" s="169" t="s">
        <v>158</v>
      </c>
      <c r="Q384" s="39" t="s">
        <v>411</v>
      </c>
      <c r="R384" s="39">
        <v>2.1360000000000001</v>
      </c>
      <c r="S384" s="40">
        <v>8490</v>
      </c>
      <c r="T384" s="41" t="s">
        <v>100</v>
      </c>
      <c r="U384" s="41">
        <v>81.765500000000003</v>
      </c>
      <c r="V384" s="40">
        <f t="shared" si="274"/>
        <v>694189.09499999997</v>
      </c>
      <c r="W384" s="40">
        <v>0</v>
      </c>
      <c r="X384" s="40">
        <v>0</v>
      </c>
      <c r="Y384" s="40">
        <f t="shared" ref="Y384:Y391" si="285">V384*18%</f>
        <v>124954.03709999999</v>
      </c>
      <c r="Z384" s="40">
        <f t="shared" si="276"/>
        <v>17354.727374999999</v>
      </c>
      <c r="AA384" s="40">
        <f t="shared" si="277"/>
        <v>836497.85947499995</v>
      </c>
      <c r="AB384" s="40">
        <f t="shared" si="278"/>
        <v>711543.82237499999</v>
      </c>
      <c r="AC384" s="39" t="s">
        <v>101</v>
      </c>
      <c r="AD384" s="39">
        <v>9100153853</v>
      </c>
      <c r="AE384" s="39" t="s">
        <v>6</v>
      </c>
      <c r="AF384" s="39" t="s">
        <v>116</v>
      </c>
      <c r="AG384" s="39" t="s">
        <v>12</v>
      </c>
      <c r="AH384" s="39">
        <v>331030327</v>
      </c>
      <c r="AI384" s="39" t="s">
        <v>458</v>
      </c>
      <c r="AJ384" s="39" t="s">
        <v>459</v>
      </c>
      <c r="AK384" s="42" t="s">
        <v>459</v>
      </c>
      <c r="AL384" s="39" t="s">
        <v>467</v>
      </c>
      <c r="AM384" s="39"/>
    </row>
    <row r="385" spans="1:39" s="43" customFormat="1" ht="15.75" hidden="1" customHeight="1">
      <c r="A385" s="36">
        <v>62</v>
      </c>
      <c r="B385" s="44" t="s">
        <v>520</v>
      </c>
      <c r="C385" s="44"/>
      <c r="D385" s="38">
        <v>220000001119</v>
      </c>
      <c r="E385" s="38">
        <v>3386266</v>
      </c>
      <c r="F385" s="38" t="s">
        <v>456</v>
      </c>
      <c r="G385" s="38">
        <v>5019263359</v>
      </c>
      <c r="H385" s="38" t="s">
        <v>457</v>
      </c>
      <c r="I385" s="39">
        <v>3100001558</v>
      </c>
      <c r="J385" s="39"/>
      <c r="K385" s="170" t="s">
        <v>1181</v>
      </c>
      <c r="L385" s="39">
        <v>1650</v>
      </c>
      <c r="M385" s="39">
        <v>4084</v>
      </c>
      <c r="N385" s="39">
        <v>3</v>
      </c>
      <c r="O385" s="39">
        <v>3</v>
      </c>
      <c r="P385" s="169" t="s">
        <v>158</v>
      </c>
      <c r="Q385" s="39" t="s">
        <v>411</v>
      </c>
      <c r="R385" s="39">
        <v>2.1360000000000001</v>
      </c>
      <c r="S385" s="40">
        <v>8490</v>
      </c>
      <c r="T385" s="41" t="s">
        <v>100</v>
      </c>
      <c r="U385" s="41">
        <v>81.765500000000003</v>
      </c>
      <c r="V385" s="40">
        <f t="shared" si="274"/>
        <v>694189.09499999997</v>
      </c>
      <c r="W385" s="40">
        <v>0</v>
      </c>
      <c r="X385" s="40">
        <v>0</v>
      </c>
      <c r="Y385" s="40">
        <f t="shared" si="285"/>
        <v>124954.03709999999</v>
      </c>
      <c r="Z385" s="40">
        <f t="shared" si="276"/>
        <v>17354.727374999999</v>
      </c>
      <c r="AA385" s="40">
        <f t="shared" si="277"/>
        <v>836497.85947499995</v>
      </c>
      <c r="AB385" s="40">
        <f t="shared" si="278"/>
        <v>711543.82237499999</v>
      </c>
      <c r="AC385" s="39" t="s">
        <v>101</v>
      </c>
      <c r="AD385" s="39">
        <v>9100153853</v>
      </c>
      <c r="AE385" s="39" t="s">
        <v>6</v>
      </c>
      <c r="AF385" s="39" t="s">
        <v>116</v>
      </c>
      <c r="AG385" s="39" t="s">
        <v>12</v>
      </c>
      <c r="AH385" s="39">
        <v>331030327</v>
      </c>
      <c r="AI385" s="39" t="s">
        <v>458</v>
      </c>
      <c r="AJ385" s="39" t="s">
        <v>459</v>
      </c>
      <c r="AK385" s="42" t="s">
        <v>459</v>
      </c>
      <c r="AL385" s="39" t="s">
        <v>467</v>
      </c>
      <c r="AM385" s="39"/>
    </row>
    <row r="386" spans="1:39" s="43" customFormat="1" ht="15.75" hidden="1" customHeight="1">
      <c r="A386" s="36">
        <v>63</v>
      </c>
      <c r="B386" s="44" t="s">
        <v>521</v>
      </c>
      <c r="C386" s="44"/>
      <c r="D386" s="38">
        <v>220000001120</v>
      </c>
      <c r="E386" s="38">
        <v>3386266</v>
      </c>
      <c r="F386" s="38" t="s">
        <v>456</v>
      </c>
      <c r="G386" s="38">
        <v>5019263359</v>
      </c>
      <c r="H386" s="38" t="s">
        <v>457</v>
      </c>
      <c r="I386" s="39">
        <v>3100001558</v>
      </c>
      <c r="J386" s="39"/>
      <c r="K386" s="170" t="s">
        <v>1181</v>
      </c>
      <c r="L386" s="39">
        <v>1650</v>
      </c>
      <c r="M386" s="39">
        <v>4084</v>
      </c>
      <c r="N386" s="39">
        <v>3</v>
      </c>
      <c r="O386" s="39">
        <v>3</v>
      </c>
      <c r="P386" s="169" t="s">
        <v>158</v>
      </c>
      <c r="Q386" s="39" t="s">
        <v>411</v>
      </c>
      <c r="R386" s="39">
        <v>2.1360000000000001</v>
      </c>
      <c r="S386" s="40">
        <v>8490</v>
      </c>
      <c r="T386" s="41" t="s">
        <v>100</v>
      </c>
      <c r="U386" s="41">
        <v>81.765500000000003</v>
      </c>
      <c r="V386" s="40">
        <f t="shared" si="274"/>
        <v>694189.09499999997</v>
      </c>
      <c r="W386" s="40">
        <v>0</v>
      </c>
      <c r="X386" s="40">
        <v>0</v>
      </c>
      <c r="Y386" s="40">
        <f t="shared" si="285"/>
        <v>124954.03709999999</v>
      </c>
      <c r="Z386" s="40">
        <f t="shared" si="276"/>
        <v>17354.727374999999</v>
      </c>
      <c r="AA386" s="40">
        <f t="shared" si="277"/>
        <v>836497.85947499995</v>
      </c>
      <c r="AB386" s="40">
        <f t="shared" si="278"/>
        <v>711543.82237499999</v>
      </c>
      <c r="AC386" s="39" t="s">
        <v>101</v>
      </c>
      <c r="AD386" s="39">
        <v>9100153853</v>
      </c>
      <c r="AE386" s="39" t="s">
        <v>6</v>
      </c>
      <c r="AF386" s="39" t="s">
        <v>116</v>
      </c>
      <c r="AG386" s="39" t="s">
        <v>12</v>
      </c>
      <c r="AH386" s="39">
        <v>331030327</v>
      </c>
      <c r="AI386" s="39" t="s">
        <v>458</v>
      </c>
      <c r="AJ386" s="39" t="s">
        <v>459</v>
      </c>
      <c r="AK386" s="42" t="s">
        <v>459</v>
      </c>
      <c r="AL386" s="39" t="s">
        <v>467</v>
      </c>
      <c r="AM386" s="39"/>
    </row>
    <row r="387" spans="1:39" s="43" customFormat="1" ht="15.75" hidden="1" customHeight="1">
      <c r="A387" s="36">
        <v>64</v>
      </c>
      <c r="B387" s="44" t="s">
        <v>522</v>
      </c>
      <c r="C387" s="44"/>
      <c r="D387" s="38">
        <v>220000001120</v>
      </c>
      <c r="E387" s="38">
        <v>3386266</v>
      </c>
      <c r="F387" s="38" t="s">
        <v>456</v>
      </c>
      <c r="G387" s="38">
        <v>5019263359</v>
      </c>
      <c r="H387" s="38" t="s">
        <v>457</v>
      </c>
      <c r="I387" s="39">
        <v>3100001558</v>
      </c>
      <c r="J387" s="39"/>
      <c r="K387" s="170" t="s">
        <v>1181</v>
      </c>
      <c r="L387" s="39">
        <v>1650</v>
      </c>
      <c r="M387" s="39">
        <v>4084</v>
      </c>
      <c r="N387" s="39">
        <v>3</v>
      </c>
      <c r="O387" s="39">
        <v>3</v>
      </c>
      <c r="P387" s="169" t="s">
        <v>158</v>
      </c>
      <c r="Q387" s="39" t="s">
        <v>411</v>
      </c>
      <c r="R387" s="39">
        <v>2.1360000000000001</v>
      </c>
      <c r="S387" s="40">
        <v>8490</v>
      </c>
      <c r="T387" s="41" t="s">
        <v>100</v>
      </c>
      <c r="U387" s="41">
        <v>81.765500000000003</v>
      </c>
      <c r="V387" s="40">
        <f t="shared" si="274"/>
        <v>694189.09499999997</v>
      </c>
      <c r="W387" s="40">
        <v>0</v>
      </c>
      <c r="X387" s="40">
        <v>0</v>
      </c>
      <c r="Y387" s="40">
        <f t="shared" si="285"/>
        <v>124954.03709999999</v>
      </c>
      <c r="Z387" s="40">
        <f t="shared" si="276"/>
        <v>17354.727374999999</v>
      </c>
      <c r="AA387" s="40">
        <f t="shared" si="277"/>
        <v>836497.85947499995</v>
      </c>
      <c r="AB387" s="40">
        <f t="shared" si="278"/>
        <v>711543.82237499999</v>
      </c>
      <c r="AC387" s="39" t="s">
        <v>101</v>
      </c>
      <c r="AD387" s="39">
        <v>9100153853</v>
      </c>
      <c r="AE387" s="39" t="s">
        <v>6</v>
      </c>
      <c r="AF387" s="39" t="s">
        <v>116</v>
      </c>
      <c r="AG387" s="39" t="s">
        <v>12</v>
      </c>
      <c r="AH387" s="39">
        <v>331030327</v>
      </c>
      <c r="AI387" s="39" t="s">
        <v>458</v>
      </c>
      <c r="AJ387" s="39" t="s">
        <v>459</v>
      </c>
      <c r="AK387" s="42" t="s">
        <v>459</v>
      </c>
      <c r="AL387" s="39" t="s">
        <v>467</v>
      </c>
      <c r="AM387" s="39"/>
    </row>
    <row r="388" spans="1:39" s="43" customFormat="1" ht="15.75" hidden="1" customHeight="1">
      <c r="A388" s="36">
        <v>65</v>
      </c>
      <c r="B388" s="44" t="s">
        <v>523</v>
      </c>
      <c r="C388" s="44"/>
      <c r="D388" s="38">
        <v>220000001121</v>
      </c>
      <c r="E388" s="38">
        <v>3386266</v>
      </c>
      <c r="F388" s="38" t="s">
        <v>456</v>
      </c>
      <c r="G388" s="38">
        <v>5019263359</v>
      </c>
      <c r="H388" s="38" t="s">
        <v>457</v>
      </c>
      <c r="I388" s="39">
        <v>3100001558</v>
      </c>
      <c r="J388" s="39"/>
      <c r="K388" s="170" t="s">
        <v>1181</v>
      </c>
      <c r="L388" s="39">
        <v>1650</v>
      </c>
      <c r="M388" s="39">
        <v>4084</v>
      </c>
      <c r="N388" s="39">
        <v>3</v>
      </c>
      <c r="O388" s="39">
        <v>3</v>
      </c>
      <c r="P388" s="169" t="s">
        <v>158</v>
      </c>
      <c r="Q388" s="39" t="s">
        <v>411</v>
      </c>
      <c r="R388" s="39">
        <v>2.1360000000000001</v>
      </c>
      <c r="S388" s="40">
        <v>8490</v>
      </c>
      <c r="T388" s="41" t="s">
        <v>100</v>
      </c>
      <c r="U388" s="41">
        <v>81.765500000000003</v>
      </c>
      <c r="V388" s="40">
        <f t="shared" si="274"/>
        <v>694189.09499999997</v>
      </c>
      <c r="W388" s="40">
        <v>0</v>
      </c>
      <c r="X388" s="40">
        <v>0</v>
      </c>
      <c r="Y388" s="40">
        <f t="shared" si="285"/>
        <v>124954.03709999999</v>
      </c>
      <c r="Z388" s="40">
        <f t="shared" si="276"/>
        <v>17354.727374999999</v>
      </c>
      <c r="AA388" s="40">
        <f t="shared" si="277"/>
        <v>836497.85947499995</v>
      </c>
      <c r="AB388" s="40">
        <f t="shared" si="278"/>
        <v>711543.82237499999</v>
      </c>
      <c r="AC388" s="39" t="s">
        <v>101</v>
      </c>
      <c r="AD388" s="39">
        <v>9100153853</v>
      </c>
      <c r="AE388" s="39" t="s">
        <v>6</v>
      </c>
      <c r="AF388" s="39" t="s">
        <v>116</v>
      </c>
      <c r="AG388" s="39" t="s">
        <v>12</v>
      </c>
      <c r="AH388" s="39">
        <v>331030327</v>
      </c>
      <c r="AI388" s="39" t="s">
        <v>458</v>
      </c>
      <c r="AJ388" s="39" t="s">
        <v>459</v>
      </c>
      <c r="AK388" s="42" t="s">
        <v>459</v>
      </c>
      <c r="AL388" s="39" t="s">
        <v>467</v>
      </c>
      <c r="AM388" s="39"/>
    </row>
    <row r="389" spans="1:39" s="43" customFormat="1" ht="15.75" hidden="1" customHeight="1">
      <c r="A389" s="36">
        <v>66</v>
      </c>
      <c r="B389" s="44" t="s">
        <v>524</v>
      </c>
      <c r="C389" s="44"/>
      <c r="D389" s="38">
        <v>220000001122</v>
      </c>
      <c r="E389" s="38">
        <v>3386266</v>
      </c>
      <c r="F389" s="38" t="s">
        <v>456</v>
      </c>
      <c r="G389" s="38">
        <v>5019263359</v>
      </c>
      <c r="H389" s="38" t="s">
        <v>457</v>
      </c>
      <c r="I389" s="39">
        <v>3100001558</v>
      </c>
      <c r="J389" s="39"/>
      <c r="K389" s="170" t="s">
        <v>1181</v>
      </c>
      <c r="L389" s="39">
        <v>1650</v>
      </c>
      <c r="M389" s="39">
        <v>4084</v>
      </c>
      <c r="N389" s="39">
        <v>3</v>
      </c>
      <c r="O389" s="39">
        <v>3</v>
      </c>
      <c r="P389" s="169" t="s">
        <v>158</v>
      </c>
      <c r="Q389" s="39" t="s">
        <v>411</v>
      </c>
      <c r="R389" s="39">
        <v>2.1360000000000001</v>
      </c>
      <c r="S389" s="40">
        <v>8490</v>
      </c>
      <c r="T389" s="41" t="s">
        <v>100</v>
      </c>
      <c r="U389" s="41">
        <v>81.765500000000003</v>
      </c>
      <c r="V389" s="40">
        <f t="shared" si="274"/>
        <v>694189.09499999997</v>
      </c>
      <c r="W389" s="40">
        <v>0</v>
      </c>
      <c r="X389" s="40">
        <v>0</v>
      </c>
      <c r="Y389" s="40">
        <f t="shared" si="285"/>
        <v>124954.03709999999</v>
      </c>
      <c r="Z389" s="40">
        <f t="shared" si="276"/>
        <v>17354.727374999999</v>
      </c>
      <c r="AA389" s="40">
        <f t="shared" si="277"/>
        <v>836497.85947499995</v>
      </c>
      <c r="AB389" s="40">
        <f t="shared" si="278"/>
        <v>711543.82237499999</v>
      </c>
      <c r="AC389" s="39" t="s">
        <v>101</v>
      </c>
      <c r="AD389" s="39">
        <v>9100153853</v>
      </c>
      <c r="AE389" s="39" t="s">
        <v>6</v>
      </c>
      <c r="AF389" s="39" t="s">
        <v>116</v>
      </c>
      <c r="AG389" s="39" t="s">
        <v>12</v>
      </c>
      <c r="AH389" s="39">
        <v>331030327</v>
      </c>
      <c r="AI389" s="39" t="s">
        <v>458</v>
      </c>
      <c r="AJ389" s="39" t="s">
        <v>459</v>
      </c>
      <c r="AK389" s="42" t="s">
        <v>459</v>
      </c>
      <c r="AL389" s="39" t="s">
        <v>467</v>
      </c>
      <c r="AM389" s="39"/>
    </row>
    <row r="390" spans="1:39" s="43" customFormat="1" ht="15.75" hidden="1" customHeight="1">
      <c r="A390" s="36">
        <v>67</v>
      </c>
      <c r="B390" s="44" t="s">
        <v>525</v>
      </c>
      <c r="C390" s="44"/>
      <c r="D390" s="38">
        <v>220000001123</v>
      </c>
      <c r="E390" s="38">
        <v>3386266</v>
      </c>
      <c r="F390" s="38" t="s">
        <v>456</v>
      </c>
      <c r="G390" s="38">
        <v>5019263359</v>
      </c>
      <c r="H390" s="38" t="s">
        <v>457</v>
      </c>
      <c r="I390" s="39">
        <v>3100001558</v>
      </c>
      <c r="J390" s="39"/>
      <c r="K390" s="170" t="s">
        <v>1181</v>
      </c>
      <c r="L390" s="39">
        <v>1650</v>
      </c>
      <c r="M390" s="39">
        <v>4084</v>
      </c>
      <c r="N390" s="39">
        <v>3</v>
      </c>
      <c r="O390" s="39">
        <v>3</v>
      </c>
      <c r="P390" s="169" t="s">
        <v>158</v>
      </c>
      <c r="Q390" s="39" t="s">
        <v>411</v>
      </c>
      <c r="R390" s="39">
        <v>2.1360000000000001</v>
      </c>
      <c r="S390" s="40">
        <v>8490</v>
      </c>
      <c r="T390" s="41" t="s">
        <v>100</v>
      </c>
      <c r="U390" s="41">
        <v>81.765500000000003</v>
      </c>
      <c r="V390" s="40">
        <f t="shared" si="274"/>
        <v>694189.09499999997</v>
      </c>
      <c r="W390" s="40">
        <v>0</v>
      </c>
      <c r="X390" s="40">
        <v>0</v>
      </c>
      <c r="Y390" s="40">
        <f t="shared" si="285"/>
        <v>124954.03709999999</v>
      </c>
      <c r="Z390" s="40">
        <f t="shared" si="276"/>
        <v>17354.727374999999</v>
      </c>
      <c r="AA390" s="40">
        <f t="shared" si="277"/>
        <v>836497.85947499995</v>
      </c>
      <c r="AB390" s="40">
        <f t="shared" si="278"/>
        <v>711543.82237499999</v>
      </c>
      <c r="AC390" s="39" t="s">
        <v>101</v>
      </c>
      <c r="AD390" s="39">
        <v>9100153853</v>
      </c>
      <c r="AE390" s="39" t="s">
        <v>6</v>
      </c>
      <c r="AF390" s="39" t="s">
        <v>116</v>
      </c>
      <c r="AG390" s="39" t="s">
        <v>12</v>
      </c>
      <c r="AH390" s="39">
        <v>331030327</v>
      </c>
      <c r="AI390" s="39" t="s">
        <v>458</v>
      </c>
      <c r="AJ390" s="39" t="s">
        <v>459</v>
      </c>
      <c r="AK390" s="42" t="s">
        <v>459</v>
      </c>
      <c r="AL390" s="39" t="s">
        <v>467</v>
      </c>
      <c r="AM390" s="39"/>
    </row>
    <row r="391" spans="1:39" s="43" customFormat="1" ht="15.75" hidden="1" customHeight="1">
      <c r="A391" s="36">
        <v>68</v>
      </c>
      <c r="B391" s="44" t="s">
        <v>526</v>
      </c>
      <c r="C391" s="44"/>
      <c r="D391" s="38">
        <v>220000001123</v>
      </c>
      <c r="E391" s="38">
        <v>3386266</v>
      </c>
      <c r="F391" s="38" t="s">
        <v>456</v>
      </c>
      <c r="G391" s="38">
        <v>5019263359</v>
      </c>
      <c r="H391" s="38" t="s">
        <v>457</v>
      </c>
      <c r="I391" s="39">
        <v>3100001558</v>
      </c>
      <c r="J391" s="39"/>
      <c r="K391" s="170" t="s">
        <v>1181</v>
      </c>
      <c r="L391" s="39">
        <v>1650</v>
      </c>
      <c r="M391" s="39">
        <v>4084</v>
      </c>
      <c r="N391" s="39">
        <v>3</v>
      </c>
      <c r="O391" s="39">
        <v>3</v>
      </c>
      <c r="P391" s="169" t="s">
        <v>158</v>
      </c>
      <c r="Q391" s="39" t="s">
        <v>411</v>
      </c>
      <c r="R391" s="39">
        <v>2.1360000000000001</v>
      </c>
      <c r="S391" s="40">
        <v>8490</v>
      </c>
      <c r="T391" s="41" t="s">
        <v>100</v>
      </c>
      <c r="U391" s="41">
        <v>81.765500000000003</v>
      </c>
      <c r="V391" s="40">
        <f t="shared" si="274"/>
        <v>694189.09499999997</v>
      </c>
      <c r="W391" s="40">
        <v>0</v>
      </c>
      <c r="X391" s="40">
        <v>0</v>
      </c>
      <c r="Y391" s="40">
        <f t="shared" si="285"/>
        <v>124954.03709999999</v>
      </c>
      <c r="Z391" s="40">
        <f t="shared" si="276"/>
        <v>17354.727374999999</v>
      </c>
      <c r="AA391" s="40">
        <f t="shared" si="277"/>
        <v>836497.85947499995</v>
      </c>
      <c r="AB391" s="40">
        <f t="shared" si="278"/>
        <v>711543.82237499999</v>
      </c>
      <c r="AC391" s="39" t="s">
        <v>101</v>
      </c>
      <c r="AD391" s="39">
        <v>9100153853</v>
      </c>
      <c r="AE391" s="39" t="s">
        <v>6</v>
      </c>
      <c r="AF391" s="39" t="s">
        <v>116</v>
      </c>
      <c r="AG391" s="39" t="s">
        <v>12</v>
      </c>
      <c r="AH391" s="39">
        <v>331030327</v>
      </c>
      <c r="AI391" s="39" t="s">
        <v>458</v>
      </c>
      <c r="AJ391" s="39" t="s">
        <v>459</v>
      </c>
      <c r="AK391" s="42" t="s">
        <v>459</v>
      </c>
      <c r="AL391" s="39" t="s">
        <v>467</v>
      </c>
      <c r="AM391" s="39"/>
    </row>
    <row r="392" spans="1:39" s="46" customFormat="1" ht="15.75" hidden="1">
      <c r="A392" s="36">
        <v>69</v>
      </c>
      <c r="B392" s="44" t="s">
        <v>527</v>
      </c>
      <c r="C392" s="44"/>
      <c r="D392" s="38">
        <v>220000001130</v>
      </c>
      <c r="E392" s="38">
        <v>3197988</v>
      </c>
      <c r="F392" s="38" t="s">
        <v>389</v>
      </c>
      <c r="G392" s="38">
        <v>5014416058</v>
      </c>
      <c r="H392" s="38" t="s">
        <v>390</v>
      </c>
      <c r="I392" s="39">
        <v>3100001558</v>
      </c>
      <c r="J392" s="39"/>
      <c r="K392" s="170" t="s">
        <v>1181</v>
      </c>
      <c r="L392" s="39">
        <v>1650</v>
      </c>
      <c r="M392" s="39">
        <v>4084</v>
      </c>
      <c r="N392" s="39">
        <v>3</v>
      </c>
      <c r="O392" s="45">
        <v>3.2</v>
      </c>
      <c r="P392" s="169" t="s">
        <v>98</v>
      </c>
      <c r="Q392" s="39" t="s">
        <v>227</v>
      </c>
      <c r="R392" s="39">
        <v>2.1379999999999999</v>
      </c>
      <c r="S392" s="40">
        <v>8480</v>
      </c>
      <c r="T392" s="40" t="s">
        <v>100</v>
      </c>
      <c r="U392" s="41">
        <v>76.112700000000004</v>
      </c>
      <c r="V392" s="40">
        <f t="shared" si="274"/>
        <v>645435.696</v>
      </c>
      <c r="W392" s="40">
        <f t="shared" ref="W392:W401" si="286">V392*0%</f>
        <v>0</v>
      </c>
      <c r="X392" s="40">
        <f t="shared" ref="X392:X401" si="287">W392*10%</f>
        <v>0</v>
      </c>
      <c r="Y392" s="40">
        <f t="shared" ref="Y392:Y411" si="288">(W392+V392+X392)*18%</f>
        <v>116178.42528</v>
      </c>
      <c r="Z392" s="40">
        <f t="shared" si="276"/>
        <v>16135.892400000001</v>
      </c>
      <c r="AA392" s="40">
        <f t="shared" si="277"/>
        <v>777750.01367999997</v>
      </c>
      <c r="AB392" s="40">
        <f t="shared" si="278"/>
        <v>661571.58840000001</v>
      </c>
      <c r="AC392" s="39" t="s">
        <v>101</v>
      </c>
      <c r="AD392" s="39">
        <v>9100140550</v>
      </c>
      <c r="AE392" s="39" t="s">
        <v>6</v>
      </c>
      <c r="AF392" s="39" t="s">
        <v>116</v>
      </c>
      <c r="AG392" s="39" t="s">
        <v>9</v>
      </c>
      <c r="AH392" s="39">
        <v>331011024</v>
      </c>
      <c r="AI392" s="39" t="s">
        <v>197</v>
      </c>
      <c r="AJ392" s="39" t="s">
        <v>399</v>
      </c>
      <c r="AK392" s="39" t="s">
        <v>399</v>
      </c>
      <c r="AL392" s="39" t="s">
        <v>467</v>
      </c>
      <c r="AM392" s="39"/>
    </row>
    <row r="393" spans="1:39" s="46" customFormat="1" ht="15.75" hidden="1">
      <c r="A393" s="36">
        <v>70</v>
      </c>
      <c r="B393" s="44" t="s">
        <v>528</v>
      </c>
      <c r="C393" s="44"/>
      <c r="D393" s="38">
        <v>220000001130</v>
      </c>
      <c r="E393" s="38">
        <v>3197988</v>
      </c>
      <c r="F393" s="38" t="s">
        <v>389</v>
      </c>
      <c r="G393" s="38">
        <v>5014416058</v>
      </c>
      <c r="H393" s="38" t="s">
        <v>390</v>
      </c>
      <c r="I393" s="39">
        <v>3100001558</v>
      </c>
      <c r="J393" s="39"/>
      <c r="K393" s="170" t="s">
        <v>1181</v>
      </c>
      <c r="L393" s="39">
        <v>1650</v>
      </c>
      <c r="M393" s="39">
        <v>4084</v>
      </c>
      <c r="N393" s="39">
        <v>3</v>
      </c>
      <c r="O393" s="45">
        <v>3.2</v>
      </c>
      <c r="P393" s="169" t="s">
        <v>98</v>
      </c>
      <c r="Q393" s="39" t="s">
        <v>227</v>
      </c>
      <c r="R393" s="39">
        <v>2.1379999999999999</v>
      </c>
      <c r="S393" s="40">
        <v>8480</v>
      </c>
      <c r="T393" s="40" t="s">
        <v>100</v>
      </c>
      <c r="U393" s="41">
        <v>76.112700000000004</v>
      </c>
      <c r="V393" s="40">
        <f t="shared" si="274"/>
        <v>645435.696</v>
      </c>
      <c r="W393" s="40">
        <f t="shared" si="286"/>
        <v>0</v>
      </c>
      <c r="X393" s="40">
        <f t="shared" si="287"/>
        <v>0</v>
      </c>
      <c r="Y393" s="40">
        <f t="shared" si="288"/>
        <v>116178.42528</v>
      </c>
      <c r="Z393" s="40">
        <f t="shared" si="276"/>
        <v>16135.892400000001</v>
      </c>
      <c r="AA393" s="40">
        <f t="shared" si="277"/>
        <v>777750.01367999997</v>
      </c>
      <c r="AB393" s="40">
        <f t="shared" si="278"/>
        <v>661571.58840000001</v>
      </c>
      <c r="AC393" s="39" t="s">
        <v>101</v>
      </c>
      <c r="AD393" s="39">
        <v>9100140550</v>
      </c>
      <c r="AE393" s="39" t="s">
        <v>6</v>
      </c>
      <c r="AF393" s="39" t="s">
        <v>116</v>
      </c>
      <c r="AG393" s="39" t="s">
        <v>9</v>
      </c>
      <c r="AH393" s="39">
        <v>331011024</v>
      </c>
      <c r="AI393" s="39" t="s">
        <v>197</v>
      </c>
      <c r="AJ393" s="39" t="s">
        <v>399</v>
      </c>
      <c r="AK393" s="39" t="s">
        <v>399</v>
      </c>
      <c r="AL393" s="39" t="s">
        <v>467</v>
      </c>
      <c r="AM393" s="39"/>
    </row>
    <row r="394" spans="1:39" s="46" customFormat="1" ht="15.75" hidden="1">
      <c r="A394" s="36">
        <v>71</v>
      </c>
      <c r="B394" s="44" t="s">
        <v>529</v>
      </c>
      <c r="C394" s="44"/>
      <c r="D394" s="38">
        <v>220000001130</v>
      </c>
      <c r="E394" s="38">
        <v>3197988</v>
      </c>
      <c r="F394" s="38" t="s">
        <v>389</v>
      </c>
      <c r="G394" s="38">
        <v>5014416058</v>
      </c>
      <c r="H394" s="38" t="s">
        <v>390</v>
      </c>
      <c r="I394" s="39">
        <v>3100001558</v>
      </c>
      <c r="J394" s="39"/>
      <c r="K394" s="170" t="s">
        <v>1181</v>
      </c>
      <c r="L394" s="39">
        <v>1650</v>
      </c>
      <c r="M394" s="39">
        <v>4084</v>
      </c>
      <c r="N394" s="39">
        <v>3</v>
      </c>
      <c r="O394" s="45">
        <v>3.2</v>
      </c>
      <c r="P394" s="169" t="s">
        <v>98</v>
      </c>
      <c r="Q394" s="39" t="s">
        <v>227</v>
      </c>
      <c r="R394" s="39">
        <v>2.1379999999999999</v>
      </c>
      <c r="S394" s="40">
        <v>8480</v>
      </c>
      <c r="T394" s="40" t="s">
        <v>100</v>
      </c>
      <c r="U394" s="41">
        <v>76.112700000000004</v>
      </c>
      <c r="V394" s="40">
        <f t="shared" si="274"/>
        <v>645435.696</v>
      </c>
      <c r="W394" s="40">
        <f t="shared" si="286"/>
        <v>0</v>
      </c>
      <c r="X394" s="40">
        <f t="shared" si="287"/>
        <v>0</v>
      </c>
      <c r="Y394" s="40">
        <f t="shared" si="288"/>
        <v>116178.42528</v>
      </c>
      <c r="Z394" s="40">
        <f t="shared" si="276"/>
        <v>16135.892400000001</v>
      </c>
      <c r="AA394" s="40">
        <f t="shared" si="277"/>
        <v>777750.01367999997</v>
      </c>
      <c r="AB394" s="40">
        <f t="shared" si="278"/>
        <v>661571.58840000001</v>
      </c>
      <c r="AC394" s="39" t="s">
        <v>101</v>
      </c>
      <c r="AD394" s="39">
        <v>9100140550</v>
      </c>
      <c r="AE394" s="39" t="s">
        <v>6</v>
      </c>
      <c r="AF394" s="39" t="s">
        <v>116</v>
      </c>
      <c r="AG394" s="39" t="s">
        <v>9</v>
      </c>
      <c r="AH394" s="39">
        <v>331011024</v>
      </c>
      <c r="AI394" s="39" t="s">
        <v>197</v>
      </c>
      <c r="AJ394" s="39" t="s">
        <v>399</v>
      </c>
      <c r="AK394" s="39" t="s">
        <v>399</v>
      </c>
      <c r="AL394" s="39" t="s">
        <v>467</v>
      </c>
      <c r="AM394" s="39"/>
    </row>
    <row r="395" spans="1:39" s="46" customFormat="1" ht="15.75" hidden="1">
      <c r="A395" s="36">
        <v>72</v>
      </c>
      <c r="B395" s="44" t="s">
        <v>530</v>
      </c>
      <c r="C395" s="44"/>
      <c r="D395" s="38">
        <v>220000001130</v>
      </c>
      <c r="E395" s="38">
        <v>3197988</v>
      </c>
      <c r="F395" s="38" t="s">
        <v>389</v>
      </c>
      <c r="G395" s="38">
        <v>5014416058</v>
      </c>
      <c r="H395" s="38" t="s">
        <v>390</v>
      </c>
      <c r="I395" s="39">
        <v>3100001558</v>
      </c>
      <c r="J395" s="39"/>
      <c r="K395" s="170" t="s">
        <v>1181</v>
      </c>
      <c r="L395" s="39">
        <v>1650</v>
      </c>
      <c r="M395" s="39">
        <v>4084</v>
      </c>
      <c r="N395" s="39">
        <v>3</v>
      </c>
      <c r="O395" s="45">
        <v>3.2</v>
      </c>
      <c r="P395" s="169" t="s">
        <v>98</v>
      </c>
      <c r="Q395" s="39" t="s">
        <v>227</v>
      </c>
      <c r="R395" s="39">
        <v>2.1379999999999999</v>
      </c>
      <c r="S395" s="40">
        <v>8480</v>
      </c>
      <c r="T395" s="40" t="s">
        <v>100</v>
      </c>
      <c r="U395" s="41">
        <v>76.112700000000004</v>
      </c>
      <c r="V395" s="40">
        <f t="shared" si="274"/>
        <v>645435.696</v>
      </c>
      <c r="W395" s="40">
        <f t="shared" si="286"/>
        <v>0</v>
      </c>
      <c r="X395" s="40">
        <f t="shared" si="287"/>
        <v>0</v>
      </c>
      <c r="Y395" s="40">
        <f t="shared" si="288"/>
        <v>116178.42528</v>
      </c>
      <c r="Z395" s="40">
        <f t="shared" si="276"/>
        <v>16135.892400000001</v>
      </c>
      <c r="AA395" s="40">
        <f t="shared" si="277"/>
        <v>777750.01367999997</v>
      </c>
      <c r="AB395" s="40">
        <f t="shared" si="278"/>
        <v>661571.58840000001</v>
      </c>
      <c r="AC395" s="39" t="s">
        <v>101</v>
      </c>
      <c r="AD395" s="39">
        <v>9100140550</v>
      </c>
      <c r="AE395" s="39" t="s">
        <v>6</v>
      </c>
      <c r="AF395" s="39" t="s">
        <v>116</v>
      </c>
      <c r="AG395" s="39" t="s">
        <v>9</v>
      </c>
      <c r="AH395" s="39">
        <v>331011024</v>
      </c>
      <c r="AI395" s="39" t="s">
        <v>197</v>
      </c>
      <c r="AJ395" s="39" t="s">
        <v>399</v>
      </c>
      <c r="AK395" s="39" t="s">
        <v>399</v>
      </c>
      <c r="AL395" s="39" t="s">
        <v>467</v>
      </c>
      <c r="AM395" s="39"/>
    </row>
    <row r="396" spans="1:39" s="46" customFormat="1" ht="15.75" hidden="1">
      <c r="A396" s="36">
        <v>73</v>
      </c>
      <c r="B396" s="44" t="s">
        <v>531</v>
      </c>
      <c r="C396" s="44"/>
      <c r="D396" s="38">
        <v>220000001130</v>
      </c>
      <c r="E396" s="38">
        <v>3197988</v>
      </c>
      <c r="F396" s="38" t="s">
        <v>389</v>
      </c>
      <c r="G396" s="38">
        <v>5014416058</v>
      </c>
      <c r="H396" s="38" t="s">
        <v>390</v>
      </c>
      <c r="I396" s="39">
        <v>3100001558</v>
      </c>
      <c r="J396" s="39"/>
      <c r="K396" s="170" t="s">
        <v>1181</v>
      </c>
      <c r="L396" s="39">
        <v>1650</v>
      </c>
      <c r="M396" s="39">
        <v>4084</v>
      </c>
      <c r="N396" s="39">
        <v>3</v>
      </c>
      <c r="O396" s="45">
        <v>3.2</v>
      </c>
      <c r="P396" s="169" t="s">
        <v>98</v>
      </c>
      <c r="Q396" s="39" t="s">
        <v>227</v>
      </c>
      <c r="R396" s="39">
        <v>2.1379999999999999</v>
      </c>
      <c r="S396" s="40">
        <v>8480</v>
      </c>
      <c r="T396" s="40" t="s">
        <v>100</v>
      </c>
      <c r="U396" s="41">
        <v>76.112700000000004</v>
      </c>
      <c r="V396" s="40">
        <f t="shared" si="274"/>
        <v>645435.696</v>
      </c>
      <c r="W396" s="40">
        <f t="shared" si="286"/>
        <v>0</v>
      </c>
      <c r="X396" s="40">
        <f t="shared" si="287"/>
        <v>0</v>
      </c>
      <c r="Y396" s="40">
        <f t="shared" si="288"/>
        <v>116178.42528</v>
      </c>
      <c r="Z396" s="40">
        <f t="shared" si="276"/>
        <v>16135.892400000001</v>
      </c>
      <c r="AA396" s="40">
        <f t="shared" si="277"/>
        <v>777750.01367999997</v>
      </c>
      <c r="AB396" s="40">
        <f t="shared" si="278"/>
        <v>661571.58840000001</v>
      </c>
      <c r="AC396" s="39" t="s">
        <v>101</v>
      </c>
      <c r="AD396" s="39">
        <v>9100140550</v>
      </c>
      <c r="AE396" s="39" t="s">
        <v>6</v>
      </c>
      <c r="AF396" s="39" t="s">
        <v>116</v>
      </c>
      <c r="AG396" s="39" t="s">
        <v>9</v>
      </c>
      <c r="AH396" s="39">
        <v>331011024</v>
      </c>
      <c r="AI396" s="39" t="s">
        <v>197</v>
      </c>
      <c r="AJ396" s="39" t="s">
        <v>399</v>
      </c>
      <c r="AK396" s="39" t="s">
        <v>399</v>
      </c>
      <c r="AL396" s="39" t="s">
        <v>467</v>
      </c>
      <c r="AM396" s="39"/>
    </row>
    <row r="397" spans="1:39" s="46" customFormat="1" ht="15.75" hidden="1">
      <c r="A397" s="36">
        <v>74</v>
      </c>
      <c r="B397" s="44" t="s">
        <v>532</v>
      </c>
      <c r="C397" s="44"/>
      <c r="D397" s="38">
        <v>220000001131</v>
      </c>
      <c r="E397" s="38">
        <v>3197988</v>
      </c>
      <c r="F397" s="38" t="s">
        <v>389</v>
      </c>
      <c r="G397" s="38">
        <v>5014416058</v>
      </c>
      <c r="H397" s="38" t="s">
        <v>390</v>
      </c>
      <c r="I397" s="39">
        <v>3100001558</v>
      </c>
      <c r="J397" s="39"/>
      <c r="K397" s="170" t="s">
        <v>1181</v>
      </c>
      <c r="L397" s="39">
        <v>1650</v>
      </c>
      <c r="M397" s="39">
        <v>4084</v>
      </c>
      <c r="N397" s="39">
        <v>3</v>
      </c>
      <c r="O397" s="45">
        <v>3.2</v>
      </c>
      <c r="P397" s="169" t="s">
        <v>98</v>
      </c>
      <c r="Q397" s="39" t="s">
        <v>227</v>
      </c>
      <c r="R397" s="39">
        <v>2.1379999999999999</v>
      </c>
      <c r="S397" s="40">
        <v>8480</v>
      </c>
      <c r="T397" s="40" t="s">
        <v>100</v>
      </c>
      <c r="U397" s="41">
        <v>76.112700000000004</v>
      </c>
      <c r="V397" s="40">
        <f t="shared" si="274"/>
        <v>645435.696</v>
      </c>
      <c r="W397" s="40">
        <f t="shared" si="286"/>
        <v>0</v>
      </c>
      <c r="X397" s="40">
        <f t="shared" si="287"/>
        <v>0</v>
      </c>
      <c r="Y397" s="40">
        <f t="shared" si="288"/>
        <v>116178.42528</v>
      </c>
      <c r="Z397" s="40">
        <f t="shared" si="276"/>
        <v>16135.892400000001</v>
      </c>
      <c r="AA397" s="40">
        <f t="shared" si="277"/>
        <v>777750.01367999997</v>
      </c>
      <c r="AB397" s="40">
        <f t="shared" si="278"/>
        <v>661571.58840000001</v>
      </c>
      <c r="AC397" s="39" t="s">
        <v>101</v>
      </c>
      <c r="AD397" s="39">
        <v>9100140550</v>
      </c>
      <c r="AE397" s="39" t="s">
        <v>6</v>
      </c>
      <c r="AF397" s="39" t="s">
        <v>116</v>
      </c>
      <c r="AG397" s="39" t="s">
        <v>9</v>
      </c>
      <c r="AH397" s="39">
        <v>331011024</v>
      </c>
      <c r="AI397" s="39" t="s">
        <v>197</v>
      </c>
      <c r="AJ397" s="39" t="s">
        <v>399</v>
      </c>
      <c r="AK397" s="39" t="s">
        <v>399</v>
      </c>
      <c r="AL397" s="39" t="s">
        <v>467</v>
      </c>
      <c r="AM397" s="39"/>
    </row>
    <row r="398" spans="1:39" s="46" customFormat="1" ht="15.75" hidden="1">
      <c r="A398" s="36">
        <v>75</v>
      </c>
      <c r="B398" s="44" t="s">
        <v>533</v>
      </c>
      <c r="C398" s="44"/>
      <c r="D398" s="38">
        <v>220000001131</v>
      </c>
      <c r="E398" s="38">
        <v>3197988</v>
      </c>
      <c r="F398" s="38" t="s">
        <v>389</v>
      </c>
      <c r="G398" s="38">
        <v>5014416058</v>
      </c>
      <c r="H398" s="38" t="s">
        <v>390</v>
      </c>
      <c r="I398" s="39">
        <v>3100001558</v>
      </c>
      <c r="J398" s="39"/>
      <c r="K398" s="170" t="s">
        <v>1181</v>
      </c>
      <c r="L398" s="39">
        <v>1650</v>
      </c>
      <c r="M398" s="39">
        <v>4084</v>
      </c>
      <c r="N398" s="39">
        <v>3</v>
      </c>
      <c r="O398" s="45">
        <v>3.2</v>
      </c>
      <c r="P398" s="169" t="s">
        <v>98</v>
      </c>
      <c r="Q398" s="39" t="s">
        <v>227</v>
      </c>
      <c r="R398" s="39">
        <v>2.1379999999999999</v>
      </c>
      <c r="S398" s="40">
        <v>8480</v>
      </c>
      <c r="T398" s="40" t="s">
        <v>100</v>
      </c>
      <c r="U398" s="41">
        <v>76.112700000000004</v>
      </c>
      <c r="V398" s="40">
        <f t="shared" si="274"/>
        <v>645435.696</v>
      </c>
      <c r="W398" s="40">
        <f t="shared" si="286"/>
        <v>0</v>
      </c>
      <c r="X398" s="40">
        <f t="shared" si="287"/>
        <v>0</v>
      </c>
      <c r="Y398" s="40">
        <f t="shared" si="288"/>
        <v>116178.42528</v>
      </c>
      <c r="Z398" s="40">
        <f t="shared" si="276"/>
        <v>16135.892400000001</v>
      </c>
      <c r="AA398" s="40">
        <f t="shared" si="277"/>
        <v>777750.01367999997</v>
      </c>
      <c r="AB398" s="40">
        <f t="shared" si="278"/>
        <v>661571.58840000001</v>
      </c>
      <c r="AC398" s="39" t="s">
        <v>101</v>
      </c>
      <c r="AD398" s="39">
        <v>9100140550</v>
      </c>
      <c r="AE398" s="39" t="s">
        <v>6</v>
      </c>
      <c r="AF398" s="39" t="s">
        <v>116</v>
      </c>
      <c r="AG398" s="39" t="s">
        <v>9</v>
      </c>
      <c r="AH398" s="39">
        <v>331011024</v>
      </c>
      <c r="AI398" s="39" t="s">
        <v>197</v>
      </c>
      <c r="AJ398" s="39" t="s">
        <v>399</v>
      </c>
      <c r="AK398" s="39" t="s">
        <v>399</v>
      </c>
      <c r="AL398" s="39" t="s">
        <v>467</v>
      </c>
      <c r="AM398" s="39"/>
    </row>
    <row r="399" spans="1:39" s="46" customFormat="1" ht="15.75" hidden="1">
      <c r="A399" s="36">
        <v>76</v>
      </c>
      <c r="B399" s="44" t="s">
        <v>534</v>
      </c>
      <c r="C399" s="44"/>
      <c r="D399" s="38">
        <v>220000001131</v>
      </c>
      <c r="E399" s="38">
        <v>3197988</v>
      </c>
      <c r="F399" s="38" t="s">
        <v>389</v>
      </c>
      <c r="G399" s="38">
        <v>5014416058</v>
      </c>
      <c r="H399" s="38" t="s">
        <v>390</v>
      </c>
      <c r="I399" s="39">
        <v>3100001558</v>
      </c>
      <c r="J399" s="39"/>
      <c r="K399" s="170" t="s">
        <v>1181</v>
      </c>
      <c r="L399" s="39">
        <v>1650</v>
      </c>
      <c r="M399" s="39">
        <v>4084</v>
      </c>
      <c r="N399" s="39">
        <v>3</v>
      </c>
      <c r="O399" s="45">
        <v>3.2</v>
      </c>
      <c r="P399" s="169" t="s">
        <v>98</v>
      </c>
      <c r="Q399" s="39" t="s">
        <v>227</v>
      </c>
      <c r="R399" s="39">
        <v>2.1379999999999999</v>
      </c>
      <c r="S399" s="40">
        <v>8480</v>
      </c>
      <c r="T399" s="40" t="s">
        <v>100</v>
      </c>
      <c r="U399" s="41">
        <v>76.112700000000004</v>
      </c>
      <c r="V399" s="40">
        <f t="shared" si="274"/>
        <v>645435.696</v>
      </c>
      <c r="W399" s="40">
        <f t="shared" si="286"/>
        <v>0</v>
      </c>
      <c r="X399" s="40">
        <f t="shared" si="287"/>
        <v>0</v>
      </c>
      <c r="Y399" s="40">
        <f t="shared" si="288"/>
        <v>116178.42528</v>
      </c>
      <c r="Z399" s="40">
        <f t="shared" si="276"/>
        <v>16135.892400000001</v>
      </c>
      <c r="AA399" s="40">
        <f t="shared" si="277"/>
        <v>777750.01367999997</v>
      </c>
      <c r="AB399" s="40">
        <f t="shared" si="278"/>
        <v>661571.58840000001</v>
      </c>
      <c r="AC399" s="39" t="s">
        <v>101</v>
      </c>
      <c r="AD399" s="39">
        <v>9100140550</v>
      </c>
      <c r="AE399" s="39" t="s">
        <v>6</v>
      </c>
      <c r="AF399" s="39" t="s">
        <v>116</v>
      </c>
      <c r="AG399" s="39" t="s">
        <v>9</v>
      </c>
      <c r="AH399" s="39">
        <v>331011024</v>
      </c>
      <c r="AI399" s="39" t="s">
        <v>197</v>
      </c>
      <c r="AJ399" s="39" t="s">
        <v>399</v>
      </c>
      <c r="AK399" s="39" t="s">
        <v>399</v>
      </c>
      <c r="AL399" s="39" t="s">
        <v>467</v>
      </c>
      <c r="AM399" s="39"/>
    </row>
    <row r="400" spans="1:39" s="46" customFormat="1" ht="15.75" hidden="1">
      <c r="A400" s="36">
        <v>77</v>
      </c>
      <c r="B400" s="44" t="s">
        <v>535</v>
      </c>
      <c r="C400" s="44"/>
      <c r="D400" s="38">
        <v>220000001131</v>
      </c>
      <c r="E400" s="38">
        <v>3197988</v>
      </c>
      <c r="F400" s="38" t="s">
        <v>389</v>
      </c>
      <c r="G400" s="38">
        <v>5014416058</v>
      </c>
      <c r="H400" s="38" t="s">
        <v>390</v>
      </c>
      <c r="I400" s="39">
        <v>3100001558</v>
      </c>
      <c r="J400" s="39"/>
      <c r="K400" s="170" t="s">
        <v>1181</v>
      </c>
      <c r="L400" s="39">
        <v>1650</v>
      </c>
      <c r="M400" s="39">
        <v>4084</v>
      </c>
      <c r="N400" s="39">
        <v>3</v>
      </c>
      <c r="O400" s="45">
        <v>3.2</v>
      </c>
      <c r="P400" s="169" t="s">
        <v>98</v>
      </c>
      <c r="Q400" s="39" t="s">
        <v>227</v>
      </c>
      <c r="R400" s="39">
        <v>2.1379999999999999</v>
      </c>
      <c r="S400" s="40">
        <v>8480</v>
      </c>
      <c r="T400" s="40" t="s">
        <v>100</v>
      </c>
      <c r="U400" s="41">
        <v>76.112700000000004</v>
      </c>
      <c r="V400" s="40">
        <f t="shared" si="274"/>
        <v>645435.696</v>
      </c>
      <c r="W400" s="40">
        <f t="shared" si="286"/>
        <v>0</v>
      </c>
      <c r="X400" s="40">
        <f t="shared" si="287"/>
        <v>0</v>
      </c>
      <c r="Y400" s="40">
        <f t="shared" si="288"/>
        <v>116178.42528</v>
      </c>
      <c r="Z400" s="40">
        <f t="shared" si="276"/>
        <v>16135.892400000001</v>
      </c>
      <c r="AA400" s="40">
        <f t="shared" si="277"/>
        <v>777750.01367999997</v>
      </c>
      <c r="AB400" s="40">
        <f t="shared" si="278"/>
        <v>661571.58840000001</v>
      </c>
      <c r="AC400" s="39" t="s">
        <v>101</v>
      </c>
      <c r="AD400" s="39">
        <v>9100140550</v>
      </c>
      <c r="AE400" s="39" t="s">
        <v>6</v>
      </c>
      <c r="AF400" s="39" t="s">
        <v>116</v>
      </c>
      <c r="AG400" s="39" t="s">
        <v>9</v>
      </c>
      <c r="AH400" s="39">
        <v>331011024</v>
      </c>
      <c r="AI400" s="39" t="s">
        <v>197</v>
      </c>
      <c r="AJ400" s="39" t="s">
        <v>399</v>
      </c>
      <c r="AK400" s="39" t="s">
        <v>399</v>
      </c>
      <c r="AL400" s="39" t="s">
        <v>467</v>
      </c>
      <c r="AM400" s="39"/>
    </row>
    <row r="401" spans="1:39" s="46" customFormat="1" ht="15.75" hidden="1">
      <c r="A401" s="36">
        <v>78</v>
      </c>
      <c r="B401" s="44" t="s">
        <v>536</v>
      </c>
      <c r="C401" s="44"/>
      <c r="D401" s="38">
        <v>220000001131</v>
      </c>
      <c r="E401" s="38">
        <v>3197988</v>
      </c>
      <c r="F401" s="38" t="s">
        <v>389</v>
      </c>
      <c r="G401" s="38">
        <v>5014416058</v>
      </c>
      <c r="H401" s="38" t="s">
        <v>390</v>
      </c>
      <c r="I401" s="39">
        <v>3100001558</v>
      </c>
      <c r="J401" s="39"/>
      <c r="K401" s="170" t="s">
        <v>1181</v>
      </c>
      <c r="L401" s="39">
        <v>1650</v>
      </c>
      <c r="M401" s="39">
        <v>4084</v>
      </c>
      <c r="N401" s="39">
        <v>3</v>
      </c>
      <c r="O401" s="45">
        <v>3.2</v>
      </c>
      <c r="P401" s="169" t="s">
        <v>98</v>
      </c>
      <c r="Q401" s="39" t="s">
        <v>227</v>
      </c>
      <c r="R401" s="39">
        <v>2.1379999999999999</v>
      </c>
      <c r="S401" s="40">
        <v>8480</v>
      </c>
      <c r="T401" s="40" t="s">
        <v>100</v>
      </c>
      <c r="U401" s="41">
        <v>76.112700000000004</v>
      </c>
      <c r="V401" s="40">
        <f t="shared" si="274"/>
        <v>645435.696</v>
      </c>
      <c r="W401" s="40">
        <f t="shared" si="286"/>
        <v>0</v>
      </c>
      <c r="X401" s="40">
        <f t="shared" si="287"/>
        <v>0</v>
      </c>
      <c r="Y401" s="40">
        <f t="shared" si="288"/>
        <v>116178.42528</v>
      </c>
      <c r="Z401" s="40">
        <f t="shared" si="276"/>
        <v>16135.892400000001</v>
      </c>
      <c r="AA401" s="40">
        <f t="shared" si="277"/>
        <v>777750.01367999997</v>
      </c>
      <c r="AB401" s="40">
        <f t="shared" si="278"/>
        <v>661571.58840000001</v>
      </c>
      <c r="AC401" s="39" t="s">
        <v>101</v>
      </c>
      <c r="AD401" s="39">
        <v>9100140550</v>
      </c>
      <c r="AE401" s="39" t="s">
        <v>6</v>
      </c>
      <c r="AF401" s="39" t="s">
        <v>116</v>
      </c>
      <c r="AG401" s="39" t="s">
        <v>9</v>
      </c>
      <c r="AH401" s="39">
        <v>331011024</v>
      </c>
      <c r="AI401" s="39" t="s">
        <v>197</v>
      </c>
      <c r="AJ401" s="39" t="s">
        <v>399</v>
      </c>
      <c r="AK401" s="39" t="s">
        <v>399</v>
      </c>
      <c r="AL401" s="39" t="s">
        <v>467</v>
      </c>
      <c r="AM401" s="39"/>
    </row>
    <row r="402" spans="1:39" s="46" customFormat="1" ht="15.75" hidden="1">
      <c r="A402" s="36">
        <v>79</v>
      </c>
      <c r="B402" s="44">
        <v>250906</v>
      </c>
      <c r="C402" s="44"/>
      <c r="D402" s="38">
        <v>220000001136</v>
      </c>
      <c r="E402" s="38">
        <v>2817655</v>
      </c>
      <c r="F402" s="38" t="s">
        <v>387</v>
      </c>
      <c r="G402" s="38">
        <v>5014200307</v>
      </c>
      <c r="H402" s="38" t="s">
        <v>388</v>
      </c>
      <c r="I402" s="39">
        <v>3100001558</v>
      </c>
      <c r="J402" s="39"/>
      <c r="K402" s="170" t="s">
        <v>1181</v>
      </c>
      <c r="L402" s="39">
        <v>1650</v>
      </c>
      <c r="M402" s="39">
        <v>4084</v>
      </c>
      <c r="N402" s="39">
        <v>3</v>
      </c>
      <c r="O402" s="45" t="s">
        <v>300</v>
      </c>
      <c r="P402" s="169" t="s">
        <v>109</v>
      </c>
      <c r="Q402" s="39" t="s">
        <v>115</v>
      </c>
      <c r="R402" s="39">
        <v>2.1379999999999999</v>
      </c>
      <c r="S402" s="40">
        <v>7977</v>
      </c>
      <c r="T402" s="40" t="s">
        <v>100</v>
      </c>
      <c r="U402" s="41">
        <v>76.112700000000004</v>
      </c>
      <c r="V402" s="40">
        <f t="shared" si="274"/>
        <v>607151.00790000008</v>
      </c>
      <c r="W402" s="40">
        <v>0</v>
      </c>
      <c r="X402" s="40">
        <v>0</v>
      </c>
      <c r="Y402" s="40">
        <f t="shared" si="288"/>
        <v>109287.18142200001</v>
      </c>
      <c r="Z402" s="40">
        <f t="shared" si="276"/>
        <v>15178.775197500003</v>
      </c>
      <c r="AA402" s="40">
        <f t="shared" si="277"/>
        <v>731616.96451950015</v>
      </c>
      <c r="AB402" s="40">
        <f t="shared" si="278"/>
        <v>622329.7830975001</v>
      </c>
      <c r="AC402" s="39" t="s">
        <v>101</v>
      </c>
      <c r="AD402" s="39">
        <v>9100140553</v>
      </c>
      <c r="AE402" s="39" t="s">
        <v>6</v>
      </c>
      <c r="AF402" s="39" t="s">
        <v>102</v>
      </c>
      <c r="AG402" s="39" t="s">
        <v>9</v>
      </c>
      <c r="AH402" s="39">
        <v>331011024</v>
      </c>
      <c r="AI402" s="39" t="s">
        <v>197</v>
      </c>
      <c r="AJ402" s="39" t="s">
        <v>388</v>
      </c>
      <c r="AK402" s="39" t="s">
        <v>388</v>
      </c>
      <c r="AL402" s="39" t="s">
        <v>467</v>
      </c>
      <c r="AM402" s="39"/>
    </row>
    <row r="403" spans="1:39" s="46" customFormat="1" ht="15.75" hidden="1">
      <c r="A403" s="36">
        <v>80</v>
      </c>
      <c r="B403" s="44">
        <v>250909</v>
      </c>
      <c r="C403" s="44"/>
      <c r="D403" s="38">
        <v>220000001136</v>
      </c>
      <c r="E403" s="38">
        <v>2817655</v>
      </c>
      <c r="F403" s="38" t="s">
        <v>387</v>
      </c>
      <c r="G403" s="38">
        <v>5014200307</v>
      </c>
      <c r="H403" s="38" t="s">
        <v>388</v>
      </c>
      <c r="I403" s="39">
        <v>3100001558</v>
      </c>
      <c r="J403" s="39"/>
      <c r="K403" s="170" t="s">
        <v>1181</v>
      </c>
      <c r="L403" s="39">
        <v>1650</v>
      </c>
      <c r="M403" s="39">
        <v>4084</v>
      </c>
      <c r="N403" s="39">
        <v>3</v>
      </c>
      <c r="O403" s="45" t="s">
        <v>300</v>
      </c>
      <c r="P403" s="169" t="s">
        <v>109</v>
      </c>
      <c r="Q403" s="39" t="s">
        <v>115</v>
      </c>
      <c r="R403" s="39">
        <v>2.1379999999999999</v>
      </c>
      <c r="S403" s="40">
        <v>7977</v>
      </c>
      <c r="T403" s="40" t="s">
        <v>100</v>
      </c>
      <c r="U403" s="41">
        <v>76.112700000000004</v>
      </c>
      <c r="V403" s="40">
        <f t="shared" si="274"/>
        <v>607151.00790000008</v>
      </c>
      <c r="W403" s="40">
        <v>0</v>
      </c>
      <c r="X403" s="40">
        <v>0</v>
      </c>
      <c r="Y403" s="40">
        <f t="shared" si="288"/>
        <v>109287.18142200001</v>
      </c>
      <c r="Z403" s="40">
        <f t="shared" si="276"/>
        <v>15178.775197500003</v>
      </c>
      <c r="AA403" s="40">
        <f t="shared" si="277"/>
        <v>731616.96451950015</v>
      </c>
      <c r="AB403" s="40">
        <f t="shared" si="278"/>
        <v>622329.7830975001</v>
      </c>
      <c r="AC403" s="39" t="s">
        <v>101</v>
      </c>
      <c r="AD403" s="39">
        <v>9100140553</v>
      </c>
      <c r="AE403" s="39" t="s">
        <v>6</v>
      </c>
      <c r="AF403" s="39" t="s">
        <v>102</v>
      </c>
      <c r="AG403" s="39" t="s">
        <v>9</v>
      </c>
      <c r="AH403" s="39">
        <v>331011024</v>
      </c>
      <c r="AI403" s="39" t="s">
        <v>197</v>
      </c>
      <c r="AJ403" s="39" t="s">
        <v>388</v>
      </c>
      <c r="AK403" s="39" t="s">
        <v>388</v>
      </c>
      <c r="AL403" s="39" t="s">
        <v>467</v>
      </c>
      <c r="AM403" s="39"/>
    </row>
    <row r="404" spans="1:39" s="46" customFormat="1" ht="15.75" hidden="1">
      <c r="A404" s="36">
        <v>81</v>
      </c>
      <c r="B404" s="44">
        <v>250910</v>
      </c>
      <c r="C404" s="44"/>
      <c r="D404" s="38">
        <v>220000001136</v>
      </c>
      <c r="E404" s="38">
        <v>2817655</v>
      </c>
      <c r="F404" s="38" t="s">
        <v>387</v>
      </c>
      <c r="G404" s="38">
        <v>5014200307</v>
      </c>
      <c r="H404" s="38" t="s">
        <v>388</v>
      </c>
      <c r="I404" s="39">
        <v>3100001558</v>
      </c>
      <c r="J404" s="39"/>
      <c r="K404" s="170" t="s">
        <v>1181</v>
      </c>
      <c r="L404" s="39">
        <v>1650</v>
      </c>
      <c r="M404" s="39">
        <v>4084</v>
      </c>
      <c r="N404" s="39">
        <v>3</v>
      </c>
      <c r="O404" s="45" t="s">
        <v>300</v>
      </c>
      <c r="P404" s="169" t="s">
        <v>109</v>
      </c>
      <c r="Q404" s="39" t="s">
        <v>115</v>
      </c>
      <c r="R404" s="39">
        <v>2.1379999999999999</v>
      </c>
      <c r="S404" s="40">
        <v>7977</v>
      </c>
      <c r="T404" s="40" t="s">
        <v>100</v>
      </c>
      <c r="U404" s="41">
        <v>76.112700000000004</v>
      </c>
      <c r="V404" s="40">
        <f t="shared" si="274"/>
        <v>607151.00790000008</v>
      </c>
      <c r="W404" s="40">
        <v>0</v>
      </c>
      <c r="X404" s="40">
        <v>0</v>
      </c>
      <c r="Y404" s="40">
        <f t="shared" si="288"/>
        <v>109287.18142200001</v>
      </c>
      <c r="Z404" s="40">
        <f t="shared" si="276"/>
        <v>15178.775197500003</v>
      </c>
      <c r="AA404" s="40">
        <f t="shared" si="277"/>
        <v>731616.96451950015</v>
      </c>
      <c r="AB404" s="40">
        <f t="shared" si="278"/>
        <v>622329.7830975001</v>
      </c>
      <c r="AC404" s="39" t="s">
        <v>101</v>
      </c>
      <c r="AD404" s="39">
        <v>9100140553</v>
      </c>
      <c r="AE404" s="39" t="s">
        <v>6</v>
      </c>
      <c r="AF404" s="39" t="s">
        <v>102</v>
      </c>
      <c r="AG404" s="39" t="s">
        <v>9</v>
      </c>
      <c r="AH404" s="39">
        <v>331011024</v>
      </c>
      <c r="AI404" s="39" t="s">
        <v>197</v>
      </c>
      <c r="AJ404" s="39" t="s">
        <v>388</v>
      </c>
      <c r="AK404" s="39" t="s">
        <v>388</v>
      </c>
      <c r="AL404" s="39" t="s">
        <v>467</v>
      </c>
      <c r="AM404" s="39"/>
    </row>
    <row r="405" spans="1:39" s="46" customFormat="1" ht="15.75" hidden="1">
      <c r="A405" s="36">
        <v>82</v>
      </c>
      <c r="B405" s="44">
        <v>250911</v>
      </c>
      <c r="C405" s="44"/>
      <c r="D405" s="38">
        <v>220000001136</v>
      </c>
      <c r="E405" s="38">
        <v>2817655</v>
      </c>
      <c r="F405" s="38" t="s">
        <v>387</v>
      </c>
      <c r="G405" s="38">
        <v>5014200307</v>
      </c>
      <c r="H405" s="38" t="s">
        <v>388</v>
      </c>
      <c r="I405" s="39">
        <v>3100001558</v>
      </c>
      <c r="J405" s="39"/>
      <c r="K405" s="170" t="s">
        <v>1181</v>
      </c>
      <c r="L405" s="39">
        <v>1650</v>
      </c>
      <c r="M405" s="39">
        <v>4084</v>
      </c>
      <c r="N405" s="39">
        <v>3</v>
      </c>
      <c r="O405" s="45" t="s">
        <v>300</v>
      </c>
      <c r="P405" s="169" t="s">
        <v>109</v>
      </c>
      <c r="Q405" s="39" t="s">
        <v>115</v>
      </c>
      <c r="R405" s="39">
        <v>2.1379999999999999</v>
      </c>
      <c r="S405" s="40">
        <v>7977</v>
      </c>
      <c r="T405" s="40" t="s">
        <v>100</v>
      </c>
      <c r="U405" s="41">
        <v>76.112700000000004</v>
      </c>
      <c r="V405" s="40">
        <f t="shared" si="274"/>
        <v>607151.00790000008</v>
      </c>
      <c r="W405" s="40">
        <v>0</v>
      </c>
      <c r="X405" s="40">
        <v>0</v>
      </c>
      <c r="Y405" s="40">
        <f t="shared" si="288"/>
        <v>109287.18142200001</v>
      </c>
      <c r="Z405" s="40">
        <f t="shared" si="276"/>
        <v>15178.775197500003</v>
      </c>
      <c r="AA405" s="40">
        <f t="shared" si="277"/>
        <v>731616.96451950015</v>
      </c>
      <c r="AB405" s="40">
        <f t="shared" si="278"/>
        <v>622329.7830975001</v>
      </c>
      <c r="AC405" s="39" t="s">
        <v>101</v>
      </c>
      <c r="AD405" s="39">
        <v>9100140553</v>
      </c>
      <c r="AE405" s="39" t="s">
        <v>6</v>
      </c>
      <c r="AF405" s="39" t="s">
        <v>102</v>
      </c>
      <c r="AG405" s="39" t="s">
        <v>9</v>
      </c>
      <c r="AH405" s="39">
        <v>331011024</v>
      </c>
      <c r="AI405" s="39" t="s">
        <v>197</v>
      </c>
      <c r="AJ405" s="39" t="s">
        <v>388</v>
      </c>
      <c r="AK405" s="39" t="s">
        <v>388</v>
      </c>
      <c r="AL405" s="39" t="s">
        <v>467</v>
      </c>
      <c r="AM405" s="39"/>
    </row>
    <row r="406" spans="1:39" s="46" customFormat="1" ht="15.75" hidden="1">
      <c r="A406" s="36">
        <v>83</v>
      </c>
      <c r="B406" s="44">
        <v>250912</v>
      </c>
      <c r="C406" s="44"/>
      <c r="D406" s="38">
        <v>220000001136</v>
      </c>
      <c r="E406" s="38">
        <v>2817655</v>
      </c>
      <c r="F406" s="38" t="s">
        <v>387</v>
      </c>
      <c r="G406" s="38">
        <v>5014200307</v>
      </c>
      <c r="H406" s="38" t="s">
        <v>388</v>
      </c>
      <c r="I406" s="39">
        <v>3100001558</v>
      </c>
      <c r="J406" s="39"/>
      <c r="K406" s="170" t="s">
        <v>1181</v>
      </c>
      <c r="L406" s="39">
        <v>1650</v>
      </c>
      <c r="M406" s="39">
        <v>4084</v>
      </c>
      <c r="N406" s="39">
        <v>3</v>
      </c>
      <c r="O406" s="45" t="s">
        <v>300</v>
      </c>
      <c r="P406" s="169" t="s">
        <v>109</v>
      </c>
      <c r="Q406" s="39" t="s">
        <v>115</v>
      </c>
      <c r="R406" s="39">
        <v>2.1379999999999999</v>
      </c>
      <c r="S406" s="40">
        <v>7977</v>
      </c>
      <c r="T406" s="40" t="s">
        <v>100</v>
      </c>
      <c r="U406" s="41">
        <v>76.112700000000004</v>
      </c>
      <c r="V406" s="40">
        <f t="shared" si="274"/>
        <v>607151.00790000008</v>
      </c>
      <c r="W406" s="40">
        <v>0</v>
      </c>
      <c r="X406" s="40">
        <v>0</v>
      </c>
      <c r="Y406" s="40">
        <f t="shared" si="288"/>
        <v>109287.18142200001</v>
      </c>
      <c r="Z406" s="40">
        <f t="shared" si="276"/>
        <v>15178.775197500003</v>
      </c>
      <c r="AA406" s="40">
        <f t="shared" si="277"/>
        <v>731616.96451950015</v>
      </c>
      <c r="AB406" s="40">
        <f t="shared" si="278"/>
        <v>622329.7830975001</v>
      </c>
      <c r="AC406" s="39" t="s">
        <v>101</v>
      </c>
      <c r="AD406" s="39">
        <v>9100140553</v>
      </c>
      <c r="AE406" s="39" t="s">
        <v>6</v>
      </c>
      <c r="AF406" s="39" t="s">
        <v>102</v>
      </c>
      <c r="AG406" s="39" t="s">
        <v>9</v>
      </c>
      <c r="AH406" s="39">
        <v>331011024</v>
      </c>
      <c r="AI406" s="39" t="s">
        <v>197</v>
      </c>
      <c r="AJ406" s="39" t="s">
        <v>388</v>
      </c>
      <c r="AK406" s="39" t="s">
        <v>388</v>
      </c>
      <c r="AL406" s="39" t="s">
        <v>467</v>
      </c>
      <c r="AM406" s="39"/>
    </row>
    <row r="407" spans="1:39" s="46" customFormat="1" ht="15.75" hidden="1">
      <c r="A407" s="36">
        <v>84</v>
      </c>
      <c r="B407" s="44">
        <v>250923</v>
      </c>
      <c r="C407" s="44"/>
      <c r="D407" s="38">
        <v>220000001137</v>
      </c>
      <c r="E407" s="38">
        <v>3197532</v>
      </c>
      <c r="F407" s="38" t="s">
        <v>389</v>
      </c>
      <c r="G407" s="38">
        <v>5014416076</v>
      </c>
      <c r="H407" s="38" t="s">
        <v>390</v>
      </c>
      <c r="I407" s="39">
        <v>3100001558</v>
      </c>
      <c r="J407" s="39"/>
      <c r="K407" s="170" t="s">
        <v>1181</v>
      </c>
      <c r="L407" s="39">
        <v>1650</v>
      </c>
      <c r="M407" s="39">
        <v>4084</v>
      </c>
      <c r="N407" s="39">
        <v>3</v>
      </c>
      <c r="O407" s="45" t="s">
        <v>300</v>
      </c>
      <c r="P407" s="169" t="s">
        <v>109</v>
      </c>
      <c r="Q407" s="39" t="s">
        <v>115</v>
      </c>
      <c r="R407" s="39">
        <v>2.1379999999999999</v>
      </c>
      <c r="S407" s="40">
        <v>7977</v>
      </c>
      <c r="T407" s="40" t="s">
        <v>100</v>
      </c>
      <c r="U407" s="41">
        <v>76.112700000000004</v>
      </c>
      <c r="V407" s="40">
        <f t="shared" si="274"/>
        <v>607151.00790000008</v>
      </c>
      <c r="W407" s="40">
        <v>0</v>
      </c>
      <c r="X407" s="40">
        <v>0</v>
      </c>
      <c r="Y407" s="40">
        <f t="shared" si="288"/>
        <v>109287.18142200001</v>
      </c>
      <c r="Z407" s="40">
        <f t="shared" si="276"/>
        <v>15178.775197500003</v>
      </c>
      <c r="AA407" s="40">
        <f t="shared" si="277"/>
        <v>731616.96451950015</v>
      </c>
      <c r="AB407" s="40">
        <f t="shared" si="278"/>
        <v>622329.7830975001</v>
      </c>
      <c r="AC407" s="39" t="s">
        <v>101</v>
      </c>
      <c r="AD407" s="39">
        <v>9100140553</v>
      </c>
      <c r="AE407" s="39" t="s">
        <v>6</v>
      </c>
      <c r="AF407" s="39" t="s">
        <v>102</v>
      </c>
      <c r="AG407" s="39" t="s">
        <v>9</v>
      </c>
      <c r="AH407" s="39">
        <v>331011024</v>
      </c>
      <c r="AI407" s="39" t="s">
        <v>197</v>
      </c>
      <c r="AJ407" s="39" t="s">
        <v>391</v>
      </c>
      <c r="AK407" s="39" t="s">
        <v>391</v>
      </c>
      <c r="AL407" s="39" t="s">
        <v>467</v>
      </c>
      <c r="AM407" s="39"/>
    </row>
    <row r="408" spans="1:39" s="46" customFormat="1" ht="15.75" hidden="1">
      <c r="A408" s="36">
        <v>85</v>
      </c>
      <c r="B408" s="44" t="s">
        <v>537</v>
      </c>
      <c r="C408" s="44"/>
      <c r="D408" s="38">
        <v>220000001137</v>
      </c>
      <c r="E408" s="38">
        <v>3197988</v>
      </c>
      <c r="F408" s="38" t="s">
        <v>389</v>
      </c>
      <c r="G408" s="38">
        <v>5014416058</v>
      </c>
      <c r="H408" s="38" t="s">
        <v>390</v>
      </c>
      <c r="I408" s="39">
        <v>3100001558</v>
      </c>
      <c r="J408" s="39"/>
      <c r="K408" s="170" t="s">
        <v>1181</v>
      </c>
      <c r="L408" s="39">
        <v>1650</v>
      </c>
      <c r="M408" s="39">
        <v>4084</v>
      </c>
      <c r="N408" s="39">
        <v>3</v>
      </c>
      <c r="O408" s="45">
        <v>3.2</v>
      </c>
      <c r="P408" s="169" t="s">
        <v>98</v>
      </c>
      <c r="Q408" s="39" t="s">
        <v>227</v>
      </c>
      <c r="R408" s="39">
        <v>2.1379999999999999</v>
      </c>
      <c r="S408" s="40">
        <v>8480</v>
      </c>
      <c r="T408" s="40" t="s">
        <v>100</v>
      </c>
      <c r="U408" s="41">
        <v>76.112700000000004</v>
      </c>
      <c r="V408" s="40">
        <f t="shared" si="274"/>
        <v>645435.696</v>
      </c>
      <c r="W408" s="40">
        <f>V408*0%</f>
        <v>0</v>
      </c>
      <c r="X408" s="40">
        <f>W408*10%</f>
        <v>0</v>
      </c>
      <c r="Y408" s="40">
        <f t="shared" si="288"/>
        <v>116178.42528</v>
      </c>
      <c r="Z408" s="40">
        <f t="shared" si="276"/>
        <v>16135.892400000001</v>
      </c>
      <c r="AA408" s="40">
        <f t="shared" si="277"/>
        <v>777750.01367999997</v>
      </c>
      <c r="AB408" s="40">
        <f t="shared" si="278"/>
        <v>661571.58840000001</v>
      </c>
      <c r="AC408" s="39" t="s">
        <v>101</v>
      </c>
      <c r="AD408" s="39">
        <v>9100140550</v>
      </c>
      <c r="AE408" s="39" t="s">
        <v>6</v>
      </c>
      <c r="AF408" s="39" t="s">
        <v>116</v>
      </c>
      <c r="AG408" s="39" t="s">
        <v>9</v>
      </c>
      <c r="AH408" s="39">
        <v>331011024</v>
      </c>
      <c r="AI408" s="39" t="s">
        <v>197</v>
      </c>
      <c r="AJ408" s="39" t="s">
        <v>399</v>
      </c>
      <c r="AK408" s="39" t="s">
        <v>399</v>
      </c>
      <c r="AL408" s="39" t="s">
        <v>467</v>
      </c>
      <c r="AM408" s="39"/>
    </row>
    <row r="409" spans="1:39" s="46" customFormat="1" ht="15.75" hidden="1">
      <c r="A409" s="36">
        <v>86</v>
      </c>
      <c r="B409" s="44" t="s">
        <v>538</v>
      </c>
      <c r="C409" s="44"/>
      <c r="D409" s="38">
        <v>220000001137</v>
      </c>
      <c r="E409" s="38">
        <v>3197988</v>
      </c>
      <c r="F409" s="38" t="s">
        <v>389</v>
      </c>
      <c r="G409" s="38">
        <v>5014416058</v>
      </c>
      <c r="H409" s="38" t="s">
        <v>390</v>
      </c>
      <c r="I409" s="39">
        <v>3100001558</v>
      </c>
      <c r="J409" s="39"/>
      <c r="K409" s="170" t="s">
        <v>1181</v>
      </c>
      <c r="L409" s="39">
        <v>1650</v>
      </c>
      <c r="M409" s="39">
        <v>4084</v>
      </c>
      <c r="N409" s="39">
        <v>3</v>
      </c>
      <c r="O409" s="45">
        <v>3.2</v>
      </c>
      <c r="P409" s="169" t="s">
        <v>98</v>
      </c>
      <c r="Q409" s="39" t="s">
        <v>227</v>
      </c>
      <c r="R409" s="39">
        <v>2.1379999999999999</v>
      </c>
      <c r="S409" s="40">
        <v>8480</v>
      </c>
      <c r="T409" s="40" t="s">
        <v>100</v>
      </c>
      <c r="U409" s="41">
        <v>76.112700000000004</v>
      </c>
      <c r="V409" s="40">
        <f t="shared" ref="V409:V411" si="289">S409*U409</f>
        <v>645435.696</v>
      </c>
      <c r="W409" s="40">
        <f>V409*0%</f>
        <v>0</v>
      </c>
      <c r="X409" s="40">
        <f>W409*10%</f>
        <v>0</v>
      </c>
      <c r="Y409" s="40">
        <f t="shared" si="288"/>
        <v>116178.42528</v>
      </c>
      <c r="Z409" s="40">
        <f t="shared" ref="Z409:Z411" si="290">V409*2.5%</f>
        <v>16135.892400000001</v>
      </c>
      <c r="AA409" s="40">
        <f t="shared" ref="AA409:AA411" si="291">V409+W409+X409+Y409+Z409</f>
        <v>777750.01367999997</v>
      </c>
      <c r="AB409" s="40">
        <f t="shared" ref="AB409:AB411" si="292">AA409-Y409</f>
        <v>661571.58840000001</v>
      </c>
      <c r="AC409" s="39" t="s">
        <v>101</v>
      </c>
      <c r="AD409" s="39">
        <v>9100140550</v>
      </c>
      <c r="AE409" s="39" t="s">
        <v>6</v>
      </c>
      <c r="AF409" s="39" t="s">
        <v>116</v>
      </c>
      <c r="AG409" s="39" t="s">
        <v>9</v>
      </c>
      <c r="AH409" s="39">
        <v>331011024</v>
      </c>
      <c r="AI409" s="39" t="s">
        <v>197</v>
      </c>
      <c r="AJ409" s="39" t="s">
        <v>399</v>
      </c>
      <c r="AK409" s="39" t="s">
        <v>399</v>
      </c>
      <c r="AL409" s="39" t="s">
        <v>467</v>
      </c>
      <c r="AM409" s="39"/>
    </row>
    <row r="410" spans="1:39" s="46" customFormat="1" ht="15.75" hidden="1">
      <c r="A410" s="36">
        <v>87</v>
      </c>
      <c r="B410" s="44" t="s">
        <v>539</v>
      </c>
      <c r="C410" s="44"/>
      <c r="D410" s="38">
        <v>220000001137</v>
      </c>
      <c r="E410" s="38">
        <v>3197988</v>
      </c>
      <c r="F410" s="38" t="s">
        <v>389</v>
      </c>
      <c r="G410" s="38">
        <v>5014416058</v>
      </c>
      <c r="H410" s="38" t="s">
        <v>390</v>
      </c>
      <c r="I410" s="39">
        <v>3100001558</v>
      </c>
      <c r="J410" s="39"/>
      <c r="K410" s="170" t="s">
        <v>1181</v>
      </c>
      <c r="L410" s="39">
        <v>1650</v>
      </c>
      <c r="M410" s="39">
        <v>4084</v>
      </c>
      <c r="N410" s="39">
        <v>3</v>
      </c>
      <c r="O410" s="45">
        <v>3.2</v>
      </c>
      <c r="P410" s="169" t="s">
        <v>98</v>
      </c>
      <c r="Q410" s="39" t="s">
        <v>227</v>
      </c>
      <c r="R410" s="39">
        <v>2.1379999999999999</v>
      </c>
      <c r="S410" s="40">
        <v>8480</v>
      </c>
      <c r="T410" s="40" t="s">
        <v>100</v>
      </c>
      <c r="U410" s="41">
        <v>76.112700000000004</v>
      </c>
      <c r="V410" s="40">
        <f t="shared" si="289"/>
        <v>645435.696</v>
      </c>
      <c r="W410" s="40">
        <f>V410*0%</f>
        <v>0</v>
      </c>
      <c r="X410" s="40">
        <f>W410*10%</f>
        <v>0</v>
      </c>
      <c r="Y410" s="40">
        <f t="shared" si="288"/>
        <v>116178.42528</v>
      </c>
      <c r="Z410" s="40">
        <f t="shared" si="290"/>
        <v>16135.892400000001</v>
      </c>
      <c r="AA410" s="40">
        <f t="shared" si="291"/>
        <v>777750.01367999997</v>
      </c>
      <c r="AB410" s="40">
        <f t="shared" si="292"/>
        <v>661571.58840000001</v>
      </c>
      <c r="AC410" s="39" t="s">
        <v>101</v>
      </c>
      <c r="AD410" s="39">
        <v>9100140550</v>
      </c>
      <c r="AE410" s="39" t="s">
        <v>6</v>
      </c>
      <c r="AF410" s="39" t="s">
        <v>116</v>
      </c>
      <c r="AG410" s="39" t="s">
        <v>9</v>
      </c>
      <c r="AH410" s="39">
        <v>331011024</v>
      </c>
      <c r="AI410" s="39" t="s">
        <v>197</v>
      </c>
      <c r="AJ410" s="39" t="s">
        <v>399</v>
      </c>
      <c r="AK410" s="39" t="s">
        <v>399</v>
      </c>
      <c r="AL410" s="39" t="s">
        <v>467</v>
      </c>
      <c r="AM410" s="39"/>
    </row>
    <row r="411" spans="1:39" s="46" customFormat="1" ht="15.75" hidden="1">
      <c r="A411" s="36">
        <v>88</v>
      </c>
      <c r="B411" s="44" t="s">
        <v>540</v>
      </c>
      <c r="C411" s="44"/>
      <c r="D411" s="38">
        <v>220000001137</v>
      </c>
      <c r="E411" s="38">
        <v>3197988</v>
      </c>
      <c r="F411" s="38" t="s">
        <v>389</v>
      </c>
      <c r="G411" s="38">
        <v>5014416058</v>
      </c>
      <c r="H411" s="38" t="s">
        <v>390</v>
      </c>
      <c r="I411" s="39">
        <v>3100001558</v>
      </c>
      <c r="J411" s="39"/>
      <c r="K411" s="170" t="s">
        <v>1181</v>
      </c>
      <c r="L411" s="39">
        <v>1650</v>
      </c>
      <c r="M411" s="39">
        <v>4084</v>
      </c>
      <c r="N411" s="39">
        <v>3</v>
      </c>
      <c r="O411" s="45">
        <v>3.2</v>
      </c>
      <c r="P411" s="169" t="s">
        <v>98</v>
      </c>
      <c r="Q411" s="39" t="s">
        <v>227</v>
      </c>
      <c r="R411" s="39">
        <v>2.1379999999999999</v>
      </c>
      <c r="S411" s="40">
        <v>8480</v>
      </c>
      <c r="T411" s="40" t="s">
        <v>100</v>
      </c>
      <c r="U411" s="41">
        <v>76.112700000000004</v>
      </c>
      <c r="V411" s="40">
        <f t="shared" si="289"/>
        <v>645435.696</v>
      </c>
      <c r="W411" s="40">
        <f>V411*0%</f>
        <v>0</v>
      </c>
      <c r="X411" s="40">
        <f>W411*10%</f>
        <v>0</v>
      </c>
      <c r="Y411" s="40">
        <f t="shared" si="288"/>
        <v>116178.42528</v>
      </c>
      <c r="Z411" s="40">
        <f t="shared" si="290"/>
        <v>16135.892400000001</v>
      </c>
      <c r="AA411" s="40">
        <f t="shared" si="291"/>
        <v>777750.01367999997</v>
      </c>
      <c r="AB411" s="40">
        <f t="shared" si="292"/>
        <v>661571.58840000001</v>
      </c>
      <c r="AC411" s="39" t="s">
        <v>101</v>
      </c>
      <c r="AD411" s="39">
        <v>9100140550</v>
      </c>
      <c r="AE411" s="39" t="s">
        <v>6</v>
      </c>
      <c r="AF411" s="39" t="s">
        <v>116</v>
      </c>
      <c r="AG411" s="39" t="s">
        <v>9</v>
      </c>
      <c r="AH411" s="39">
        <v>331011024</v>
      </c>
      <c r="AI411" s="39" t="s">
        <v>197</v>
      </c>
      <c r="AJ411" s="39" t="s">
        <v>399</v>
      </c>
      <c r="AK411" s="39" t="s">
        <v>399</v>
      </c>
      <c r="AL411" s="39" t="s">
        <v>467</v>
      </c>
      <c r="AM411" s="39"/>
    </row>
    <row r="412" spans="1:39" s="46" customFormat="1" ht="15.75" hidden="1">
      <c r="A412" s="36">
        <v>89</v>
      </c>
      <c r="B412" s="44">
        <v>250877</v>
      </c>
      <c r="C412" s="44"/>
      <c r="D412" s="38">
        <v>220000001204</v>
      </c>
      <c r="E412" s="38">
        <v>2319378</v>
      </c>
      <c r="F412" s="38" t="s">
        <v>298</v>
      </c>
      <c r="G412" s="38">
        <v>5014011257</v>
      </c>
      <c r="H412" s="38" t="s">
        <v>299</v>
      </c>
      <c r="I412" s="39">
        <v>3100001558</v>
      </c>
      <c r="J412" s="39"/>
      <c r="K412" s="170" t="s">
        <v>1181</v>
      </c>
      <c r="L412" s="39">
        <v>1650</v>
      </c>
      <c r="M412" s="39">
        <v>4084</v>
      </c>
      <c r="N412" s="39">
        <v>3</v>
      </c>
      <c r="O412" s="45" t="s">
        <v>300</v>
      </c>
      <c r="P412" s="169" t="s">
        <v>109</v>
      </c>
      <c r="Q412" s="39" t="s">
        <v>115</v>
      </c>
      <c r="R412" s="39">
        <v>2.1379999999999999</v>
      </c>
      <c r="S412" s="40">
        <v>7977</v>
      </c>
      <c r="T412" s="40" t="s">
        <v>100</v>
      </c>
      <c r="U412" s="41">
        <v>76.112700000000004</v>
      </c>
      <c r="V412" s="40">
        <f>S412*U412</f>
        <v>607151.00790000008</v>
      </c>
      <c r="W412" s="40">
        <v>0</v>
      </c>
      <c r="X412" s="40">
        <v>0</v>
      </c>
      <c r="Y412" s="40">
        <f>(W412+V412+X412)*18%</f>
        <v>109287.18142200001</v>
      </c>
      <c r="Z412" s="40">
        <f>V412*2.5%</f>
        <v>15178.775197500003</v>
      </c>
      <c r="AA412" s="40">
        <f>V412+W412+X412+Y412+Z412</f>
        <v>731616.96451950015</v>
      </c>
      <c r="AB412" s="40">
        <f>AA412-Y412</f>
        <v>622329.7830975001</v>
      </c>
      <c r="AC412" s="39" t="s">
        <v>101</v>
      </c>
      <c r="AD412" s="39">
        <v>9100140553</v>
      </c>
      <c r="AE412" s="39" t="s">
        <v>6</v>
      </c>
      <c r="AF412" s="39" t="s">
        <v>102</v>
      </c>
      <c r="AG412" s="39" t="s">
        <v>9</v>
      </c>
      <c r="AH412" s="39">
        <v>331011024</v>
      </c>
      <c r="AI412" s="39" t="s">
        <v>197</v>
      </c>
      <c r="AJ412" s="39" t="s">
        <v>301</v>
      </c>
      <c r="AK412" s="39" t="s">
        <v>301</v>
      </c>
      <c r="AL412" s="39" t="s">
        <v>467</v>
      </c>
      <c r="AM412" s="39"/>
    </row>
    <row r="413" spans="1:39" s="46" customFormat="1" ht="15.75" hidden="1">
      <c r="A413" s="36">
        <v>90</v>
      </c>
      <c r="B413" s="44">
        <v>250908</v>
      </c>
      <c r="C413" s="44"/>
      <c r="D413" s="38">
        <v>220000001204</v>
      </c>
      <c r="E413" s="38">
        <v>2817655</v>
      </c>
      <c r="F413" s="38" t="s">
        <v>387</v>
      </c>
      <c r="G413" s="38">
        <v>5014200307</v>
      </c>
      <c r="H413" s="38" t="s">
        <v>388</v>
      </c>
      <c r="I413" s="39">
        <v>3100001558</v>
      </c>
      <c r="J413" s="39"/>
      <c r="K413" s="170" t="s">
        <v>1181</v>
      </c>
      <c r="L413" s="39">
        <v>1650</v>
      </c>
      <c r="M413" s="39">
        <v>4084</v>
      </c>
      <c r="N413" s="39">
        <v>3</v>
      </c>
      <c r="O413" s="45" t="s">
        <v>300</v>
      </c>
      <c r="P413" s="169" t="s">
        <v>109</v>
      </c>
      <c r="Q413" s="39" t="s">
        <v>115</v>
      </c>
      <c r="R413" s="39">
        <v>2.1379999999999999</v>
      </c>
      <c r="S413" s="40">
        <v>7977</v>
      </c>
      <c r="T413" s="40" t="s">
        <v>100</v>
      </c>
      <c r="U413" s="41">
        <v>76.112700000000004</v>
      </c>
      <c r="V413" s="40">
        <f t="shared" ref="V413:V476" si="293">S413*U413</f>
        <v>607151.00790000008</v>
      </c>
      <c r="W413" s="40">
        <v>0</v>
      </c>
      <c r="X413" s="40">
        <v>0</v>
      </c>
      <c r="Y413" s="40">
        <f t="shared" ref="Y413:Y458" si="294">(W413+V413+X413)*18%</f>
        <v>109287.18142200001</v>
      </c>
      <c r="Z413" s="40">
        <f t="shared" ref="Z413:Z476" si="295">V413*2.5%</f>
        <v>15178.775197500003</v>
      </c>
      <c r="AA413" s="40">
        <f t="shared" ref="AA413:AA476" si="296">V413+W413+X413+Y413+Z413</f>
        <v>731616.96451950015</v>
      </c>
      <c r="AB413" s="40">
        <f t="shared" ref="AB413:AB476" si="297">AA413-Y413</f>
        <v>622329.7830975001</v>
      </c>
      <c r="AC413" s="39" t="s">
        <v>101</v>
      </c>
      <c r="AD413" s="39">
        <v>9100140553</v>
      </c>
      <c r="AE413" s="39" t="s">
        <v>6</v>
      </c>
      <c r="AF413" s="39" t="s">
        <v>102</v>
      </c>
      <c r="AG413" s="39" t="s">
        <v>9</v>
      </c>
      <c r="AH413" s="39">
        <v>331011024</v>
      </c>
      <c r="AI413" s="39" t="s">
        <v>197</v>
      </c>
      <c r="AJ413" s="39" t="s">
        <v>388</v>
      </c>
      <c r="AK413" s="39" t="s">
        <v>388</v>
      </c>
      <c r="AL413" s="39" t="s">
        <v>467</v>
      </c>
      <c r="AM413" s="39"/>
    </row>
    <row r="414" spans="1:39" s="46" customFormat="1" ht="15.75" hidden="1">
      <c r="A414" s="36">
        <v>91</v>
      </c>
      <c r="B414" s="44" t="s">
        <v>541</v>
      </c>
      <c r="C414" s="44"/>
      <c r="D414" s="38">
        <v>220000001204</v>
      </c>
      <c r="E414" s="38">
        <v>3197988</v>
      </c>
      <c r="F414" s="38" t="s">
        <v>389</v>
      </c>
      <c r="G414" s="38">
        <v>5014416058</v>
      </c>
      <c r="H414" s="38" t="s">
        <v>390</v>
      </c>
      <c r="I414" s="39">
        <v>3100001558</v>
      </c>
      <c r="J414" s="39"/>
      <c r="K414" s="170" t="s">
        <v>1181</v>
      </c>
      <c r="L414" s="39">
        <v>1650</v>
      </c>
      <c r="M414" s="39">
        <v>4084</v>
      </c>
      <c r="N414" s="39">
        <v>3</v>
      </c>
      <c r="O414" s="45">
        <v>3.2</v>
      </c>
      <c r="P414" s="169" t="s">
        <v>98</v>
      </c>
      <c r="Q414" s="39" t="s">
        <v>227</v>
      </c>
      <c r="R414" s="39">
        <v>2.1379999999999999</v>
      </c>
      <c r="S414" s="40">
        <v>8480</v>
      </c>
      <c r="T414" s="40" t="s">
        <v>100</v>
      </c>
      <c r="U414" s="41">
        <v>76.112700000000004</v>
      </c>
      <c r="V414" s="40">
        <f t="shared" si="293"/>
        <v>645435.696</v>
      </c>
      <c r="W414" s="40">
        <f t="shared" ref="W414:W417" si="298">V414*0%</f>
        <v>0</v>
      </c>
      <c r="X414" s="40">
        <f t="shared" ref="X414:X417" si="299">W414*10%</f>
        <v>0</v>
      </c>
      <c r="Y414" s="40">
        <f t="shared" si="294"/>
        <v>116178.42528</v>
      </c>
      <c r="Z414" s="40">
        <f t="shared" si="295"/>
        <v>16135.892400000001</v>
      </c>
      <c r="AA414" s="40">
        <f t="shared" si="296"/>
        <v>777750.01367999997</v>
      </c>
      <c r="AB414" s="40">
        <f t="shared" si="297"/>
        <v>661571.58840000001</v>
      </c>
      <c r="AC414" s="39" t="s">
        <v>101</v>
      </c>
      <c r="AD414" s="39">
        <v>9100140550</v>
      </c>
      <c r="AE414" s="39" t="s">
        <v>6</v>
      </c>
      <c r="AF414" s="39" t="s">
        <v>116</v>
      </c>
      <c r="AG414" s="39" t="s">
        <v>9</v>
      </c>
      <c r="AH414" s="39">
        <v>331011024</v>
      </c>
      <c r="AI414" s="39" t="s">
        <v>197</v>
      </c>
      <c r="AJ414" s="39" t="s">
        <v>399</v>
      </c>
      <c r="AK414" s="39" t="s">
        <v>399</v>
      </c>
      <c r="AL414" s="39" t="s">
        <v>467</v>
      </c>
      <c r="AM414" s="39"/>
    </row>
    <row r="415" spans="1:39" s="46" customFormat="1" ht="15.75" hidden="1">
      <c r="A415" s="36">
        <v>92</v>
      </c>
      <c r="B415" s="44" t="s">
        <v>542</v>
      </c>
      <c r="C415" s="44"/>
      <c r="D415" s="38">
        <v>220000001205</v>
      </c>
      <c r="E415" s="38">
        <v>5701169</v>
      </c>
      <c r="F415" s="38" t="s">
        <v>543</v>
      </c>
      <c r="G415" s="38">
        <v>5016326413</v>
      </c>
      <c r="H415" s="38" t="s">
        <v>544</v>
      </c>
      <c r="I415" s="39">
        <v>3100001558</v>
      </c>
      <c r="J415" s="39"/>
      <c r="K415" s="170" t="s">
        <v>1181</v>
      </c>
      <c r="L415" s="39">
        <v>1650</v>
      </c>
      <c r="M415" s="39">
        <v>4084</v>
      </c>
      <c r="N415" s="39">
        <v>3</v>
      </c>
      <c r="O415" s="45">
        <v>3</v>
      </c>
      <c r="P415" s="169" t="s">
        <v>98</v>
      </c>
      <c r="Q415" s="39" t="s">
        <v>227</v>
      </c>
      <c r="R415" s="39">
        <v>2.1379999999999999</v>
      </c>
      <c r="S415" s="40">
        <v>8480</v>
      </c>
      <c r="T415" s="40" t="s">
        <v>100</v>
      </c>
      <c r="U415" s="41">
        <v>76.112700000000004</v>
      </c>
      <c r="V415" s="40">
        <f t="shared" si="293"/>
        <v>645435.696</v>
      </c>
      <c r="W415" s="40">
        <f t="shared" si="298"/>
        <v>0</v>
      </c>
      <c r="X415" s="40">
        <f t="shared" si="299"/>
        <v>0</v>
      </c>
      <c r="Y415" s="40">
        <f t="shared" si="294"/>
        <v>116178.42528</v>
      </c>
      <c r="Z415" s="40">
        <f t="shared" si="295"/>
        <v>16135.892400000001</v>
      </c>
      <c r="AA415" s="40">
        <f t="shared" si="296"/>
        <v>777750.01367999997</v>
      </c>
      <c r="AB415" s="40">
        <f t="shared" si="297"/>
        <v>661571.58840000001</v>
      </c>
      <c r="AC415" s="39" t="s">
        <v>101</v>
      </c>
      <c r="AD415" s="39">
        <v>9100140550</v>
      </c>
      <c r="AE415" s="39" t="s">
        <v>6</v>
      </c>
      <c r="AF415" s="39" t="s">
        <v>116</v>
      </c>
      <c r="AG415" s="39" t="s">
        <v>9</v>
      </c>
      <c r="AH415" s="39">
        <v>331011024</v>
      </c>
      <c r="AI415" s="39" t="s">
        <v>197</v>
      </c>
      <c r="AJ415" s="42">
        <v>45058</v>
      </c>
      <c r="AK415" s="42">
        <v>45058</v>
      </c>
      <c r="AL415" s="39" t="s">
        <v>467</v>
      </c>
      <c r="AM415" s="39"/>
    </row>
    <row r="416" spans="1:39" s="46" customFormat="1" ht="15.75" hidden="1">
      <c r="A416" s="36">
        <v>93</v>
      </c>
      <c r="B416" s="44" t="s">
        <v>545</v>
      </c>
      <c r="C416" s="44"/>
      <c r="D416" s="38">
        <v>220000001205</v>
      </c>
      <c r="E416" s="38">
        <v>5701169</v>
      </c>
      <c r="F416" s="38" t="s">
        <v>543</v>
      </c>
      <c r="G416" s="38">
        <v>5016326413</v>
      </c>
      <c r="H416" s="38" t="s">
        <v>544</v>
      </c>
      <c r="I416" s="39">
        <v>3100001558</v>
      </c>
      <c r="J416" s="39"/>
      <c r="K416" s="170" t="s">
        <v>1181</v>
      </c>
      <c r="L416" s="39">
        <v>1650</v>
      </c>
      <c r="M416" s="39">
        <v>4084</v>
      </c>
      <c r="N416" s="39">
        <v>3</v>
      </c>
      <c r="O416" s="45">
        <v>3</v>
      </c>
      <c r="P416" s="169" t="s">
        <v>98</v>
      </c>
      <c r="Q416" s="39" t="s">
        <v>227</v>
      </c>
      <c r="R416" s="39">
        <v>2.1379999999999999</v>
      </c>
      <c r="S416" s="40">
        <v>8480</v>
      </c>
      <c r="T416" s="40" t="s">
        <v>100</v>
      </c>
      <c r="U416" s="41">
        <v>76.112700000000004</v>
      </c>
      <c r="V416" s="40">
        <f t="shared" si="293"/>
        <v>645435.696</v>
      </c>
      <c r="W416" s="40">
        <f t="shared" si="298"/>
        <v>0</v>
      </c>
      <c r="X416" s="40">
        <f t="shared" si="299"/>
        <v>0</v>
      </c>
      <c r="Y416" s="40">
        <f t="shared" si="294"/>
        <v>116178.42528</v>
      </c>
      <c r="Z416" s="40">
        <f t="shared" si="295"/>
        <v>16135.892400000001</v>
      </c>
      <c r="AA416" s="40">
        <f t="shared" si="296"/>
        <v>777750.01367999997</v>
      </c>
      <c r="AB416" s="40">
        <f t="shared" si="297"/>
        <v>661571.58840000001</v>
      </c>
      <c r="AC416" s="39" t="s">
        <v>101</v>
      </c>
      <c r="AD416" s="39">
        <v>9100140550</v>
      </c>
      <c r="AE416" s="39" t="s">
        <v>6</v>
      </c>
      <c r="AF416" s="39" t="s">
        <v>116</v>
      </c>
      <c r="AG416" s="39" t="s">
        <v>9</v>
      </c>
      <c r="AH416" s="39">
        <v>331011024</v>
      </c>
      <c r="AI416" s="39" t="s">
        <v>197</v>
      </c>
      <c r="AJ416" s="42">
        <v>45058</v>
      </c>
      <c r="AK416" s="42">
        <v>45058</v>
      </c>
      <c r="AL416" s="39" t="s">
        <v>467</v>
      </c>
      <c r="AM416" s="39"/>
    </row>
    <row r="417" spans="1:39" s="46" customFormat="1" ht="15.75" hidden="1">
      <c r="A417" s="36">
        <v>94</v>
      </c>
      <c r="B417" s="44" t="s">
        <v>546</v>
      </c>
      <c r="C417" s="44"/>
      <c r="D417" s="38">
        <v>220000001205</v>
      </c>
      <c r="E417" s="38">
        <v>5701169</v>
      </c>
      <c r="F417" s="38" t="s">
        <v>543</v>
      </c>
      <c r="G417" s="38">
        <v>5016326413</v>
      </c>
      <c r="H417" s="38" t="s">
        <v>544</v>
      </c>
      <c r="I417" s="39">
        <v>3100001558</v>
      </c>
      <c r="J417" s="39"/>
      <c r="K417" s="170" t="s">
        <v>1181</v>
      </c>
      <c r="L417" s="39">
        <v>1650</v>
      </c>
      <c r="M417" s="39">
        <v>4084</v>
      </c>
      <c r="N417" s="39">
        <v>3</v>
      </c>
      <c r="O417" s="45">
        <v>3</v>
      </c>
      <c r="P417" s="169" t="s">
        <v>98</v>
      </c>
      <c r="Q417" s="39" t="s">
        <v>227</v>
      </c>
      <c r="R417" s="39">
        <v>2.1379999999999999</v>
      </c>
      <c r="S417" s="40">
        <v>8480</v>
      </c>
      <c r="T417" s="40" t="s">
        <v>100</v>
      </c>
      <c r="U417" s="41">
        <v>76.112700000000004</v>
      </c>
      <c r="V417" s="40">
        <f t="shared" si="293"/>
        <v>645435.696</v>
      </c>
      <c r="W417" s="40">
        <f t="shared" si="298"/>
        <v>0</v>
      </c>
      <c r="X417" s="40">
        <f t="shared" si="299"/>
        <v>0</v>
      </c>
      <c r="Y417" s="40">
        <f t="shared" si="294"/>
        <v>116178.42528</v>
      </c>
      <c r="Z417" s="40">
        <f t="shared" si="295"/>
        <v>16135.892400000001</v>
      </c>
      <c r="AA417" s="40">
        <f t="shared" si="296"/>
        <v>777750.01367999997</v>
      </c>
      <c r="AB417" s="40">
        <f t="shared" si="297"/>
        <v>661571.58840000001</v>
      </c>
      <c r="AC417" s="39" t="s">
        <v>101</v>
      </c>
      <c r="AD417" s="39">
        <v>9100140550</v>
      </c>
      <c r="AE417" s="39" t="s">
        <v>6</v>
      </c>
      <c r="AF417" s="39" t="s">
        <v>116</v>
      </c>
      <c r="AG417" s="39" t="s">
        <v>9</v>
      </c>
      <c r="AH417" s="39">
        <v>331011024</v>
      </c>
      <c r="AI417" s="39" t="s">
        <v>197</v>
      </c>
      <c r="AJ417" s="42">
        <v>45058</v>
      </c>
      <c r="AK417" s="42">
        <v>45058</v>
      </c>
      <c r="AL417" s="39" t="s">
        <v>467</v>
      </c>
      <c r="AM417" s="39"/>
    </row>
    <row r="418" spans="1:39" s="46" customFormat="1" ht="15.75" hidden="1">
      <c r="A418" s="36">
        <v>95</v>
      </c>
      <c r="B418" s="44">
        <v>264720</v>
      </c>
      <c r="C418" s="44"/>
      <c r="D418" s="38">
        <v>220000001203</v>
      </c>
      <c r="E418" s="38">
        <v>181</v>
      </c>
      <c r="F418" s="38" t="s">
        <v>547</v>
      </c>
      <c r="G418" s="38">
        <v>5016121250</v>
      </c>
      <c r="H418" s="38" t="s">
        <v>548</v>
      </c>
      <c r="I418" s="39">
        <v>3100001558</v>
      </c>
      <c r="J418" s="39"/>
      <c r="K418" s="170" t="s">
        <v>1181</v>
      </c>
      <c r="L418" s="39">
        <v>1650</v>
      </c>
      <c r="M418" s="39">
        <v>4084</v>
      </c>
      <c r="N418" s="39">
        <v>3</v>
      </c>
      <c r="O418" s="45">
        <v>3</v>
      </c>
      <c r="P418" s="169" t="s">
        <v>109</v>
      </c>
      <c r="Q418" s="39" t="s">
        <v>227</v>
      </c>
      <c r="R418" s="39">
        <v>2.1379999999999999</v>
      </c>
      <c r="S418" s="40">
        <v>8928</v>
      </c>
      <c r="T418" s="40" t="s">
        <v>100</v>
      </c>
      <c r="U418" s="41">
        <v>81.633499999999998</v>
      </c>
      <c r="V418" s="40">
        <f t="shared" si="293"/>
        <v>728823.88800000004</v>
      </c>
      <c r="W418" s="40">
        <v>0</v>
      </c>
      <c r="X418" s="40">
        <v>0</v>
      </c>
      <c r="Y418" s="40">
        <f t="shared" si="294"/>
        <v>131188.29983999999</v>
      </c>
      <c r="Z418" s="40">
        <f t="shared" si="295"/>
        <v>18220.5972</v>
      </c>
      <c r="AA418" s="40">
        <f t="shared" si="296"/>
        <v>878232.78503999999</v>
      </c>
      <c r="AB418" s="40">
        <f t="shared" si="297"/>
        <v>747044.4852</v>
      </c>
      <c r="AC418" s="39" t="s">
        <v>101</v>
      </c>
      <c r="AD418" s="39">
        <v>9100153280</v>
      </c>
      <c r="AE418" s="39" t="s">
        <v>6</v>
      </c>
      <c r="AF418" s="39" t="s">
        <v>116</v>
      </c>
      <c r="AG418" s="39" t="s">
        <v>12</v>
      </c>
      <c r="AH418" s="39">
        <v>331011024</v>
      </c>
      <c r="AI418" s="39" t="s">
        <v>197</v>
      </c>
      <c r="AJ418" s="42">
        <v>45135</v>
      </c>
      <c r="AK418" s="42">
        <v>45135</v>
      </c>
      <c r="AL418" s="39" t="s">
        <v>467</v>
      </c>
      <c r="AM418" s="39"/>
    </row>
    <row r="419" spans="1:39" s="46" customFormat="1" ht="15.75" hidden="1">
      <c r="A419" s="36">
        <v>96</v>
      </c>
      <c r="B419" s="44">
        <v>264721</v>
      </c>
      <c r="C419" s="44"/>
      <c r="D419" s="38">
        <v>220000001203</v>
      </c>
      <c r="E419" s="38">
        <v>181</v>
      </c>
      <c r="F419" s="38" t="s">
        <v>547</v>
      </c>
      <c r="G419" s="38">
        <v>5016121250</v>
      </c>
      <c r="H419" s="38" t="s">
        <v>548</v>
      </c>
      <c r="I419" s="39">
        <v>3100001558</v>
      </c>
      <c r="J419" s="39"/>
      <c r="K419" s="170" t="s">
        <v>1181</v>
      </c>
      <c r="L419" s="39">
        <v>1650</v>
      </c>
      <c r="M419" s="39">
        <v>4084</v>
      </c>
      <c r="N419" s="39">
        <v>3</v>
      </c>
      <c r="O419" s="45">
        <v>3</v>
      </c>
      <c r="P419" s="169" t="s">
        <v>109</v>
      </c>
      <c r="Q419" s="39" t="s">
        <v>227</v>
      </c>
      <c r="R419" s="39">
        <v>2.1379999999999999</v>
      </c>
      <c r="S419" s="40">
        <v>8928</v>
      </c>
      <c r="T419" s="40" t="s">
        <v>100</v>
      </c>
      <c r="U419" s="41">
        <v>81.633499999999998</v>
      </c>
      <c r="V419" s="40">
        <f t="shared" si="293"/>
        <v>728823.88800000004</v>
      </c>
      <c r="W419" s="40">
        <v>0</v>
      </c>
      <c r="X419" s="40">
        <v>0</v>
      </c>
      <c r="Y419" s="40">
        <f t="shared" si="294"/>
        <v>131188.29983999999</v>
      </c>
      <c r="Z419" s="40">
        <f t="shared" si="295"/>
        <v>18220.5972</v>
      </c>
      <c r="AA419" s="40">
        <f t="shared" si="296"/>
        <v>878232.78503999999</v>
      </c>
      <c r="AB419" s="40">
        <f t="shared" si="297"/>
        <v>747044.4852</v>
      </c>
      <c r="AC419" s="39" t="s">
        <v>101</v>
      </c>
      <c r="AD419" s="39">
        <v>9100153280</v>
      </c>
      <c r="AE419" s="39" t="s">
        <v>6</v>
      </c>
      <c r="AF419" s="39" t="s">
        <v>116</v>
      </c>
      <c r="AG419" s="39" t="s">
        <v>12</v>
      </c>
      <c r="AH419" s="39">
        <v>331011024</v>
      </c>
      <c r="AI419" s="39" t="s">
        <v>197</v>
      </c>
      <c r="AJ419" s="42">
        <v>45135</v>
      </c>
      <c r="AK419" s="42">
        <v>45135</v>
      </c>
      <c r="AL419" s="39" t="s">
        <v>467</v>
      </c>
      <c r="AM419" s="39"/>
    </row>
    <row r="420" spans="1:39" s="46" customFormat="1" ht="15.75" hidden="1">
      <c r="A420" s="36">
        <v>97</v>
      </c>
      <c r="B420" s="44">
        <v>264724</v>
      </c>
      <c r="C420" s="44"/>
      <c r="D420" s="38">
        <v>220000001203</v>
      </c>
      <c r="E420" s="38">
        <v>181</v>
      </c>
      <c r="F420" s="38" t="s">
        <v>547</v>
      </c>
      <c r="G420" s="38">
        <v>5016121250</v>
      </c>
      <c r="H420" s="38" t="s">
        <v>548</v>
      </c>
      <c r="I420" s="39">
        <v>3100001558</v>
      </c>
      <c r="J420" s="39"/>
      <c r="K420" s="170" t="s">
        <v>1181</v>
      </c>
      <c r="L420" s="39">
        <v>1650</v>
      </c>
      <c r="M420" s="39">
        <v>4084</v>
      </c>
      <c r="N420" s="39">
        <v>3</v>
      </c>
      <c r="O420" s="45">
        <v>3</v>
      </c>
      <c r="P420" s="169" t="s">
        <v>109</v>
      </c>
      <c r="Q420" s="39" t="s">
        <v>227</v>
      </c>
      <c r="R420" s="39">
        <v>2.1379999999999999</v>
      </c>
      <c r="S420" s="40">
        <v>8928</v>
      </c>
      <c r="T420" s="40" t="s">
        <v>100</v>
      </c>
      <c r="U420" s="41">
        <v>81.633499999999998</v>
      </c>
      <c r="V420" s="40">
        <f t="shared" si="293"/>
        <v>728823.88800000004</v>
      </c>
      <c r="W420" s="40">
        <v>0</v>
      </c>
      <c r="X420" s="40">
        <v>0</v>
      </c>
      <c r="Y420" s="40">
        <f t="shared" si="294"/>
        <v>131188.29983999999</v>
      </c>
      <c r="Z420" s="40">
        <f t="shared" si="295"/>
        <v>18220.5972</v>
      </c>
      <c r="AA420" s="40">
        <f t="shared" si="296"/>
        <v>878232.78503999999</v>
      </c>
      <c r="AB420" s="40">
        <f t="shared" si="297"/>
        <v>747044.4852</v>
      </c>
      <c r="AC420" s="39" t="s">
        <v>101</v>
      </c>
      <c r="AD420" s="39">
        <v>9100153280</v>
      </c>
      <c r="AE420" s="39" t="s">
        <v>6</v>
      </c>
      <c r="AF420" s="39" t="s">
        <v>116</v>
      </c>
      <c r="AG420" s="39" t="s">
        <v>12</v>
      </c>
      <c r="AH420" s="39">
        <v>331011024</v>
      </c>
      <c r="AI420" s="39" t="s">
        <v>197</v>
      </c>
      <c r="AJ420" s="42">
        <v>45135</v>
      </c>
      <c r="AK420" s="42">
        <v>45135</v>
      </c>
      <c r="AL420" s="39" t="s">
        <v>467</v>
      </c>
      <c r="AM420" s="39"/>
    </row>
    <row r="421" spans="1:39" s="46" customFormat="1" ht="15.75" hidden="1">
      <c r="A421" s="36">
        <v>98</v>
      </c>
      <c r="B421" s="44">
        <v>264725</v>
      </c>
      <c r="C421" s="44"/>
      <c r="D421" s="38">
        <v>220000001203</v>
      </c>
      <c r="E421" s="38">
        <v>181</v>
      </c>
      <c r="F421" s="38" t="s">
        <v>547</v>
      </c>
      <c r="G421" s="38">
        <v>5016121250</v>
      </c>
      <c r="H421" s="38" t="s">
        <v>548</v>
      </c>
      <c r="I421" s="39">
        <v>3100001558</v>
      </c>
      <c r="J421" s="39"/>
      <c r="K421" s="170" t="s">
        <v>1181</v>
      </c>
      <c r="L421" s="39">
        <v>1650</v>
      </c>
      <c r="M421" s="39">
        <v>4084</v>
      </c>
      <c r="N421" s="39">
        <v>3</v>
      </c>
      <c r="O421" s="45">
        <v>3</v>
      </c>
      <c r="P421" s="169" t="s">
        <v>109</v>
      </c>
      <c r="Q421" s="39" t="s">
        <v>227</v>
      </c>
      <c r="R421" s="39">
        <v>2.1379999999999999</v>
      </c>
      <c r="S421" s="40">
        <v>8928</v>
      </c>
      <c r="T421" s="40" t="s">
        <v>100</v>
      </c>
      <c r="U421" s="41">
        <v>81.633499999999998</v>
      </c>
      <c r="V421" s="40">
        <f t="shared" si="293"/>
        <v>728823.88800000004</v>
      </c>
      <c r="W421" s="40">
        <v>0</v>
      </c>
      <c r="X421" s="40">
        <v>0</v>
      </c>
      <c r="Y421" s="40">
        <f t="shared" si="294"/>
        <v>131188.29983999999</v>
      </c>
      <c r="Z421" s="40">
        <f t="shared" si="295"/>
        <v>18220.5972</v>
      </c>
      <c r="AA421" s="40">
        <f t="shared" si="296"/>
        <v>878232.78503999999</v>
      </c>
      <c r="AB421" s="40">
        <f t="shared" si="297"/>
        <v>747044.4852</v>
      </c>
      <c r="AC421" s="39" t="s">
        <v>101</v>
      </c>
      <c r="AD421" s="39">
        <v>9100153280</v>
      </c>
      <c r="AE421" s="39" t="s">
        <v>6</v>
      </c>
      <c r="AF421" s="39" t="s">
        <v>116</v>
      </c>
      <c r="AG421" s="39" t="s">
        <v>12</v>
      </c>
      <c r="AH421" s="39">
        <v>331011024</v>
      </c>
      <c r="AI421" s="39" t="s">
        <v>197</v>
      </c>
      <c r="AJ421" s="42">
        <v>45135</v>
      </c>
      <c r="AK421" s="42">
        <v>45135</v>
      </c>
      <c r="AL421" s="39" t="s">
        <v>467</v>
      </c>
      <c r="AM421" s="39"/>
    </row>
    <row r="422" spans="1:39" s="46" customFormat="1" ht="15.75" hidden="1">
      <c r="A422" s="36">
        <v>99</v>
      </c>
      <c r="B422" s="44">
        <v>264728</v>
      </c>
      <c r="C422" s="44"/>
      <c r="D422" s="38">
        <v>220000001206</v>
      </c>
      <c r="E422" s="38">
        <v>181</v>
      </c>
      <c r="F422" s="38" t="s">
        <v>547</v>
      </c>
      <c r="G422" s="38">
        <v>5016121250</v>
      </c>
      <c r="H422" s="38" t="s">
        <v>548</v>
      </c>
      <c r="I422" s="39">
        <v>3100001558</v>
      </c>
      <c r="J422" s="39"/>
      <c r="K422" s="170" t="s">
        <v>1181</v>
      </c>
      <c r="L422" s="39">
        <v>1650</v>
      </c>
      <c r="M422" s="39">
        <v>4084</v>
      </c>
      <c r="N422" s="39">
        <v>3</v>
      </c>
      <c r="O422" s="45">
        <v>3</v>
      </c>
      <c r="P422" s="169" t="s">
        <v>109</v>
      </c>
      <c r="Q422" s="39" t="s">
        <v>227</v>
      </c>
      <c r="R422" s="39">
        <v>2.1379999999999999</v>
      </c>
      <c r="S422" s="40">
        <v>8928</v>
      </c>
      <c r="T422" s="40" t="s">
        <v>100</v>
      </c>
      <c r="U422" s="41">
        <v>81.633499999999998</v>
      </c>
      <c r="V422" s="40">
        <f t="shared" si="293"/>
        <v>728823.88800000004</v>
      </c>
      <c r="W422" s="40">
        <v>0</v>
      </c>
      <c r="X422" s="40">
        <v>0</v>
      </c>
      <c r="Y422" s="40">
        <f t="shared" si="294"/>
        <v>131188.29983999999</v>
      </c>
      <c r="Z422" s="40">
        <f t="shared" si="295"/>
        <v>18220.5972</v>
      </c>
      <c r="AA422" s="40">
        <f t="shared" si="296"/>
        <v>878232.78503999999</v>
      </c>
      <c r="AB422" s="40">
        <f t="shared" si="297"/>
        <v>747044.4852</v>
      </c>
      <c r="AC422" s="39" t="s">
        <v>101</v>
      </c>
      <c r="AD422" s="39">
        <v>9100153280</v>
      </c>
      <c r="AE422" s="39" t="s">
        <v>6</v>
      </c>
      <c r="AF422" s="39" t="s">
        <v>116</v>
      </c>
      <c r="AG422" s="39" t="s">
        <v>12</v>
      </c>
      <c r="AH422" s="39">
        <v>331011024</v>
      </c>
      <c r="AI422" s="39" t="s">
        <v>197</v>
      </c>
      <c r="AJ422" s="42">
        <v>45058</v>
      </c>
      <c r="AK422" s="42">
        <v>45058</v>
      </c>
      <c r="AL422" s="39" t="s">
        <v>467</v>
      </c>
      <c r="AM422" s="39"/>
    </row>
    <row r="423" spans="1:39" s="46" customFormat="1" ht="15.75" hidden="1">
      <c r="A423" s="36">
        <v>100</v>
      </c>
      <c r="B423" s="44">
        <v>264737</v>
      </c>
      <c r="C423" s="44"/>
      <c r="D423" s="38">
        <v>220000001206</v>
      </c>
      <c r="E423" s="38">
        <v>181</v>
      </c>
      <c r="F423" s="38" t="s">
        <v>547</v>
      </c>
      <c r="G423" s="38">
        <v>5016121250</v>
      </c>
      <c r="H423" s="38" t="s">
        <v>548</v>
      </c>
      <c r="I423" s="39">
        <v>3100001558</v>
      </c>
      <c r="J423" s="39"/>
      <c r="K423" s="170" t="s">
        <v>1181</v>
      </c>
      <c r="L423" s="39">
        <v>1650</v>
      </c>
      <c r="M423" s="39">
        <v>4084</v>
      </c>
      <c r="N423" s="39">
        <v>3</v>
      </c>
      <c r="O423" s="45">
        <v>3</v>
      </c>
      <c r="P423" s="169" t="s">
        <v>109</v>
      </c>
      <c r="Q423" s="39" t="s">
        <v>227</v>
      </c>
      <c r="R423" s="39">
        <v>2.1379999999999999</v>
      </c>
      <c r="S423" s="40">
        <v>8928</v>
      </c>
      <c r="T423" s="40" t="s">
        <v>100</v>
      </c>
      <c r="U423" s="41">
        <v>81.633499999999998</v>
      </c>
      <c r="V423" s="40">
        <f t="shared" si="293"/>
        <v>728823.88800000004</v>
      </c>
      <c r="W423" s="40">
        <v>0</v>
      </c>
      <c r="X423" s="40">
        <v>0</v>
      </c>
      <c r="Y423" s="40">
        <f t="shared" si="294"/>
        <v>131188.29983999999</v>
      </c>
      <c r="Z423" s="40">
        <f t="shared" si="295"/>
        <v>18220.5972</v>
      </c>
      <c r="AA423" s="40">
        <f t="shared" si="296"/>
        <v>878232.78503999999</v>
      </c>
      <c r="AB423" s="40">
        <f t="shared" si="297"/>
        <v>747044.4852</v>
      </c>
      <c r="AC423" s="39" t="s">
        <v>101</v>
      </c>
      <c r="AD423" s="39">
        <v>9100153280</v>
      </c>
      <c r="AE423" s="39" t="s">
        <v>6</v>
      </c>
      <c r="AF423" s="39" t="s">
        <v>116</v>
      </c>
      <c r="AG423" s="39" t="s">
        <v>12</v>
      </c>
      <c r="AH423" s="39">
        <v>331011024</v>
      </c>
      <c r="AI423" s="39" t="s">
        <v>197</v>
      </c>
      <c r="AJ423" s="42">
        <v>45058</v>
      </c>
      <c r="AK423" s="42">
        <v>45058</v>
      </c>
      <c r="AL423" s="39" t="s">
        <v>467</v>
      </c>
      <c r="AM423" s="39"/>
    </row>
    <row r="424" spans="1:39" s="46" customFormat="1" ht="15.75" hidden="1">
      <c r="A424" s="36">
        <v>101</v>
      </c>
      <c r="B424" s="44">
        <v>264734</v>
      </c>
      <c r="C424" s="44"/>
      <c r="D424" s="38">
        <v>220000001206</v>
      </c>
      <c r="E424" s="38">
        <v>181</v>
      </c>
      <c r="F424" s="38" t="s">
        <v>547</v>
      </c>
      <c r="G424" s="38">
        <v>5016121250</v>
      </c>
      <c r="H424" s="38" t="s">
        <v>548</v>
      </c>
      <c r="I424" s="39">
        <v>3100001558</v>
      </c>
      <c r="J424" s="39"/>
      <c r="K424" s="170" t="s">
        <v>1181</v>
      </c>
      <c r="L424" s="39">
        <v>1650</v>
      </c>
      <c r="M424" s="39">
        <v>4084</v>
      </c>
      <c r="N424" s="39">
        <v>3</v>
      </c>
      <c r="O424" s="45">
        <v>3</v>
      </c>
      <c r="P424" s="169" t="s">
        <v>109</v>
      </c>
      <c r="Q424" s="39" t="s">
        <v>227</v>
      </c>
      <c r="R424" s="39">
        <v>2.1379999999999999</v>
      </c>
      <c r="S424" s="40">
        <v>8928</v>
      </c>
      <c r="T424" s="40" t="s">
        <v>100</v>
      </c>
      <c r="U424" s="41">
        <v>81.633499999999998</v>
      </c>
      <c r="V424" s="40">
        <f t="shared" si="293"/>
        <v>728823.88800000004</v>
      </c>
      <c r="W424" s="40">
        <v>0</v>
      </c>
      <c r="X424" s="40">
        <v>0</v>
      </c>
      <c r="Y424" s="40">
        <f t="shared" si="294"/>
        <v>131188.29983999999</v>
      </c>
      <c r="Z424" s="40">
        <f t="shared" si="295"/>
        <v>18220.5972</v>
      </c>
      <c r="AA424" s="40">
        <f t="shared" si="296"/>
        <v>878232.78503999999</v>
      </c>
      <c r="AB424" s="40">
        <f t="shared" si="297"/>
        <v>747044.4852</v>
      </c>
      <c r="AC424" s="39" t="s">
        <v>101</v>
      </c>
      <c r="AD424" s="39">
        <v>9100153280</v>
      </c>
      <c r="AE424" s="39" t="s">
        <v>6</v>
      </c>
      <c r="AF424" s="39" t="s">
        <v>116</v>
      </c>
      <c r="AG424" s="39" t="s">
        <v>12</v>
      </c>
      <c r="AH424" s="39">
        <v>331011024</v>
      </c>
      <c r="AI424" s="39" t="s">
        <v>197</v>
      </c>
      <c r="AJ424" s="42">
        <v>45058</v>
      </c>
      <c r="AK424" s="42">
        <v>45058</v>
      </c>
      <c r="AL424" s="39" t="s">
        <v>467</v>
      </c>
      <c r="AM424" s="39"/>
    </row>
    <row r="425" spans="1:39" s="46" customFormat="1" ht="15.75" hidden="1">
      <c r="A425" s="36">
        <v>102</v>
      </c>
      <c r="B425" s="44">
        <v>264718</v>
      </c>
      <c r="C425" s="44"/>
      <c r="D425" s="38">
        <v>220000001206</v>
      </c>
      <c r="E425" s="38">
        <v>181</v>
      </c>
      <c r="F425" s="38" t="s">
        <v>547</v>
      </c>
      <c r="G425" s="38">
        <v>5016121250</v>
      </c>
      <c r="H425" s="38" t="s">
        <v>548</v>
      </c>
      <c r="I425" s="39">
        <v>3100001558</v>
      </c>
      <c r="J425" s="39"/>
      <c r="K425" s="170" t="s">
        <v>1181</v>
      </c>
      <c r="L425" s="39">
        <v>1650</v>
      </c>
      <c r="M425" s="39">
        <v>4084</v>
      </c>
      <c r="N425" s="39">
        <v>3</v>
      </c>
      <c r="O425" s="45">
        <v>3</v>
      </c>
      <c r="P425" s="169" t="s">
        <v>109</v>
      </c>
      <c r="Q425" s="39" t="s">
        <v>227</v>
      </c>
      <c r="R425" s="39">
        <v>2.1379999999999999</v>
      </c>
      <c r="S425" s="40">
        <v>8928</v>
      </c>
      <c r="T425" s="40" t="s">
        <v>100</v>
      </c>
      <c r="U425" s="41">
        <v>81.633499999999998</v>
      </c>
      <c r="V425" s="40">
        <f t="shared" si="293"/>
        <v>728823.88800000004</v>
      </c>
      <c r="W425" s="40">
        <v>0</v>
      </c>
      <c r="X425" s="40">
        <v>0</v>
      </c>
      <c r="Y425" s="40">
        <f t="shared" si="294"/>
        <v>131188.29983999999</v>
      </c>
      <c r="Z425" s="40">
        <f t="shared" si="295"/>
        <v>18220.5972</v>
      </c>
      <c r="AA425" s="40">
        <f t="shared" si="296"/>
        <v>878232.78503999999</v>
      </c>
      <c r="AB425" s="40">
        <f t="shared" si="297"/>
        <v>747044.4852</v>
      </c>
      <c r="AC425" s="39" t="s">
        <v>101</v>
      </c>
      <c r="AD425" s="39">
        <v>9100153280</v>
      </c>
      <c r="AE425" s="39" t="s">
        <v>6</v>
      </c>
      <c r="AF425" s="39" t="s">
        <v>116</v>
      </c>
      <c r="AG425" s="39" t="s">
        <v>12</v>
      </c>
      <c r="AH425" s="39">
        <v>331011024</v>
      </c>
      <c r="AI425" s="39" t="s">
        <v>197</v>
      </c>
      <c r="AJ425" s="42">
        <v>45058</v>
      </c>
      <c r="AK425" s="42">
        <v>45058</v>
      </c>
      <c r="AL425" s="39" t="s">
        <v>467</v>
      </c>
      <c r="AM425" s="39"/>
    </row>
    <row r="426" spans="1:39" s="46" customFormat="1" ht="15.75" hidden="1">
      <c r="A426" s="36">
        <v>103</v>
      </c>
      <c r="B426" s="44">
        <v>264723</v>
      </c>
      <c r="C426" s="44"/>
      <c r="D426" s="38">
        <v>220000001206</v>
      </c>
      <c r="E426" s="38">
        <v>181</v>
      </c>
      <c r="F426" s="38" t="s">
        <v>547</v>
      </c>
      <c r="G426" s="38">
        <v>5016121250</v>
      </c>
      <c r="H426" s="38" t="s">
        <v>548</v>
      </c>
      <c r="I426" s="39">
        <v>3100001558</v>
      </c>
      <c r="J426" s="39"/>
      <c r="K426" s="170" t="s">
        <v>1181</v>
      </c>
      <c r="L426" s="39">
        <v>1650</v>
      </c>
      <c r="M426" s="39">
        <v>4084</v>
      </c>
      <c r="N426" s="39">
        <v>3</v>
      </c>
      <c r="O426" s="45">
        <v>3</v>
      </c>
      <c r="P426" s="169" t="s">
        <v>109</v>
      </c>
      <c r="Q426" s="39" t="s">
        <v>227</v>
      </c>
      <c r="R426" s="39">
        <v>2.1379999999999999</v>
      </c>
      <c r="S426" s="40">
        <v>8928</v>
      </c>
      <c r="T426" s="40" t="s">
        <v>100</v>
      </c>
      <c r="U426" s="41">
        <v>81.633499999999998</v>
      </c>
      <c r="V426" s="40">
        <f t="shared" si="293"/>
        <v>728823.88800000004</v>
      </c>
      <c r="W426" s="40">
        <v>0</v>
      </c>
      <c r="X426" s="40">
        <v>0</v>
      </c>
      <c r="Y426" s="40">
        <f t="shared" si="294"/>
        <v>131188.29983999999</v>
      </c>
      <c r="Z426" s="40">
        <f t="shared" si="295"/>
        <v>18220.5972</v>
      </c>
      <c r="AA426" s="40">
        <f t="shared" si="296"/>
        <v>878232.78503999999</v>
      </c>
      <c r="AB426" s="40">
        <f t="shared" si="297"/>
        <v>747044.4852</v>
      </c>
      <c r="AC426" s="39" t="s">
        <v>101</v>
      </c>
      <c r="AD426" s="39">
        <v>9100153280</v>
      </c>
      <c r="AE426" s="39" t="s">
        <v>6</v>
      </c>
      <c r="AF426" s="39" t="s">
        <v>116</v>
      </c>
      <c r="AG426" s="39" t="s">
        <v>12</v>
      </c>
      <c r="AH426" s="39">
        <v>331011024</v>
      </c>
      <c r="AI426" s="39" t="s">
        <v>197</v>
      </c>
      <c r="AJ426" s="42">
        <v>45058</v>
      </c>
      <c r="AK426" s="42">
        <v>45058</v>
      </c>
      <c r="AL426" s="39" t="s">
        <v>467</v>
      </c>
      <c r="AM426" s="39"/>
    </row>
    <row r="427" spans="1:39" s="46" customFormat="1" ht="15.75" hidden="1">
      <c r="A427" s="36">
        <v>104</v>
      </c>
      <c r="B427" s="44" t="s">
        <v>549</v>
      </c>
      <c r="C427" s="44"/>
      <c r="D427" s="38">
        <v>220000001207</v>
      </c>
      <c r="E427" s="38">
        <v>181</v>
      </c>
      <c r="F427" s="38" t="s">
        <v>547</v>
      </c>
      <c r="G427" s="38">
        <v>5016121250</v>
      </c>
      <c r="H427" s="38" t="s">
        <v>548</v>
      </c>
      <c r="I427" s="39">
        <v>3100001558</v>
      </c>
      <c r="J427" s="39"/>
      <c r="K427" s="170" t="s">
        <v>1181</v>
      </c>
      <c r="L427" s="39">
        <v>1650</v>
      </c>
      <c r="M427" s="39">
        <v>4084</v>
      </c>
      <c r="N427" s="39">
        <v>3</v>
      </c>
      <c r="O427" s="45">
        <v>3</v>
      </c>
      <c r="P427" s="169" t="s">
        <v>109</v>
      </c>
      <c r="Q427" s="39" t="s">
        <v>227</v>
      </c>
      <c r="R427" s="39">
        <v>2.1379999999999999</v>
      </c>
      <c r="S427" s="40">
        <v>8928</v>
      </c>
      <c r="T427" s="40" t="s">
        <v>100</v>
      </c>
      <c r="U427" s="41">
        <v>81.633499999999998</v>
      </c>
      <c r="V427" s="40">
        <f t="shared" si="293"/>
        <v>728823.88800000004</v>
      </c>
      <c r="W427" s="40">
        <v>0</v>
      </c>
      <c r="X427" s="40">
        <v>0</v>
      </c>
      <c r="Y427" s="40">
        <f t="shared" si="294"/>
        <v>131188.29983999999</v>
      </c>
      <c r="Z427" s="40">
        <f t="shared" si="295"/>
        <v>18220.5972</v>
      </c>
      <c r="AA427" s="40">
        <f t="shared" si="296"/>
        <v>878232.78503999999</v>
      </c>
      <c r="AB427" s="40">
        <f t="shared" si="297"/>
        <v>747044.4852</v>
      </c>
      <c r="AC427" s="39" t="s">
        <v>101</v>
      </c>
      <c r="AD427" s="39">
        <v>9100153280</v>
      </c>
      <c r="AE427" s="39" t="s">
        <v>6</v>
      </c>
      <c r="AF427" s="39" t="s">
        <v>116</v>
      </c>
      <c r="AG427" s="39" t="s">
        <v>12</v>
      </c>
      <c r="AH427" s="39">
        <v>331011024</v>
      </c>
      <c r="AI427" s="39" t="s">
        <v>197</v>
      </c>
      <c r="AJ427" s="42">
        <v>45058</v>
      </c>
      <c r="AK427" s="42">
        <v>45058</v>
      </c>
      <c r="AL427" s="39" t="s">
        <v>467</v>
      </c>
      <c r="AM427" s="39"/>
    </row>
    <row r="428" spans="1:39" s="46" customFormat="1" ht="15.75" hidden="1">
      <c r="A428" s="36">
        <v>105</v>
      </c>
      <c r="B428" s="44" t="s">
        <v>550</v>
      </c>
      <c r="C428" s="44"/>
      <c r="D428" s="38">
        <v>220000001207</v>
      </c>
      <c r="E428" s="38">
        <v>181</v>
      </c>
      <c r="F428" s="38" t="s">
        <v>547</v>
      </c>
      <c r="G428" s="38">
        <v>5016121250</v>
      </c>
      <c r="H428" s="38" t="s">
        <v>548</v>
      </c>
      <c r="I428" s="39">
        <v>3100001558</v>
      </c>
      <c r="J428" s="39"/>
      <c r="K428" s="170" t="s">
        <v>1181</v>
      </c>
      <c r="L428" s="39">
        <v>1650</v>
      </c>
      <c r="M428" s="39">
        <v>4084</v>
      </c>
      <c r="N428" s="39">
        <v>3</v>
      </c>
      <c r="O428" s="45">
        <v>3</v>
      </c>
      <c r="P428" s="169" t="s">
        <v>109</v>
      </c>
      <c r="Q428" s="39" t="s">
        <v>227</v>
      </c>
      <c r="R428" s="39">
        <v>2.1379999999999999</v>
      </c>
      <c r="S428" s="40">
        <v>8928</v>
      </c>
      <c r="T428" s="40" t="s">
        <v>100</v>
      </c>
      <c r="U428" s="41">
        <v>81.633499999999998</v>
      </c>
      <c r="V428" s="40">
        <f t="shared" si="293"/>
        <v>728823.88800000004</v>
      </c>
      <c r="W428" s="40">
        <v>0</v>
      </c>
      <c r="X428" s="40">
        <v>0</v>
      </c>
      <c r="Y428" s="40">
        <f t="shared" si="294"/>
        <v>131188.29983999999</v>
      </c>
      <c r="Z428" s="40">
        <f t="shared" si="295"/>
        <v>18220.5972</v>
      </c>
      <c r="AA428" s="40">
        <f t="shared" si="296"/>
        <v>878232.78503999999</v>
      </c>
      <c r="AB428" s="40">
        <f t="shared" si="297"/>
        <v>747044.4852</v>
      </c>
      <c r="AC428" s="39" t="s">
        <v>101</v>
      </c>
      <c r="AD428" s="39">
        <v>9100153280</v>
      </c>
      <c r="AE428" s="39" t="s">
        <v>6</v>
      </c>
      <c r="AF428" s="39" t="s">
        <v>116</v>
      </c>
      <c r="AG428" s="39" t="s">
        <v>12</v>
      </c>
      <c r="AH428" s="39">
        <v>331011024</v>
      </c>
      <c r="AI428" s="39" t="s">
        <v>197</v>
      </c>
      <c r="AJ428" s="42">
        <v>45058</v>
      </c>
      <c r="AK428" s="42">
        <v>45058</v>
      </c>
      <c r="AL428" s="39" t="s">
        <v>467</v>
      </c>
      <c r="AM428" s="39"/>
    </row>
    <row r="429" spans="1:39" s="46" customFormat="1" ht="15.75" hidden="1">
      <c r="A429" s="36">
        <v>106</v>
      </c>
      <c r="B429" s="44" t="s">
        <v>551</v>
      </c>
      <c r="C429" s="44"/>
      <c r="D429" s="38">
        <v>220000001207</v>
      </c>
      <c r="E429" s="38">
        <v>181</v>
      </c>
      <c r="F429" s="38" t="s">
        <v>547</v>
      </c>
      <c r="G429" s="38">
        <v>5016121250</v>
      </c>
      <c r="H429" s="38" t="s">
        <v>548</v>
      </c>
      <c r="I429" s="39">
        <v>3100001558</v>
      </c>
      <c r="J429" s="39"/>
      <c r="K429" s="170" t="s">
        <v>1181</v>
      </c>
      <c r="L429" s="39">
        <v>1650</v>
      </c>
      <c r="M429" s="39">
        <v>4084</v>
      </c>
      <c r="N429" s="39">
        <v>3</v>
      </c>
      <c r="O429" s="45">
        <v>3</v>
      </c>
      <c r="P429" s="169" t="s">
        <v>109</v>
      </c>
      <c r="Q429" s="39" t="s">
        <v>227</v>
      </c>
      <c r="R429" s="39">
        <v>2.1379999999999999</v>
      </c>
      <c r="S429" s="40">
        <v>8928</v>
      </c>
      <c r="T429" s="40" t="s">
        <v>100</v>
      </c>
      <c r="U429" s="41">
        <v>81.633499999999998</v>
      </c>
      <c r="V429" s="40">
        <f t="shared" si="293"/>
        <v>728823.88800000004</v>
      </c>
      <c r="W429" s="40">
        <v>0</v>
      </c>
      <c r="X429" s="40">
        <v>0</v>
      </c>
      <c r="Y429" s="40">
        <f t="shared" si="294"/>
        <v>131188.29983999999</v>
      </c>
      <c r="Z429" s="40">
        <f t="shared" si="295"/>
        <v>18220.5972</v>
      </c>
      <c r="AA429" s="40">
        <f t="shared" si="296"/>
        <v>878232.78503999999</v>
      </c>
      <c r="AB429" s="40">
        <f t="shared" si="297"/>
        <v>747044.4852</v>
      </c>
      <c r="AC429" s="39" t="s">
        <v>101</v>
      </c>
      <c r="AD429" s="39">
        <v>9100153280</v>
      </c>
      <c r="AE429" s="39" t="s">
        <v>6</v>
      </c>
      <c r="AF429" s="39" t="s">
        <v>116</v>
      </c>
      <c r="AG429" s="39" t="s">
        <v>12</v>
      </c>
      <c r="AH429" s="39">
        <v>331011024</v>
      </c>
      <c r="AI429" s="39" t="s">
        <v>197</v>
      </c>
      <c r="AJ429" s="42">
        <v>45058</v>
      </c>
      <c r="AK429" s="42">
        <v>45058</v>
      </c>
      <c r="AL429" s="39" t="s">
        <v>467</v>
      </c>
      <c r="AM429" s="39"/>
    </row>
    <row r="430" spans="1:39" s="46" customFormat="1" ht="15.75" hidden="1">
      <c r="A430" s="36">
        <v>107</v>
      </c>
      <c r="B430" s="44">
        <v>264713</v>
      </c>
      <c r="C430" s="44"/>
      <c r="D430" s="38">
        <v>220000001207</v>
      </c>
      <c r="E430" s="38">
        <v>181</v>
      </c>
      <c r="F430" s="38" t="s">
        <v>547</v>
      </c>
      <c r="G430" s="38">
        <v>5016121250</v>
      </c>
      <c r="H430" s="38" t="s">
        <v>548</v>
      </c>
      <c r="I430" s="39">
        <v>3100001558</v>
      </c>
      <c r="J430" s="39"/>
      <c r="K430" s="170" t="s">
        <v>1181</v>
      </c>
      <c r="L430" s="39">
        <v>1650</v>
      </c>
      <c r="M430" s="39">
        <v>4084</v>
      </c>
      <c r="N430" s="39">
        <v>3</v>
      </c>
      <c r="O430" s="45">
        <v>3</v>
      </c>
      <c r="P430" s="169" t="s">
        <v>109</v>
      </c>
      <c r="Q430" s="39" t="s">
        <v>227</v>
      </c>
      <c r="R430" s="39">
        <v>2.1379999999999999</v>
      </c>
      <c r="S430" s="40">
        <v>8928</v>
      </c>
      <c r="T430" s="40" t="s">
        <v>100</v>
      </c>
      <c r="U430" s="41">
        <v>81.633499999999998</v>
      </c>
      <c r="V430" s="40">
        <f t="shared" si="293"/>
        <v>728823.88800000004</v>
      </c>
      <c r="W430" s="40">
        <v>0</v>
      </c>
      <c r="X430" s="40">
        <v>0</v>
      </c>
      <c r="Y430" s="40">
        <f t="shared" si="294"/>
        <v>131188.29983999999</v>
      </c>
      <c r="Z430" s="40">
        <f t="shared" si="295"/>
        <v>18220.5972</v>
      </c>
      <c r="AA430" s="40">
        <f t="shared" si="296"/>
        <v>878232.78503999999</v>
      </c>
      <c r="AB430" s="40">
        <f t="shared" si="297"/>
        <v>747044.4852</v>
      </c>
      <c r="AC430" s="39" t="s">
        <v>101</v>
      </c>
      <c r="AD430" s="39">
        <v>9100153280</v>
      </c>
      <c r="AE430" s="39" t="s">
        <v>6</v>
      </c>
      <c r="AF430" s="39" t="s">
        <v>116</v>
      </c>
      <c r="AG430" s="39" t="s">
        <v>12</v>
      </c>
      <c r="AH430" s="39">
        <v>331011024</v>
      </c>
      <c r="AI430" s="39" t="s">
        <v>197</v>
      </c>
      <c r="AJ430" s="42" t="s">
        <v>552</v>
      </c>
      <c r="AK430" s="42" t="s">
        <v>552</v>
      </c>
      <c r="AL430" s="39" t="s">
        <v>467</v>
      </c>
      <c r="AM430" s="39"/>
    </row>
    <row r="431" spans="1:39" s="46" customFormat="1" ht="15.75" hidden="1">
      <c r="A431" s="36">
        <v>108</v>
      </c>
      <c r="B431" s="44">
        <v>264722</v>
      </c>
      <c r="C431" s="44"/>
      <c r="D431" s="38">
        <v>220000001207</v>
      </c>
      <c r="E431" s="38">
        <v>181</v>
      </c>
      <c r="F431" s="38" t="s">
        <v>547</v>
      </c>
      <c r="G431" s="38">
        <v>5016121250</v>
      </c>
      <c r="H431" s="38" t="s">
        <v>548</v>
      </c>
      <c r="I431" s="39">
        <v>3100001558</v>
      </c>
      <c r="J431" s="39"/>
      <c r="K431" s="170" t="s">
        <v>1181</v>
      </c>
      <c r="L431" s="39">
        <v>1650</v>
      </c>
      <c r="M431" s="39">
        <v>4084</v>
      </c>
      <c r="N431" s="39">
        <v>3</v>
      </c>
      <c r="O431" s="45">
        <v>3</v>
      </c>
      <c r="P431" s="169" t="s">
        <v>109</v>
      </c>
      <c r="Q431" s="39" t="s">
        <v>227</v>
      </c>
      <c r="R431" s="39">
        <v>2.1379999999999999</v>
      </c>
      <c r="S431" s="40">
        <v>8928</v>
      </c>
      <c r="T431" s="40" t="s">
        <v>100</v>
      </c>
      <c r="U431" s="41">
        <v>81.633499999999998</v>
      </c>
      <c r="V431" s="40">
        <f t="shared" si="293"/>
        <v>728823.88800000004</v>
      </c>
      <c r="W431" s="40">
        <v>0</v>
      </c>
      <c r="X431" s="40">
        <v>0</v>
      </c>
      <c r="Y431" s="40">
        <f t="shared" si="294"/>
        <v>131188.29983999999</v>
      </c>
      <c r="Z431" s="40">
        <f t="shared" si="295"/>
        <v>18220.5972</v>
      </c>
      <c r="AA431" s="40">
        <f t="shared" si="296"/>
        <v>878232.78503999999</v>
      </c>
      <c r="AB431" s="40">
        <f t="shared" si="297"/>
        <v>747044.4852</v>
      </c>
      <c r="AC431" s="39" t="s">
        <v>101</v>
      </c>
      <c r="AD431" s="39">
        <v>9100153280</v>
      </c>
      <c r="AE431" s="39" t="s">
        <v>6</v>
      </c>
      <c r="AF431" s="39" t="s">
        <v>116</v>
      </c>
      <c r="AG431" s="39" t="s">
        <v>12</v>
      </c>
      <c r="AH431" s="39">
        <v>331011024</v>
      </c>
      <c r="AI431" s="39" t="s">
        <v>197</v>
      </c>
      <c r="AJ431" s="42" t="s">
        <v>552</v>
      </c>
      <c r="AK431" s="42" t="s">
        <v>552</v>
      </c>
      <c r="AL431" s="39" t="s">
        <v>467</v>
      </c>
      <c r="AM431" s="39"/>
    </row>
    <row r="432" spans="1:39" s="46" customFormat="1" ht="15.75" hidden="1">
      <c r="A432" s="36">
        <v>109</v>
      </c>
      <c r="B432" s="44">
        <v>264714</v>
      </c>
      <c r="C432" s="44"/>
      <c r="D432" s="38"/>
      <c r="E432" s="38">
        <v>181</v>
      </c>
      <c r="F432" s="38" t="s">
        <v>547</v>
      </c>
      <c r="G432" s="38">
        <v>5016121250</v>
      </c>
      <c r="H432" s="38" t="s">
        <v>548</v>
      </c>
      <c r="I432" s="39">
        <v>3100001558</v>
      </c>
      <c r="J432" s="39"/>
      <c r="K432" s="170" t="s">
        <v>1181</v>
      </c>
      <c r="L432" s="39">
        <v>1650</v>
      </c>
      <c r="M432" s="39">
        <v>4084</v>
      </c>
      <c r="N432" s="39">
        <v>3</v>
      </c>
      <c r="O432" s="45">
        <v>3</v>
      </c>
      <c r="P432" s="169" t="s">
        <v>109</v>
      </c>
      <c r="Q432" s="39" t="s">
        <v>227</v>
      </c>
      <c r="R432" s="39">
        <v>2.1379999999999999</v>
      </c>
      <c r="S432" s="40">
        <v>8928</v>
      </c>
      <c r="T432" s="40" t="s">
        <v>100</v>
      </c>
      <c r="U432" s="41">
        <v>81.633499999999998</v>
      </c>
      <c r="V432" s="40">
        <f t="shared" si="293"/>
        <v>728823.88800000004</v>
      </c>
      <c r="W432" s="40">
        <v>0</v>
      </c>
      <c r="X432" s="40">
        <v>0</v>
      </c>
      <c r="Y432" s="40">
        <f t="shared" si="294"/>
        <v>131188.29983999999</v>
      </c>
      <c r="Z432" s="40">
        <f t="shared" si="295"/>
        <v>18220.5972</v>
      </c>
      <c r="AA432" s="40">
        <f t="shared" si="296"/>
        <v>878232.78503999999</v>
      </c>
      <c r="AB432" s="40">
        <f t="shared" si="297"/>
        <v>747044.4852</v>
      </c>
      <c r="AC432" s="39" t="s">
        <v>101</v>
      </c>
      <c r="AD432" s="39">
        <v>9100153280</v>
      </c>
      <c r="AE432" s="39" t="s">
        <v>6</v>
      </c>
      <c r="AF432" s="39" t="s">
        <v>116</v>
      </c>
      <c r="AG432" s="39" t="s">
        <v>12</v>
      </c>
      <c r="AH432" s="39">
        <v>331011024</v>
      </c>
      <c r="AI432" s="39" t="s">
        <v>197</v>
      </c>
      <c r="AJ432" s="42">
        <v>45058</v>
      </c>
      <c r="AK432" s="42">
        <v>45058</v>
      </c>
      <c r="AL432" s="39" t="s">
        <v>467</v>
      </c>
      <c r="AM432" s="39"/>
    </row>
    <row r="433" spans="1:39" s="46" customFormat="1" ht="15.75" hidden="1">
      <c r="A433" s="36">
        <v>110</v>
      </c>
      <c r="B433" s="44">
        <v>264716</v>
      </c>
      <c r="C433" s="44"/>
      <c r="D433" s="38"/>
      <c r="E433" s="38">
        <v>181</v>
      </c>
      <c r="F433" s="38" t="s">
        <v>547</v>
      </c>
      <c r="G433" s="38">
        <v>5016121250</v>
      </c>
      <c r="H433" s="38" t="s">
        <v>548</v>
      </c>
      <c r="I433" s="39">
        <v>3100001558</v>
      </c>
      <c r="J433" s="39"/>
      <c r="K433" s="170" t="s">
        <v>1181</v>
      </c>
      <c r="L433" s="39">
        <v>1650</v>
      </c>
      <c r="M433" s="39">
        <v>4084</v>
      </c>
      <c r="N433" s="39">
        <v>3</v>
      </c>
      <c r="O433" s="45">
        <v>3</v>
      </c>
      <c r="P433" s="169" t="s">
        <v>109</v>
      </c>
      <c r="Q433" s="39" t="s">
        <v>227</v>
      </c>
      <c r="R433" s="39">
        <v>2.1379999999999999</v>
      </c>
      <c r="S433" s="40">
        <v>8928</v>
      </c>
      <c r="T433" s="40" t="s">
        <v>100</v>
      </c>
      <c r="U433" s="41">
        <v>81.633499999999998</v>
      </c>
      <c r="V433" s="40">
        <f t="shared" si="293"/>
        <v>728823.88800000004</v>
      </c>
      <c r="W433" s="40">
        <v>0</v>
      </c>
      <c r="X433" s="40">
        <v>0</v>
      </c>
      <c r="Y433" s="40">
        <f t="shared" si="294"/>
        <v>131188.29983999999</v>
      </c>
      <c r="Z433" s="40">
        <f t="shared" si="295"/>
        <v>18220.5972</v>
      </c>
      <c r="AA433" s="40">
        <f t="shared" si="296"/>
        <v>878232.78503999999</v>
      </c>
      <c r="AB433" s="40">
        <f t="shared" si="297"/>
        <v>747044.4852</v>
      </c>
      <c r="AC433" s="39" t="s">
        <v>101</v>
      </c>
      <c r="AD433" s="39">
        <v>9100153280</v>
      </c>
      <c r="AE433" s="39" t="s">
        <v>6</v>
      </c>
      <c r="AF433" s="39" t="s">
        <v>116</v>
      </c>
      <c r="AG433" s="39" t="s">
        <v>12</v>
      </c>
      <c r="AH433" s="39">
        <v>331011024</v>
      </c>
      <c r="AI433" s="39" t="s">
        <v>197</v>
      </c>
      <c r="AJ433" s="42">
        <v>45058</v>
      </c>
      <c r="AK433" s="42">
        <v>45058</v>
      </c>
      <c r="AL433" s="39" t="s">
        <v>467</v>
      </c>
      <c r="AM433" s="39"/>
    </row>
    <row r="434" spans="1:39" s="46" customFormat="1" ht="15.75" hidden="1">
      <c r="A434" s="36">
        <v>111</v>
      </c>
      <c r="B434" s="44" t="s">
        <v>553</v>
      </c>
      <c r="C434" s="44"/>
      <c r="D434" s="38"/>
      <c r="E434" s="38">
        <v>181</v>
      </c>
      <c r="F434" s="38" t="s">
        <v>547</v>
      </c>
      <c r="G434" s="38">
        <v>5016121250</v>
      </c>
      <c r="H434" s="38" t="s">
        <v>548</v>
      </c>
      <c r="I434" s="39">
        <v>3100001558</v>
      </c>
      <c r="J434" s="39"/>
      <c r="K434" s="170" t="s">
        <v>1181</v>
      </c>
      <c r="L434" s="39">
        <v>1650</v>
      </c>
      <c r="M434" s="39">
        <v>4084</v>
      </c>
      <c r="N434" s="39">
        <v>3</v>
      </c>
      <c r="O434" s="45">
        <v>3</v>
      </c>
      <c r="P434" s="169" t="s">
        <v>109</v>
      </c>
      <c r="Q434" s="39" t="s">
        <v>227</v>
      </c>
      <c r="R434" s="39">
        <v>2.1379999999999999</v>
      </c>
      <c r="S434" s="40">
        <v>8928</v>
      </c>
      <c r="T434" s="40" t="s">
        <v>100</v>
      </c>
      <c r="U434" s="41">
        <v>81.633499999999998</v>
      </c>
      <c r="V434" s="40">
        <f t="shared" si="293"/>
        <v>728823.88800000004</v>
      </c>
      <c r="W434" s="40">
        <v>0</v>
      </c>
      <c r="X434" s="40">
        <v>0</v>
      </c>
      <c r="Y434" s="40">
        <f t="shared" si="294"/>
        <v>131188.29983999999</v>
      </c>
      <c r="Z434" s="40">
        <f t="shared" si="295"/>
        <v>18220.5972</v>
      </c>
      <c r="AA434" s="40">
        <f t="shared" si="296"/>
        <v>878232.78503999999</v>
      </c>
      <c r="AB434" s="40">
        <f t="shared" si="297"/>
        <v>747044.4852</v>
      </c>
      <c r="AC434" s="39" t="s">
        <v>101</v>
      </c>
      <c r="AD434" s="39">
        <v>9100153280</v>
      </c>
      <c r="AE434" s="39" t="s">
        <v>6</v>
      </c>
      <c r="AF434" s="39" t="s">
        <v>116</v>
      </c>
      <c r="AG434" s="39" t="s">
        <v>12</v>
      </c>
      <c r="AH434" s="39">
        <v>331011024</v>
      </c>
      <c r="AI434" s="39" t="s">
        <v>197</v>
      </c>
      <c r="AJ434" s="42">
        <v>45058</v>
      </c>
      <c r="AK434" s="42">
        <v>45058</v>
      </c>
      <c r="AL434" s="39" t="s">
        <v>467</v>
      </c>
      <c r="AM434" s="39"/>
    </row>
    <row r="435" spans="1:39" s="46" customFormat="1" ht="15.75" hidden="1">
      <c r="A435" s="36">
        <v>112</v>
      </c>
      <c r="B435" s="44">
        <v>264732</v>
      </c>
      <c r="C435" s="44"/>
      <c r="D435" s="38"/>
      <c r="E435" s="38">
        <v>181</v>
      </c>
      <c r="F435" s="38" t="s">
        <v>547</v>
      </c>
      <c r="G435" s="38">
        <v>5016121250</v>
      </c>
      <c r="H435" s="38" t="s">
        <v>548</v>
      </c>
      <c r="I435" s="39">
        <v>3100001558</v>
      </c>
      <c r="J435" s="39"/>
      <c r="K435" s="170" t="s">
        <v>1181</v>
      </c>
      <c r="L435" s="39">
        <v>1650</v>
      </c>
      <c r="M435" s="39">
        <v>4084</v>
      </c>
      <c r="N435" s="39">
        <v>3</v>
      </c>
      <c r="O435" s="45">
        <v>3</v>
      </c>
      <c r="P435" s="169" t="s">
        <v>109</v>
      </c>
      <c r="Q435" s="39" t="s">
        <v>227</v>
      </c>
      <c r="R435" s="39">
        <v>2.1379999999999999</v>
      </c>
      <c r="S435" s="40">
        <v>8928</v>
      </c>
      <c r="T435" s="40" t="s">
        <v>100</v>
      </c>
      <c r="U435" s="41">
        <v>81.633499999999998</v>
      </c>
      <c r="V435" s="40">
        <f t="shared" si="293"/>
        <v>728823.88800000004</v>
      </c>
      <c r="W435" s="40">
        <v>0</v>
      </c>
      <c r="X435" s="40">
        <v>0</v>
      </c>
      <c r="Y435" s="40">
        <f t="shared" si="294"/>
        <v>131188.29983999999</v>
      </c>
      <c r="Z435" s="40">
        <f t="shared" si="295"/>
        <v>18220.5972</v>
      </c>
      <c r="AA435" s="40">
        <f t="shared" si="296"/>
        <v>878232.78503999999</v>
      </c>
      <c r="AB435" s="40">
        <f t="shared" si="297"/>
        <v>747044.4852</v>
      </c>
      <c r="AC435" s="39" t="s">
        <v>101</v>
      </c>
      <c r="AD435" s="39">
        <v>9100153280</v>
      </c>
      <c r="AE435" s="39" t="s">
        <v>6</v>
      </c>
      <c r="AF435" s="39" t="s">
        <v>116</v>
      </c>
      <c r="AG435" s="39" t="s">
        <v>12</v>
      </c>
      <c r="AH435" s="39">
        <v>331011024</v>
      </c>
      <c r="AI435" s="39" t="s">
        <v>197</v>
      </c>
      <c r="AJ435" s="42" t="s">
        <v>552</v>
      </c>
      <c r="AK435" s="42" t="s">
        <v>552</v>
      </c>
      <c r="AL435" s="39" t="s">
        <v>467</v>
      </c>
      <c r="AM435" s="39"/>
    </row>
    <row r="436" spans="1:39" s="46" customFormat="1" ht="15.75" hidden="1">
      <c r="A436" s="36">
        <v>113</v>
      </c>
      <c r="B436" s="44">
        <v>264729</v>
      </c>
      <c r="C436" s="44"/>
      <c r="D436" s="38"/>
      <c r="E436" s="38">
        <v>181</v>
      </c>
      <c r="F436" s="38" t="s">
        <v>547</v>
      </c>
      <c r="G436" s="38">
        <v>5016121250</v>
      </c>
      <c r="H436" s="38" t="s">
        <v>548</v>
      </c>
      <c r="I436" s="39">
        <v>3100001558</v>
      </c>
      <c r="J436" s="39"/>
      <c r="K436" s="170" t="s">
        <v>1181</v>
      </c>
      <c r="L436" s="39">
        <v>1650</v>
      </c>
      <c r="M436" s="39">
        <v>4084</v>
      </c>
      <c r="N436" s="39">
        <v>3</v>
      </c>
      <c r="O436" s="45">
        <v>3</v>
      </c>
      <c r="P436" s="169" t="s">
        <v>109</v>
      </c>
      <c r="Q436" s="39" t="s">
        <v>227</v>
      </c>
      <c r="R436" s="39">
        <v>2.1379999999999999</v>
      </c>
      <c r="S436" s="40">
        <v>8928</v>
      </c>
      <c r="T436" s="40" t="s">
        <v>100</v>
      </c>
      <c r="U436" s="41">
        <v>81.633499999999998</v>
      </c>
      <c r="V436" s="40">
        <f t="shared" si="293"/>
        <v>728823.88800000004</v>
      </c>
      <c r="W436" s="40">
        <v>0</v>
      </c>
      <c r="X436" s="40">
        <v>0</v>
      </c>
      <c r="Y436" s="40">
        <f t="shared" si="294"/>
        <v>131188.29983999999</v>
      </c>
      <c r="Z436" s="40">
        <f t="shared" si="295"/>
        <v>18220.5972</v>
      </c>
      <c r="AA436" s="40">
        <f t="shared" si="296"/>
        <v>878232.78503999999</v>
      </c>
      <c r="AB436" s="40">
        <f t="shared" si="297"/>
        <v>747044.4852</v>
      </c>
      <c r="AC436" s="39" t="s">
        <v>101</v>
      </c>
      <c r="AD436" s="39">
        <v>9100153280</v>
      </c>
      <c r="AE436" s="39" t="s">
        <v>6</v>
      </c>
      <c r="AF436" s="39" t="s">
        <v>116</v>
      </c>
      <c r="AG436" s="39" t="s">
        <v>12</v>
      </c>
      <c r="AH436" s="39">
        <v>331011024</v>
      </c>
      <c r="AI436" s="39" t="s">
        <v>197</v>
      </c>
      <c r="AJ436" s="42" t="s">
        <v>554</v>
      </c>
      <c r="AK436" s="42" t="s">
        <v>554</v>
      </c>
      <c r="AL436" s="39" t="s">
        <v>467</v>
      </c>
      <c r="AM436" s="39"/>
    </row>
    <row r="437" spans="1:39" s="46" customFormat="1" ht="15.75" hidden="1">
      <c r="A437" s="36">
        <v>114</v>
      </c>
      <c r="B437" s="44">
        <v>264731</v>
      </c>
      <c r="C437" s="44"/>
      <c r="D437" s="38"/>
      <c r="E437" s="38">
        <v>181</v>
      </c>
      <c r="F437" s="38" t="s">
        <v>547</v>
      </c>
      <c r="G437" s="38">
        <v>5016121250</v>
      </c>
      <c r="H437" s="38" t="s">
        <v>548</v>
      </c>
      <c r="I437" s="39">
        <v>3100001558</v>
      </c>
      <c r="J437" s="39"/>
      <c r="K437" s="170" t="s">
        <v>1181</v>
      </c>
      <c r="L437" s="39">
        <v>1650</v>
      </c>
      <c r="M437" s="39">
        <v>4084</v>
      </c>
      <c r="N437" s="39">
        <v>3</v>
      </c>
      <c r="O437" s="45">
        <v>3</v>
      </c>
      <c r="P437" s="169" t="s">
        <v>109</v>
      </c>
      <c r="Q437" s="39" t="s">
        <v>227</v>
      </c>
      <c r="R437" s="39">
        <v>2.1379999999999999</v>
      </c>
      <c r="S437" s="40">
        <v>8928</v>
      </c>
      <c r="T437" s="40" t="s">
        <v>100</v>
      </c>
      <c r="U437" s="41">
        <v>81.633499999999998</v>
      </c>
      <c r="V437" s="40">
        <f t="shared" si="293"/>
        <v>728823.88800000004</v>
      </c>
      <c r="W437" s="40">
        <v>0</v>
      </c>
      <c r="X437" s="40">
        <v>0</v>
      </c>
      <c r="Y437" s="40">
        <f t="shared" si="294"/>
        <v>131188.29983999999</v>
      </c>
      <c r="Z437" s="40">
        <f t="shared" si="295"/>
        <v>18220.5972</v>
      </c>
      <c r="AA437" s="40">
        <f t="shared" si="296"/>
        <v>878232.78503999999</v>
      </c>
      <c r="AB437" s="40">
        <f t="shared" si="297"/>
        <v>747044.4852</v>
      </c>
      <c r="AC437" s="39" t="s">
        <v>101</v>
      </c>
      <c r="AD437" s="39">
        <v>9100153280</v>
      </c>
      <c r="AE437" s="39" t="s">
        <v>6</v>
      </c>
      <c r="AF437" s="39" t="s">
        <v>116</v>
      </c>
      <c r="AG437" s="39" t="s">
        <v>12</v>
      </c>
      <c r="AH437" s="39">
        <v>331011024</v>
      </c>
      <c r="AI437" s="39" t="s">
        <v>197</v>
      </c>
      <c r="AJ437" s="42" t="s">
        <v>554</v>
      </c>
      <c r="AK437" s="42" t="s">
        <v>554</v>
      </c>
      <c r="AL437" s="39" t="s">
        <v>467</v>
      </c>
      <c r="AM437" s="39"/>
    </row>
    <row r="438" spans="1:39" s="46" customFormat="1" ht="15.75" hidden="1">
      <c r="A438" s="36">
        <v>115</v>
      </c>
      <c r="B438" s="44">
        <v>264736</v>
      </c>
      <c r="C438" s="44"/>
      <c r="D438" s="38"/>
      <c r="E438" s="38">
        <v>181</v>
      </c>
      <c r="F438" s="38" t="s">
        <v>547</v>
      </c>
      <c r="G438" s="38">
        <v>5016121250</v>
      </c>
      <c r="H438" s="38" t="s">
        <v>548</v>
      </c>
      <c r="I438" s="39">
        <v>3100001558</v>
      </c>
      <c r="J438" s="39"/>
      <c r="K438" s="170" t="s">
        <v>1181</v>
      </c>
      <c r="L438" s="39">
        <v>1650</v>
      </c>
      <c r="M438" s="39">
        <v>4084</v>
      </c>
      <c r="N438" s="39">
        <v>3</v>
      </c>
      <c r="O438" s="45">
        <v>3</v>
      </c>
      <c r="P438" s="169" t="s">
        <v>109</v>
      </c>
      <c r="Q438" s="39" t="s">
        <v>227</v>
      </c>
      <c r="R438" s="39">
        <v>2.1379999999999999</v>
      </c>
      <c r="S438" s="40">
        <v>8928</v>
      </c>
      <c r="T438" s="40" t="s">
        <v>100</v>
      </c>
      <c r="U438" s="41">
        <v>81.633499999999998</v>
      </c>
      <c r="V438" s="40">
        <f t="shared" si="293"/>
        <v>728823.88800000004</v>
      </c>
      <c r="W438" s="40">
        <v>0</v>
      </c>
      <c r="X438" s="40">
        <v>0</v>
      </c>
      <c r="Y438" s="40">
        <f t="shared" si="294"/>
        <v>131188.29983999999</v>
      </c>
      <c r="Z438" s="40">
        <f t="shared" si="295"/>
        <v>18220.5972</v>
      </c>
      <c r="AA438" s="40">
        <f t="shared" si="296"/>
        <v>878232.78503999999</v>
      </c>
      <c r="AB438" s="40">
        <f t="shared" si="297"/>
        <v>747044.4852</v>
      </c>
      <c r="AC438" s="39" t="s">
        <v>101</v>
      </c>
      <c r="AD438" s="39">
        <v>9100153280</v>
      </c>
      <c r="AE438" s="39" t="s">
        <v>6</v>
      </c>
      <c r="AF438" s="39" t="s">
        <v>116</v>
      </c>
      <c r="AG438" s="39" t="s">
        <v>12</v>
      </c>
      <c r="AH438" s="39">
        <v>331011024</v>
      </c>
      <c r="AI438" s="39" t="s">
        <v>197</v>
      </c>
      <c r="AJ438" s="42" t="s">
        <v>554</v>
      </c>
      <c r="AK438" s="42" t="s">
        <v>554</v>
      </c>
      <c r="AL438" s="39" t="s">
        <v>467</v>
      </c>
      <c r="AM438" s="39"/>
    </row>
    <row r="439" spans="1:39" s="46" customFormat="1" ht="15.75" hidden="1">
      <c r="A439" s="36">
        <v>116</v>
      </c>
      <c r="B439" s="44" t="s">
        <v>555</v>
      </c>
      <c r="C439" s="44"/>
      <c r="D439" s="38"/>
      <c r="E439" s="38">
        <v>181</v>
      </c>
      <c r="F439" s="38" t="s">
        <v>547</v>
      </c>
      <c r="G439" s="38">
        <v>5016121250</v>
      </c>
      <c r="H439" s="38" t="s">
        <v>548</v>
      </c>
      <c r="I439" s="39">
        <v>3100001558</v>
      </c>
      <c r="J439" s="39"/>
      <c r="K439" s="170" t="s">
        <v>1181</v>
      </c>
      <c r="L439" s="39">
        <v>1650</v>
      </c>
      <c r="M439" s="39">
        <v>4084</v>
      </c>
      <c r="N439" s="39">
        <v>3</v>
      </c>
      <c r="O439" s="45">
        <v>3</v>
      </c>
      <c r="P439" s="169" t="s">
        <v>109</v>
      </c>
      <c r="Q439" s="39" t="s">
        <v>227</v>
      </c>
      <c r="R439" s="39">
        <v>2.1379999999999999</v>
      </c>
      <c r="S439" s="40">
        <v>8928</v>
      </c>
      <c r="T439" s="40" t="s">
        <v>100</v>
      </c>
      <c r="U439" s="41">
        <v>81.633499999999998</v>
      </c>
      <c r="V439" s="40">
        <f t="shared" si="293"/>
        <v>728823.88800000004</v>
      </c>
      <c r="W439" s="40">
        <v>0</v>
      </c>
      <c r="X439" s="40">
        <v>0</v>
      </c>
      <c r="Y439" s="40">
        <f t="shared" si="294"/>
        <v>131188.29983999999</v>
      </c>
      <c r="Z439" s="40">
        <f t="shared" si="295"/>
        <v>18220.5972</v>
      </c>
      <c r="AA439" s="40">
        <f t="shared" si="296"/>
        <v>878232.78503999999</v>
      </c>
      <c r="AB439" s="40">
        <f t="shared" si="297"/>
        <v>747044.4852</v>
      </c>
      <c r="AC439" s="39" t="s">
        <v>101</v>
      </c>
      <c r="AD439" s="39">
        <v>9100153280</v>
      </c>
      <c r="AE439" s="39" t="s">
        <v>6</v>
      </c>
      <c r="AF439" s="39" t="s">
        <v>116</v>
      </c>
      <c r="AG439" s="39" t="s">
        <v>12</v>
      </c>
      <c r="AH439" s="39">
        <v>331011024</v>
      </c>
      <c r="AI439" s="39" t="s">
        <v>197</v>
      </c>
      <c r="AJ439" s="42" t="s">
        <v>554</v>
      </c>
      <c r="AK439" s="42" t="s">
        <v>554</v>
      </c>
      <c r="AL439" s="39" t="s">
        <v>467</v>
      </c>
      <c r="AM439" s="39"/>
    </row>
    <row r="440" spans="1:39" s="46" customFormat="1" ht="15.75" hidden="1">
      <c r="A440" s="36">
        <v>117</v>
      </c>
      <c r="B440" s="44" t="s">
        <v>556</v>
      </c>
      <c r="C440" s="44"/>
      <c r="D440" s="38"/>
      <c r="E440" s="38">
        <v>181</v>
      </c>
      <c r="F440" s="38" t="s">
        <v>547</v>
      </c>
      <c r="G440" s="38">
        <v>5016121250</v>
      </c>
      <c r="H440" s="38" t="s">
        <v>548</v>
      </c>
      <c r="I440" s="39">
        <v>3100001558</v>
      </c>
      <c r="J440" s="39"/>
      <c r="K440" s="170" t="s">
        <v>1181</v>
      </c>
      <c r="L440" s="39">
        <v>1650</v>
      </c>
      <c r="M440" s="39">
        <v>4084</v>
      </c>
      <c r="N440" s="39">
        <v>3</v>
      </c>
      <c r="O440" s="45">
        <v>3</v>
      </c>
      <c r="P440" s="169" t="s">
        <v>109</v>
      </c>
      <c r="Q440" s="39" t="s">
        <v>227</v>
      </c>
      <c r="R440" s="39">
        <v>2.1379999999999999</v>
      </c>
      <c r="S440" s="40">
        <v>8928</v>
      </c>
      <c r="T440" s="40" t="s">
        <v>100</v>
      </c>
      <c r="U440" s="41">
        <v>81.633499999999998</v>
      </c>
      <c r="V440" s="40">
        <f t="shared" si="293"/>
        <v>728823.88800000004</v>
      </c>
      <c r="W440" s="40">
        <v>0</v>
      </c>
      <c r="X440" s="40">
        <v>0</v>
      </c>
      <c r="Y440" s="40">
        <f t="shared" si="294"/>
        <v>131188.29983999999</v>
      </c>
      <c r="Z440" s="40">
        <f t="shared" si="295"/>
        <v>18220.5972</v>
      </c>
      <c r="AA440" s="40">
        <f t="shared" si="296"/>
        <v>878232.78503999999</v>
      </c>
      <c r="AB440" s="40">
        <f t="shared" si="297"/>
        <v>747044.4852</v>
      </c>
      <c r="AC440" s="39" t="s">
        <v>101</v>
      </c>
      <c r="AD440" s="39">
        <v>9100153280</v>
      </c>
      <c r="AE440" s="39" t="s">
        <v>6</v>
      </c>
      <c r="AF440" s="39" t="s">
        <v>116</v>
      </c>
      <c r="AG440" s="39" t="s">
        <v>12</v>
      </c>
      <c r="AH440" s="39">
        <v>331011024</v>
      </c>
      <c r="AI440" s="39" t="s">
        <v>197</v>
      </c>
      <c r="AJ440" s="42" t="s">
        <v>554</v>
      </c>
      <c r="AK440" s="42" t="s">
        <v>554</v>
      </c>
      <c r="AL440" s="39" t="s">
        <v>467</v>
      </c>
      <c r="AM440" s="39"/>
    </row>
    <row r="441" spans="1:39" s="46" customFormat="1" ht="15.75" hidden="1">
      <c r="A441" s="36">
        <v>118</v>
      </c>
      <c r="B441" s="44" t="s">
        <v>557</v>
      </c>
      <c r="C441" s="44"/>
      <c r="D441" s="38"/>
      <c r="E441" s="38">
        <v>181</v>
      </c>
      <c r="F441" s="38" t="s">
        <v>547</v>
      </c>
      <c r="G441" s="38">
        <v>5016121250</v>
      </c>
      <c r="H441" s="38" t="s">
        <v>548</v>
      </c>
      <c r="I441" s="39">
        <v>3100001558</v>
      </c>
      <c r="J441" s="39"/>
      <c r="K441" s="170" t="s">
        <v>1181</v>
      </c>
      <c r="L441" s="39">
        <v>1650</v>
      </c>
      <c r="M441" s="39">
        <v>4084</v>
      </c>
      <c r="N441" s="39">
        <v>3</v>
      </c>
      <c r="O441" s="45">
        <v>3</v>
      </c>
      <c r="P441" s="169" t="s">
        <v>109</v>
      </c>
      <c r="Q441" s="39" t="s">
        <v>227</v>
      </c>
      <c r="R441" s="39">
        <v>2.1379999999999999</v>
      </c>
      <c r="S441" s="40">
        <v>8928</v>
      </c>
      <c r="T441" s="40" t="s">
        <v>100</v>
      </c>
      <c r="U441" s="41">
        <v>81.633499999999998</v>
      </c>
      <c r="V441" s="40">
        <f t="shared" si="293"/>
        <v>728823.88800000004</v>
      </c>
      <c r="W441" s="40">
        <v>0</v>
      </c>
      <c r="X441" s="40">
        <v>0</v>
      </c>
      <c r="Y441" s="40">
        <f t="shared" si="294"/>
        <v>131188.29983999999</v>
      </c>
      <c r="Z441" s="40">
        <f t="shared" si="295"/>
        <v>18220.5972</v>
      </c>
      <c r="AA441" s="40">
        <f t="shared" si="296"/>
        <v>878232.78503999999</v>
      </c>
      <c r="AB441" s="40">
        <f t="shared" si="297"/>
        <v>747044.4852</v>
      </c>
      <c r="AC441" s="39" t="s">
        <v>101</v>
      </c>
      <c r="AD441" s="39">
        <v>9100153280</v>
      </c>
      <c r="AE441" s="39" t="s">
        <v>6</v>
      </c>
      <c r="AF441" s="39" t="s">
        <v>116</v>
      </c>
      <c r="AG441" s="39" t="s">
        <v>12</v>
      </c>
      <c r="AH441" s="39">
        <v>331011024</v>
      </c>
      <c r="AI441" s="39" t="s">
        <v>197</v>
      </c>
      <c r="AJ441" s="42" t="s">
        <v>554</v>
      </c>
      <c r="AK441" s="42" t="s">
        <v>554</v>
      </c>
      <c r="AL441" s="39" t="s">
        <v>467</v>
      </c>
      <c r="AM441" s="39"/>
    </row>
    <row r="442" spans="1:39" s="46" customFormat="1" ht="15.75" hidden="1">
      <c r="A442" s="47">
        <v>1</v>
      </c>
      <c r="B442" s="48">
        <v>25638</v>
      </c>
      <c r="C442" s="48"/>
      <c r="D442" s="49" t="s">
        <v>558</v>
      </c>
      <c r="E442" s="49">
        <v>7371039</v>
      </c>
      <c r="F442" s="49" t="s">
        <v>321</v>
      </c>
      <c r="G442" s="49">
        <v>5012684908</v>
      </c>
      <c r="H442" s="49" t="s">
        <v>315</v>
      </c>
      <c r="I442" s="50">
        <v>3100001558</v>
      </c>
      <c r="J442" s="50"/>
      <c r="K442" s="170" t="s">
        <v>1181</v>
      </c>
      <c r="L442" s="50">
        <v>1650</v>
      </c>
      <c r="M442" s="50">
        <v>4084</v>
      </c>
      <c r="N442" s="50">
        <v>3</v>
      </c>
      <c r="O442" s="51" t="s">
        <v>316</v>
      </c>
      <c r="P442" s="128" t="s">
        <v>317</v>
      </c>
      <c r="Q442" s="50" t="s">
        <v>198</v>
      </c>
      <c r="R442" s="50">
        <v>2.1379999999999999</v>
      </c>
      <c r="S442" s="52">
        <v>11000</v>
      </c>
      <c r="T442" s="52" t="s">
        <v>134</v>
      </c>
      <c r="U442" s="53">
        <v>84.924300000000002</v>
      </c>
      <c r="V442" s="52">
        <f t="shared" si="293"/>
        <v>934167.3</v>
      </c>
      <c r="W442" s="52">
        <v>0</v>
      </c>
      <c r="X442" s="52">
        <f t="shared" si="281"/>
        <v>0</v>
      </c>
      <c r="Y442" s="52">
        <f t="shared" si="294"/>
        <v>168150.114</v>
      </c>
      <c r="Z442" s="52">
        <f t="shared" si="295"/>
        <v>23354.182500000003</v>
      </c>
      <c r="AA442" s="52">
        <f t="shared" si="296"/>
        <v>1125671.5965000002</v>
      </c>
      <c r="AB442" s="52">
        <f t="shared" si="297"/>
        <v>957521.48250000016</v>
      </c>
      <c r="AC442" s="50" t="s">
        <v>101</v>
      </c>
      <c r="AD442" s="50">
        <v>9100132635</v>
      </c>
      <c r="AE442" s="50" t="s">
        <v>7</v>
      </c>
      <c r="AF442" s="50" t="s">
        <v>116</v>
      </c>
      <c r="AG442" s="50" t="s">
        <v>22</v>
      </c>
      <c r="AH442" s="50">
        <v>331011024</v>
      </c>
      <c r="AI442" s="50" t="s">
        <v>197</v>
      </c>
      <c r="AJ442" s="50" t="s">
        <v>322</v>
      </c>
      <c r="AK442" s="50" t="s">
        <v>322</v>
      </c>
      <c r="AL442" s="50" t="s">
        <v>559</v>
      </c>
      <c r="AM442" s="50"/>
    </row>
    <row r="443" spans="1:39" s="46" customFormat="1" ht="15.75" hidden="1">
      <c r="A443" s="47">
        <v>2</v>
      </c>
      <c r="B443" s="48" t="s">
        <v>560</v>
      </c>
      <c r="C443" s="48"/>
      <c r="D443" s="49" t="s">
        <v>561</v>
      </c>
      <c r="E443" s="49">
        <v>9401551</v>
      </c>
      <c r="F443" s="49" t="s">
        <v>384</v>
      </c>
      <c r="G443" s="49">
        <v>5013684632</v>
      </c>
      <c r="H443" s="49" t="s">
        <v>385</v>
      </c>
      <c r="I443" s="50">
        <v>3100001558</v>
      </c>
      <c r="J443" s="50"/>
      <c r="K443" s="170" t="s">
        <v>1181</v>
      </c>
      <c r="L443" s="50">
        <v>1650</v>
      </c>
      <c r="M443" s="50">
        <v>4084</v>
      </c>
      <c r="N443" s="50">
        <v>3</v>
      </c>
      <c r="O443" s="51">
        <v>3.05</v>
      </c>
      <c r="P443" s="128" t="s">
        <v>183</v>
      </c>
      <c r="Q443" s="50" t="s">
        <v>115</v>
      </c>
      <c r="R443" s="50">
        <v>2.1379999999999999</v>
      </c>
      <c r="S443" s="52">
        <v>12441</v>
      </c>
      <c r="T443" s="52" t="s">
        <v>134</v>
      </c>
      <c r="U443" s="53">
        <v>83.12</v>
      </c>
      <c r="V443" s="52">
        <f t="shared" si="293"/>
        <v>1034095.92</v>
      </c>
      <c r="W443" s="52">
        <v>0</v>
      </c>
      <c r="X443" s="52">
        <f t="shared" ref="X443:X448" si="300">W443*10%</f>
        <v>0</v>
      </c>
      <c r="Y443" s="52">
        <f t="shared" si="294"/>
        <v>186137.26560000001</v>
      </c>
      <c r="Z443" s="52">
        <f t="shared" si="295"/>
        <v>25852.398000000001</v>
      </c>
      <c r="AA443" s="52">
        <f t="shared" si="296"/>
        <v>1246085.5836</v>
      </c>
      <c r="AB443" s="52">
        <f t="shared" si="297"/>
        <v>1059948.318</v>
      </c>
      <c r="AC443" s="50" t="s">
        <v>101</v>
      </c>
      <c r="AD443" s="50">
        <v>9100133891</v>
      </c>
      <c r="AE443" s="50" t="s">
        <v>6</v>
      </c>
      <c r="AF443" s="50" t="s">
        <v>116</v>
      </c>
      <c r="AG443" s="50" t="s">
        <v>9</v>
      </c>
      <c r="AH443" s="50">
        <v>331011024</v>
      </c>
      <c r="AI443" s="50" t="s">
        <v>197</v>
      </c>
      <c r="AJ443" s="50" t="s">
        <v>386</v>
      </c>
      <c r="AK443" s="50" t="s">
        <v>386</v>
      </c>
      <c r="AL443" s="50" t="s">
        <v>559</v>
      </c>
      <c r="AM443" s="50"/>
    </row>
    <row r="444" spans="1:39" s="46" customFormat="1" ht="15.75" hidden="1">
      <c r="A444" s="47">
        <v>3</v>
      </c>
      <c r="B444" s="48" t="s">
        <v>562</v>
      </c>
      <c r="C444" s="48"/>
      <c r="D444" s="49" t="s">
        <v>561</v>
      </c>
      <c r="E444" s="49">
        <v>9401551</v>
      </c>
      <c r="F444" s="49" t="s">
        <v>384</v>
      </c>
      <c r="G444" s="49">
        <v>5013684632</v>
      </c>
      <c r="H444" s="49" t="s">
        <v>385</v>
      </c>
      <c r="I444" s="50">
        <v>3100001558</v>
      </c>
      <c r="J444" s="50"/>
      <c r="K444" s="170" t="s">
        <v>1181</v>
      </c>
      <c r="L444" s="50">
        <v>1650</v>
      </c>
      <c r="M444" s="50">
        <v>4084</v>
      </c>
      <c r="N444" s="50">
        <v>3</v>
      </c>
      <c r="O444" s="51">
        <v>3.05</v>
      </c>
      <c r="P444" s="128" t="s">
        <v>183</v>
      </c>
      <c r="Q444" s="50" t="s">
        <v>115</v>
      </c>
      <c r="R444" s="50">
        <v>2.1379999999999999</v>
      </c>
      <c r="S444" s="52">
        <v>12441</v>
      </c>
      <c r="T444" s="52" t="s">
        <v>134</v>
      </c>
      <c r="U444" s="53">
        <v>83.12</v>
      </c>
      <c r="V444" s="52">
        <f t="shared" si="293"/>
        <v>1034095.92</v>
      </c>
      <c r="W444" s="52">
        <v>0</v>
      </c>
      <c r="X444" s="52">
        <f t="shared" si="300"/>
        <v>0</v>
      </c>
      <c r="Y444" s="52">
        <f t="shared" si="294"/>
        <v>186137.26560000001</v>
      </c>
      <c r="Z444" s="52">
        <f t="shared" si="295"/>
        <v>25852.398000000001</v>
      </c>
      <c r="AA444" s="52">
        <f t="shared" si="296"/>
        <v>1246085.5836</v>
      </c>
      <c r="AB444" s="52">
        <f t="shared" si="297"/>
        <v>1059948.318</v>
      </c>
      <c r="AC444" s="50" t="s">
        <v>101</v>
      </c>
      <c r="AD444" s="50">
        <v>9100133891</v>
      </c>
      <c r="AE444" s="50" t="s">
        <v>6</v>
      </c>
      <c r="AF444" s="50" t="s">
        <v>116</v>
      </c>
      <c r="AG444" s="50" t="s">
        <v>9</v>
      </c>
      <c r="AH444" s="50">
        <v>331011024</v>
      </c>
      <c r="AI444" s="50" t="s">
        <v>197</v>
      </c>
      <c r="AJ444" s="50" t="s">
        <v>386</v>
      </c>
      <c r="AK444" s="50" t="s">
        <v>386</v>
      </c>
      <c r="AL444" s="50" t="s">
        <v>559</v>
      </c>
      <c r="AM444" s="50"/>
    </row>
    <row r="445" spans="1:39" s="46" customFormat="1" ht="15.75" hidden="1">
      <c r="A445" s="47">
        <v>4</v>
      </c>
      <c r="B445" s="48" t="s">
        <v>563</v>
      </c>
      <c r="C445" s="48"/>
      <c r="D445" s="49" t="s">
        <v>561</v>
      </c>
      <c r="E445" s="49">
        <v>9401551</v>
      </c>
      <c r="F445" s="49" t="s">
        <v>384</v>
      </c>
      <c r="G445" s="49">
        <v>5013684632</v>
      </c>
      <c r="H445" s="49" t="s">
        <v>385</v>
      </c>
      <c r="I445" s="50">
        <v>3100001558</v>
      </c>
      <c r="J445" s="50"/>
      <c r="K445" s="170" t="s">
        <v>1181</v>
      </c>
      <c r="L445" s="50">
        <v>1650</v>
      </c>
      <c r="M445" s="50">
        <v>4084</v>
      </c>
      <c r="N445" s="50">
        <v>3</v>
      </c>
      <c r="O445" s="51">
        <v>3.05</v>
      </c>
      <c r="P445" s="128" t="s">
        <v>183</v>
      </c>
      <c r="Q445" s="50" t="s">
        <v>115</v>
      </c>
      <c r="R445" s="50">
        <v>2.1379999999999999</v>
      </c>
      <c r="S445" s="52">
        <v>12441</v>
      </c>
      <c r="T445" s="52" t="s">
        <v>134</v>
      </c>
      <c r="U445" s="53">
        <v>83.12</v>
      </c>
      <c r="V445" s="52">
        <f t="shared" si="293"/>
        <v>1034095.92</v>
      </c>
      <c r="W445" s="52">
        <v>0</v>
      </c>
      <c r="X445" s="52">
        <f t="shared" si="300"/>
        <v>0</v>
      </c>
      <c r="Y445" s="52">
        <f t="shared" si="294"/>
        <v>186137.26560000001</v>
      </c>
      <c r="Z445" s="52">
        <f t="shared" si="295"/>
        <v>25852.398000000001</v>
      </c>
      <c r="AA445" s="52">
        <f t="shared" si="296"/>
        <v>1246085.5836</v>
      </c>
      <c r="AB445" s="52">
        <f t="shared" si="297"/>
        <v>1059948.318</v>
      </c>
      <c r="AC445" s="50" t="s">
        <v>101</v>
      </c>
      <c r="AD445" s="50">
        <v>9100133891</v>
      </c>
      <c r="AE445" s="50" t="s">
        <v>6</v>
      </c>
      <c r="AF445" s="50" t="s">
        <v>116</v>
      </c>
      <c r="AG445" s="50" t="s">
        <v>9</v>
      </c>
      <c r="AH445" s="50">
        <v>331011024</v>
      </c>
      <c r="AI445" s="50" t="s">
        <v>197</v>
      </c>
      <c r="AJ445" s="50" t="s">
        <v>386</v>
      </c>
      <c r="AK445" s="50" t="s">
        <v>386</v>
      </c>
      <c r="AL445" s="50" t="s">
        <v>559</v>
      </c>
      <c r="AM445" s="50"/>
    </row>
    <row r="446" spans="1:39" s="46" customFormat="1" ht="15.75" hidden="1">
      <c r="A446" s="47">
        <v>5</v>
      </c>
      <c r="B446" s="48" t="s">
        <v>564</v>
      </c>
      <c r="C446" s="48"/>
      <c r="D446" s="49" t="s">
        <v>561</v>
      </c>
      <c r="E446" s="49">
        <v>9401551</v>
      </c>
      <c r="F446" s="49" t="s">
        <v>384</v>
      </c>
      <c r="G446" s="49">
        <v>5013684632</v>
      </c>
      <c r="H446" s="49" t="s">
        <v>385</v>
      </c>
      <c r="I446" s="50">
        <v>3100001558</v>
      </c>
      <c r="J446" s="50"/>
      <c r="K446" s="170" t="s">
        <v>1181</v>
      </c>
      <c r="L446" s="50">
        <v>1650</v>
      </c>
      <c r="M446" s="50">
        <v>4084</v>
      </c>
      <c r="N446" s="50">
        <v>3</v>
      </c>
      <c r="O446" s="51">
        <v>3.05</v>
      </c>
      <c r="P446" s="128" t="s">
        <v>183</v>
      </c>
      <c r="Q446" s="50" t="s">
        <v>115</v>
      </c>
      <c r="R446" s="50">
        <v>2.1379999999999999</v>
      </c>
      <c r="S446" s="52">
        <v>12441</v>
      </c>
      <c r="T446" s="52" t="s">
        <v>134</v>
      </c>
      <c r="U446" s="53">
        <v>83.12</v>
      </c>
      <c r="V446" s="52">
        <f t="shared" si="293"/>
        <v>1034095.92</v>
      </c>
      <c r="W446" s="52">
        <v>0</v>
      </c>
      <c r="X446" s="52">
        <f t="shared" si="300"/>
        <v>0</v>
      </c>
      <c r="Y446" s="52">
        <f t="shared" si="294"/>
        <v>186137.26560000001</v>
      </c>
      <c r="Z446" s="52">
        <f t="shared" si="295"/>
        <v>25852.398000000001</v>
      </c>
      <c r="AA446" s="52">
        <f t="shared" si="296"/>
        <v>1246085.5836</v>
      </c>
      <c r="AB446" s="52">
        <f t="shared" si="297"/>
        <v>1059948.318</v>
      </c>
      <c r="AC446" s="50" t="s">
        <v>101</v>
      </c>
      <c r="AD446" s="50">
        <v>9100133891</v>
      </c>
      <c r="AE446" s="50" t="s">
        <v>6</v>
      </c>
      <c r="AF446" s="50" t="s">
        <v>116</v>
      </c>
      <c r="AG446" s="50" t="s">
        <v>9</v>
      </c>
      <c r="AH446" s="50">
        <v>331011024</v>
      </c>
      <c r="AI446" s="50" t="s">
        <v>197</v>
      </c>
      <c r="AJ446" s="50" t="s">
        <v>386</v>
      </c>
      <c r="AK446" s="50" t="s">
        <v>386</v>
      </c>
      <c r="AL446" s="50" t="s">
        <v>559</v>
      </c>
      <c r="AM446" s="50"/>
    </row>
    <row r="447" spans="1:39" s="46" customFormat="1" ht="15.75" hidden="1">
      <c r="A447" s="47">
        <v>6</v>
      </c>
      <c r="B447" s="48" t="s">
        <v>565</v>
      </c>
      <c r="C447" s="48"/>
      <c r="D447" s="49" t="s">
        <v>561</v>
      </c>
      <c r="E447" s="49">
        <v>9401551</v>
      </c>
      <c r="F447" s="49" t="s">
        <v>384</v>
      </c>
      <c r="G447" s="49">
        <v>5013684632</v>
      </c>
      <c r="H447" s="49" t="s">
        <v>385</v>
      </c>
      <c r="I447" s="50">
        <v>3100001558</v>
      </c>
      <c r="J447" s="50"/>
      <c r="K447" s="170" t="s">
        <v>1181</v>
      </c>
      <c r="L447" s="50">
        <v>1650</v>
      </c>
      <c r="M447" s="50">
        <v>4084</v>
      </c>
      <c r="N447" s="50">
        <v>3</v>
      </c>
      <c r="O447" s="51">
        <v>3.05</v>
      </c>
      <c r="P447" s="128" t="s">
        <v>183</v>
      </c>
      <c r="Q447" s="50" t="s">
        <v>115</v>
      </c>
      <c r="R447" s="50">
        <v>2.1379999999999999</v>
      </c>
      <c r="S447" s="52">
        <v>12441</v>
      </c>
      <c r="T447" s="52" t="s">
        <v>134</v>
      </c>
      <c r="U447" s="53">
        <v>83.12</v>
      </c>
      <c r="V447" s="52">
        <f t="shared" si="293"/>
        <v>1034095.92</v>
      </c>
      <c r="W447" s="52">
        <v>0</v>
      </c>
      <c r="X447" s="52">
        <f t="shared" si="300"/>
        <v>0</v>
      </c>
      <c r="Y447" s="52">
        <f t="shared" si="294"/>
        <v>186137.26560000001</v>
      </c>
      <c r="Z447" s="52">
        <f t="shared" si="295"/>
        <v>25852.398000000001</v>
      </c>
      <c r="AA447" s="52">
        <f t="shared" si="296"/>
        <v>1246085.5836</v>
      </c>
      <c r="AB447" s="52">
        <f t="shared" si="297"/>
        <v>1059948.318</v>
      </c>
      <c r="AC447" s="50" t="s">
        <v>101</v>
      </c>
      <c r="AD447" s="50">
        <v>9100133891</v>
      </c>
      <c r="AE447" s="50" t="s">
        <v>6</v>
      </c>
      <c r="AF447" s="50" t="s">
        <v>116</v>
      </c>
      <c r="AG447" s="50" t="s">
        <v>9</v>
      </c>
      <c r="AH447" s="50">
        <v>331011024</v>
      </c>
      <c r="AI447" s="50" t="s">
        <v>197</v>
      </c>
      <c r="AJ447" s="50" t="s">
        <v>386</v>
      </c>
      <c r="AK447" s="50" t="s">
        <v>386</v>
      </c>
      <c r="AL447" s="50" t="s">
        <v>559</v>
      </c>
      <c r="AM447" s="50"/>
    </row>
    <row r="448" spans="1:39" s="46" customFormat="1" ht="15.75" hidden="1">
      <c r="A448" s="47">
        <v>7</v>
      </c>
      <c r="B448" s="48" t="s">
        <v>566</v>
      </c>
      <c r="C448" s="48"/>
      <c r="D448" s="49" t="s">
        <v>561</v>
      </c>
      <c r="E448" s="49">
        <v>9401551</v>
      </c>
      <c r="F448" s="49" t="s">
        <v>384</v>
      </c>
      <c r="G448" s="49">
        <v>5013684632</v>
      </c>
      <c r="H448" s="49" t="s">
        <v>385</v>
      </c>
      <c r="I448" s="50">
        <v>3100001558</v>
      </c>
      <c r="J448" s="50"/>
      <c r="K448" s="170" t="s">
        <v>1181</v>
      </c>
      <c r="L448" s="50">
        <v>1650</v>
      </c>
      <c r="M448" s="50">
        <v>4084</v>
      </c>
      <c r="N448" s="50">
        <v>3</v>
      </c>
      <c r="O448" s="51">
        <v>3.05</v>
      </c>
      <c r="P448" s="128" t="s">
        <v>183</v>
      </c>
      <c r="Q448" s="50" t="s">
        <v>115</v>
      </c>
      <c r="R448" s="50">
        <v>2.1379999999999999</v>
      </c>
      <c r="S448" s="52">
        <v>12441</v>
      </c>
      <c r="T448" s="52" t="s">
        <v>134</v>
      </c>
      <c r="U448" s="53">
        <v>83.12</v>
      </c>
      <c r="V448" s="52">
        <f t="shared" si="293"/>
        <v>1034095.92</v>
      </c>
      <c r="W448" s="52">
        <v>0</v>
      </c>
      <c r="X448" s="52">
        <f t="shared" si="300"/>
        <v>0</v>
      </c>
      <c r="Y448" s="52">
        <f t="shared" si="294"/>
        <v>186137.26560000001</v>
      </c>
      <c r="Z448" s="52">
        <f t="shared" si="295"/>
        <v>25852.398000000001</v>
      </c>
      <c r="AA448" s="52">
        <f t="shared" si="296"/>
        <v>1246085.5836</v>
      </c>
      <c r="AB448" s="52">
        <f t="shared" si="297"/>
        <v>1059948.318</v>
      </c>
      <c r="AC448" s="50" t="s">
        <v>101</v>
      </c>
      <c r="AD448" s="50">
        <v>9100133891</v>
      </c>
      <c r="AE448" s="50" t="s">
        <v>6</v>
      </c>
      <c r="AF448" s="50" t="s">
        <v>116</v>
      </c>
      <c r="AG448" s="50" t="s">
        <v>9</v>
      </c>
      <c r="AH448" s="50">
        <v>331011024</v>
      </c>
      <c r="AI448" s="50" t="s">
        <v>197</v>
      </c>
      <c r="AJ448" s="50" t="s">
        <v>386</v>
      </c>
      <c r="AK448" s="50" t="s">
        <v>386</v>
      </c>
      <c r="AL448" s="50" t="s">
        <v>559</v>
      </c>
      <c r="AM448" s="50"/>
    </row>
    <row r="449" spans="1:39" s="46" customFormat="1" ht="15.75" hidden="1">
      <c r="A449" s="47">
        <v>8</v>
      </c>
      <c r="B449" s="48">
        <v>264726</v>
      </c>
      <c r="C449" s="48"/>
      <c r="D449" s="49"/>
      <c r="E449" s="49">
        <v>181</v>
      </c>
      <c r="F449" s="49" t="s">
        <v>547</v>
      </c>
      <c r="G449" s="49">
        <v>5016121250</v>
      </c>
      <c r="H449" s="49" t="s">
        <v>548</v>
      </c>
      <c r="I449" s="50">
        <v>3100001558</v>
      </c>
      <c r="J449" s="50"/>
      <c r="K449" s="170" t="s">
        <v>1181</v>
      </c>
      <c r="L449" s="50">
        <v>1650</v>
      </c>
      <c r="M449" s="50">
        <v>4084</v>
      </c>
      <c r="N449" s="50">
        <v>3</v>
      </c>
      <c r="O449" s="51">
        <v>3</v>
      </c>
      <c r="P449" s="128" t="s">
        <v>109</v>
      </c>
      <c r="Q449" s="50" t="s">
        <v>227</v>
      </c>
      <c r="R449" s="50">
        <v>2.1379999999999999</v>
      </c>
      <c r="S449" s="52">
        <v>8928</v>
      </c>
      <c r="T449" s="52" t="s">
        <v>100</v>
      </c>
      <c r="U449" s="53">
        <v>81.633499999999998</v>
      </c>
      <c r="V449" s="52">
        <f t="shared" si="293"/>
        <v>728823.88800000004</v>
      </c>
      <c r="W449" s="52">
        <v>0</v>
      </c>
      <c r="X449" s="52">
        <v>0</v>
      </c>
      <c r="Y449" s="52">
        <f t="shared" si="294"/>
        <v>131188.29983999999</v>
      </c>
      <c r="Z449" s="52">
        <f t="shared" si="295"/>
        <v>18220.5972</v>
      </c>
      <c r="AA449" s="52">
        <f t="shared" si="296"/>
        <v>878232.78503999999</v>
      </c>
      <c r="AB449" s="52">
        <f t="shared" si="297"/>
        <v>747044.4852</v>
      </c>
      <c r="AC449" s="50" t="s">
        <v>101</v>
      </c>
      <c r="AD449" s="50">
        <v>9100153280</v>
      </c>
      <c r="AE449" s="50" t="s">
        <v>6</v>
      </c>
      <c r="AF449" s="50" t="s">
        <v>116</v>
      </c>
      <c r="AG449" s="50" t="s">
        <v>12</v>
      </c>
      <c r="AH449" s="50">
        <v>331011024</v>
      </c>
      <c r="AI449" s="50" t="s">
        <v>197</v>
      </c>
      <c r="AJ449" s="55">
        <v>45058</v>
      </c>
      <c r="AK449" s="55">
        <v>45058</v>
      </c>
      <c r="AL449" s="50" t="s">
        <v>559</v>
      </c>
      <c r="AM449" s="50"/>
    </row>
    <row r="450" spans="1:39" s="46" customFormat="1" ht="15.75" hidden="1">
      <c r="A450" s="47">
        <v>9</v>
      </c>
      <c r="B450" s="48">
        <v>264730</v>
      </c>
      <c r="C450" s="48"/>
      <c r="D450" s="49"/>
      <c r="E450" s="49">
        <v>181</v>
      </c>
      <c r="F450" s="49" t="s">
        <v>547</v>
      </c>
      <c r="G450" s="49">
        <v>5016121250</v>
      </c>
      <c r="H450" s="49" t="s">
        <v>548</v>
      </c>
      <c r="I450" s="50">
        <v>3100001558</v>
      </c>
      <c r="J450" s="50"/>
      <c r="K450" s="170" t="s">
        <v>1181</v>
      </c>
      <c r="L450" s="50">
        <v>1650</v>
      </c>
      <c r="M450" s="50">
        <v>4084</v>
      </c>
      <c r="N450" s="50">
        <v>3</v>
      </c>
      <c r="O450" s="51">
        <v>3</v>
      </c>
      <c r="P450" s="128" t="s">
        <v>109</v>
      </c>
      <c r="Q450" s="50" t="s">
        <v>227</v>
      </c>
      <c r="R450" s="50">
        <v>2.1379999999999999</v>
      </c>
      <c r="S450" s="52">
        <v>8928</v>
      </c>
      <c r="T450" s="52" t="s">
        <v>100</v>
      </c>
      <c r="U450" s="53">
        <v>81.633499999999998</v>
      </c>
      <c r="V450" s="52">
        <f t="shared" si="293"/>
        <v>728823.88800000004</v>
      </c>
      <c r="W450" s="52">
        <v>0</v>
      </c>
      <c r="X450" s="52">
        <v>0</v>
      </c>
      <c r="Y450" s="52">
        <f t="shared" si="294"/>
        <v>131188.29983999999</v>
      </c>
      <c r="Z450" s="52">
        <f t="shared" si="295"/>
        <v>18220.5972</v>
      </c>
      <c r="AA450" s="52">
        <f t="shared" si="296"/>
        <v>878232.78503999999</v>
      </c>
      <c r="AB450" s="52">
        <f t="shared" si="297"/>
        <v>747044.4852</v>
      </c>
      <c r="AC450" s="50" t="s">
        <v>101</v>
      </c>
      <c r="AD450" s="50">
        <v>9100153280</v>
      </c>
      <c r="AE450" s="50" t="s">
        <v>6</v>
      </c>
      <c r="AF450" s="50" t="s">
        <v>116</v>
      </c>
      <c r="AG450" s="50" t="s">
        <v>12</v>
      </c>
      <c r="AH450" s="50">
        <v>331011024</v>
      </c>
      <c r="AI450" s="50" t="s">
        <v>197</v>
      </c>
      <c r="AJ450" s="55">
        <v>45058</v>
      </c>
      <c r="AK450" s="55">
        <v>45058</v>
      </c>
      <c r="AL450" s="50" t="s">
        <v>559</v>
      </c>
      <c r="AM450" s="50"/>
    </row>
    <row r="451" spans="1:39" s="46" customFormat="1" ht="15.75" hidden="1">
      <c r="A451" s="47">
        <v>10</v>
      </c>
      <c r="B451" s="48">
        <v>264719</v>
      </c>
      <c r="C451" s="48"/>
      <c r="D451" s="49"/>
      <c r="E451" s="49">
        <v>181</v>
      </c>
      <c r="F451" s="49" t="s">
        <v>547</v>
      </c>
      <c r="G451" s="49">
        <v>5016121250</v>
      </c>
      <c r="H451" s="49" t="s">
        <v>548</v>
      </c>
      <c r="I451" s="50">
        <v>3100001558</v>
      </c>
      <c r="J451" s="50"/>
      <c r="K451" s="170" t="s">
        <v>1181</v>
      </c>
      <c r="L451" s="50">
        <v>1650</v>
      </c>
      <c r="M451" s="50">
        <v>4084</v>
      </c>
      <c r="N451" s="50">
        <v>3</v>
      </c>
      <c r="O451" s="51">
        <v>3</v>
      </c>
      <c r="P451" s="128" t="s">
        <v>109</v>
      </c>
      <c r="Q451" s="50" t="s">
        <v>227</v>
      </c>
      <c r="R451" s="50">
        <v>2.1379999999999999</v>
      </c>
      <c r="S451" s="52">
        <v>8928</v>
      </c>
      <c r="T451" s="52" t="s">
        <v>100</v>
      </c>
      <c r="U451" s="53">
        <v>81.633499999999998</v>
      </c>
      <c r="V451" s="52">
        <f t="shared" si="293"/>
        <v>728823.88800000004</v>
      </c>
      <c r="W451" s="52">
        <v>0</v>
      </c>
      <c r="X451" s="52">
        <v>0</v>
      </c>
      <c r="Y451" s="52">
        <f t="shared" si="294"/>
        <v>131188.29983999999</v>
      </c>
      <c r="Z451" s="52">
        <f t="shared" si="295"/>
        <v>18220.5972</v>
      </c>
      <c r="AA451" s="52">
        <f t="shared" si="296"/>
        <v>878232.78503999999</v>
      </c>
      <c r="AB451" s="52">
        <f t="shared" si="297"/>
        <v>747044.4852</v>
      </c>
      <c r="AC451" s="50" t="s">
        <v>101</v>
      </c>
      <c r="AD451" s="50">
        <v>9100153280</v>
      </c>
      <c r="AE451" s="50" t="s">
        <v>6</v>
      </c>
      <c r="AF451" s="50" t="s">
        <v>116</v>
      </c>
      <c r="AG451" s="50" t="s">
        <v>12</v>
      </c>
      <c r="AH451" s="50">
        <v>331011024</v>
      </c>
      <c r="AI451" s="50" t="s">
        <v>197</v>
      </c>
      <c r="AJ451" s="55">
        <v>45058</v>
      </c>
      <c r="AK451" s="55">
        <v>45058</v>
      </c>
      <c r="AL451" s="50" t="s">
        <v>559</v>
      </c>
      <c r="AM451" s="50"/>
    </row>
    <row r="452" spans="1:39" s="46" customFormat="1" ht="15.75" hidden="1">
      <c r="A452" s="47">
        <v>11</v>
      </c>
      <c r="B452" s="48">
        <v>264735</v>
      </c>
      <c r="C452" s="48"/>
      <c r="D452" s="49"/>
      <c r="E452" s="49">
        <v>181</v>
      </c>
      <c r="F452" s="49" t="s">
        <v>547</v>
      </c>
      <c r="G452" s="49">
        <v>5016121250</v>
      </c>
      <c r="H452" s="49" t="s">
        <v>548</v>
      </c>
      <c r="I452" s="50">
        <v>3100001558</v>
      </c>
      <c r="J452" s="50"/>
      <c r="K452" s="170" t="s">
        <v>1181</v>
      </c>
      <c r="L452" s="50">
        <v>1650</v>
      </c>
      <c r="M452" s="50">
        <v>4084</v>
      </c>
      <c r="N452" s="50">
        <v>3</v>
      </c>
      <c r="O452" s="51">
        <v>3</v>
      </c>
      <c r="P452" s="128" t="s">
        <v>109</v>
      </c>
      <c r="Q452" s="50" t="s">
        <v>227</v>
      </c>
      <c r="R452" s="50">
        <v>2.1379999999999999</v>
      </c>
      <c r="S452" s="52">
        <v>8928</v>
      </c>
      <c r="T452" s="52" t="s">
        <v>100</v>
      </c>
      <c r="U452" s="53">
        <v>81.633499999999998</v>
      </c>
      <c r="V452" s="52">
        <f t="shared" si="293"/>
        <v>728823.88800000004</v>
      </c>
      <c r="W452" s="52">
        <v>0</v>
      </c>
      <c r="X452" s="52">
        <v>0</v>
      </c>
      <c r="Y452" s="52">
        <f t="shared" si="294"/>
        <v>131188.29983999999</v>
      </c>
      <c r="Z452" s="52">
        <f t="shared" si="295"/>
        <v>18220.5972</v>
      </c>
      <c r="AA452" s="52">
        <f t="shared" si="296"/>
        <v>878232.78503999999</v>
      </c>
      <c r="AB452" s="52">
        <f t="shared" si="297"/>
        <v>747044.4852</v>
      </c>
      <c r="AC452" s="50" t="s">
        <v>101</v>
      </c>
      <c r="AD452" s="50">
        <v>9100153280</v>
      </c>
      <c r="AE452" s="50" t="s">
        <v>6</v>
      </c>
      <c r="AF452" s="50" t="s">
        <v>116</v>
      </c>
      <c r="AG452" s="50" t="s">
        <v>12</v>
      </c>
      <c r="AH452" s="50">
        <v>331011024</v>
      </c>
      <c r="AI452" s="50" t="s">
        <v>197</v>
      </c>
      <c r="AJ452" s="55">
        <v>45058</v>
      </c>
      <c r="AK452" s="55">
        <v>45058</v>
      </c>
      <c r="AL452" s="50" t="s">
        <v>559</v>
      </c>
      <c r="AM452" s="50"/>
    </row>
    <row r="453" spans="1:39" s="46" customFormat="1" ht="15.75" hidden="1">
      <c r="A453" s="47">
        <v>12</v>
      </c>
      <c r="B453" s="48">
        <v>264715</v>
      </c>
      <c r="C453" s="48"/>
      <c r="D453" s="49"/>
      <c r="E453" s="49">
        <v>181</v>
      </c>
      <c r="F453" s="49" t="s">
        <v>547</v>
      </c>
      <c r="G453" s="49">
        <v>5016121250</v>
      </c>
      <c r="H453" s="49" t="s">
        <v>548</v>
      </c>
      <c r="I453" s="50">
        <v>3100001558</v>
      </c>
      <c r="J453" s="50"/>
      <c r="K453" s="170" t="s">
        <v>1181</v>
      </c>
      <c r="L453" s="50">
        <v>1650</v>
      </c>
      <c r="M453" s="50">
        <v>4084</v>
      </c>
      <c r="N453" s="50">
        <v>3</v>
      </c>
      <c r="O453" s="51">
        <v>3</v>
      </c>
      <c r="P453" s="128" t="s">
        <v>109</v>
      </c>
      <c r="Q453" s="50" t="s">
        <v>227</v>
      </c>
      <c r="R453" s="50">
        <v>2.1379999999999999</v>
      </c>
      <c r="S453" s="52">
        <v>8928</v>
      </c>
      <c r="T453" s="52" t="s">
        <v>100</v>
      </c>
      <c r="U453" s="53">
        <v>81.633499999999998</v>
      </c>
      <c r="V453" s="52">
        <f t="shared" si="293"/>
        <v>728823.88800000004</v>
      </c>
      <c r="W453" s="52">
        <v>0</v>
      </c>
      <c r="X453" s="52">
        <v>0</v>
      </c>
      <c r="Y453" s="52">
        <f t="shared" si="294"/>
        <v>131188.29983999999</v>
      </c>
      <c r="Z453" s="52">
        <f t="shared" si="295"/>
        <v>18220.5972</v>
      </c>
      <c r="AA453" s="52">
        <f t="shared" si="296"/>
        <v>878232.78503999999</v>
      </c>
      <c r="AB453" s="52">
        <f t="shared" si="297"/>
        <v>747044.4852</v>
      </c>
      <c r="AC453" s="50" t="s">
        <v>101</v>
      </c>
      <c r="AD453" s="50">
        <v>9100153280</v>
      </c>
      <c r="AE453" s="50" t="s">
        <v>6</v>
      </c>
      <c r="AF453" s="50" t="s">
        <v>116</v>
      </c>
      <c r="AG453" s="50" t="s">
        <v>12</v>
      </c>
      <c r="AH453" s="50">
        <v>331011024</v>
      </c>
      <c r="AI453" s="50" t="s">
        <v>197</v>
      </c>
      <c r="AJ453" s="56" t="s">
        <v>552</v>
      </c>
      <c r="AK453" s="56" t="s">
        <v>552</v>
      </c>
      <c r="AL453" s="50" t="s">
        <v>559</v>
      </c>
      <c r="AM453" s="50"/>
    </row>
    <row r="454" spans="1:39" s="46" customFormat="1" ht="15.75" hidden="1">
      <c r="A454" s="47">
        <v>13</v>
      </c>
      <c r="B454" s="48">
        <v>264727</v>
      </c>
      <c r="C454" s="48"/>
      <c r="D454" s="49"/>
      <c r="E454" s="49">
        <v>181</v>
      </c>
      <c r="F454" s="49" t="s">
        <v>547</v>
      </c>
      <c r="G454" s="49">
        <v>5016121250</v>
      </c>
      <c r="H454" s="49" t="s">
        <v>548</v>
      </c>
      <c r="I454" s="50">
        <v>3100001558</v>
      </c>
      <c r="J454" s="50"/>
      <c r="K454" s="170" t="s">
        <v>1181</v>
      </c>
      <c r="L454" s="50">
        <v>1650</v>
      </c>
      <c r="M454" s="50">
        <v>4084</v>
      </c>
      <c r="N454" s="50">
        <v>3</v>
      </c>
      <c r="O454" s="51">
        <v>3</v>
      </c>
      <c r="P454" s="128" t="s">
        <v>109</v>
      </c>
      <c r="Q454" s="50" t="s">
        <v>227</v>
      </c>
      <c r="R454" s="50">
        <v>2.1379999999999999</v>
      </c>
      <c r="S454" s="52">
        <v>8928</v>
      </c>
      <c r="T454" s="52" t="s">
        <v>100</v>
      </c>
      <c r="U454" s="53">
        <v>81.633499999999998</v>
      </c>
      <c r="V454" s="52">
        <f t="shared" si="293"/>
        <v>728823.88800000004</v>
      </c>
      <c r="W454" s="52">
        <v>0</v>
      </c>
      <c r="X454" s="52">
        <v>0</v>
      </c>
      <c r="Y454" s="52">
        <f t="shared" si="294"/>
        <v>131188.29983999999</v>
      </c>
      <c r="Z454" s="52">
        <f t="shared" si="295"/>
        <v>18220.5972</v>
      </c>
      <c r="AA454" s="52">
        <f t="shared" si="296"/>
        <v>878232.78503999999</v>
      </c>
      <c r="AB454" s="52">
        <f t="shared" si="297"/>
        <v>747044.4852</v>
      </c>
      <c r="AC454" s="50" t="s">
        <v>101</v>
      </c>
      <c r="AD454" s="50">
        <v>9100153280</v>
      </c>
      <c r="AE454" s="50" t="s">
        <v>6</v>
      </c>
      <c r="AF454" s="50" t="s">
        <v>116</v>
      </c>
      <c r="AG454" s="50" t="s">
        <v>12</v>
      </c>
      <c r="AH454" s="50">
        <v>331011024</v>
      </c>
      <c r="AI454" s="50" t="s">
        <v>197</v>
      </c>
      <c r="AJ454" s="56" t="s">
        <v>552</v>
      </c>
      <c r="AK454" s="56" t="s">
        <v>552</v>
      </c>
      <c r="AL454" s="50" t="s">
        <v>559</v>
      </c>
      <c r="AM454" s="50"/>
    </row>
    <row r="455" spans="1:39" s="46" customFormat="1" ht="15.75" hidden="1">
      <c r="A455" s="47">
        <v>14</v>
      </c>
      <c r="B455" s="48">
        <v>264717</v>
      </c>
      <c r="C455" s="48"/>
      <c r="D455" s="49"/>
      <c r="E455" s="49">
        <v>181</v>
      </c>
      <c r="F455" s="49" t="s">
        <v>547</v>
      </c>
      <c r="G455" s="49">
        <v>5016121250</v>
      </c>
      <c r="H455" s="49" t="s">
        <v>548</v>
      </c>
      <c r="I455" s="50">
        <v>3100001558</v>
      </c>
      <c r="J455" s="50"/>
      <c r="K455" s="170" t="s">
        <v>1181</v>
      </c>
      <c r="L455" s="50">
        <v>1650</v>
      </c>
      <c r="M455" s="50">
        <v>4084</v>
      </c>
      <c r="N455" s="50">
        <v>3</v>
      </c>
      <c r="O455" s="51">
        <v>3</v>
      </c>
      <c r="P455" s="128" t="s">
        <v>109</v>
      </c>
      <c r="Q455" s="50" t="s">
        <v>227</v>
      </c>
      <c r="R455" s="50">
        <v>2.1379999999999999</v>
      </c>
      <c r="S455" s="52">
        <v>8928</v>
      </c>
      <c r="T455" s="52" t="s">
        <v>100</v>
      </c>
      <c r="U455" s="53">
        <v>81.633499999999998</v>
      </c>
      <c r="V455" s="52">
        <f t="shared" si="293"/>
        <v>728823.88800000004</v>
      </c>
      <c r="W455" s="52">
        <v>0</v>
      </c>
      <c r="X455" s="52">
        <v>0</v>
      </c>
      <c r="Y455" s="52">
        <f t="shared" si="294"/>
        <v>131188.29983999999</v>
      </c>
      <c r="Z455" s="52">
        <f t="shared" si="295"/>
        <v>18220.5972</v>
      </c>
      <c r="AA455" s="52">
        <f t="shared" si="296"/>
        <v>878232.78503999999</v>
      </c>
      <c r="AB455" s="52">
        <f t="shared" si="297"/>
        <v>747044.4852</v>
      </c>
      <c r="AC455" s="50" t="s">
        <v>101</v>
      </c>
      <c r="AD455" s="50">
        <v>9100153280</v>
      </c>
      <c r="AE455" s="50" t="s">
        <v>6</v>
      </c>
      <c r="AF455" s="50" t="s">
        <v>116</v>
      </c>
      <c r="AG455" s="50" t="s">
        <v>12</v>
      </c>
      <c r="AH455" s="50">
        <v>331011024</v>
      </c>
      <c r="AI455" s="50" t="s">
        <v>197</v>
      </c>
      <c r="AJ455" s="50" t="s">
        <v>554</v>
      </c>
      <c r="AK455" s="50" t="s">
        <v>554</v>
      </c>
      <c r="AL455" s="50" t="s">
        <v>559</v>
      </c>
      <c r="AM455" s="50"/>
    </row>
    <row r="456" spans="1:39" s="46" customFormat="1" ht="15.75" hidden="1">
      <c r="A456" s="47">
        <v>15</v>
      </c>
      <c r="B456" s="48">
        <v>264733</v>
      </c>
      <c r="C456" s="48"/>
      <c r="D456" s="49"/>
      <c r="E456" s="49">
        <v>181</v>
      </c>
      <c r="F456" s="49" t="s">
        <v>547</v>
      </c>
      <c r="G456" s="49">
        <v>5016121250</v>
      </c>
      <c r="H456" s="49" t="s">
        <v>548</v>
      </c>
      <c r="I456" s="50">
        <v>3100001558</v>
      </c>
      <c r="J456" s="50"/>
      <c r="K456" s="170" t="s">
        <v>1181</v>
      </c>
      <c r="L456" s="50">
        <v>1650</v>
      </c>
      <c r="M456" s="50">
        <v>4084</v>
      </c>
      <c r="N456" s="50">
        <v>3</v>
      </c>
      <c r="O456" s="51">
        <v>3</v>
      </c>
      <c r="P456" s="128" t="s">
        <v>109</v>
      </c>
      <c r="Q456" s="50" t="s">
        <v>227</v>
      </c>
      <c r="R456" s="50">
        <v>2.1379999999999999</v>
      </c>
      <c r="S456" s="52">
        <v>8928</v>
      </c>
      <c r="T456" s="52" t="s">
        <v>100</v>
      </c>
      <c r="U456" s="53">
        <v>81.633499999999998</v>
      </c>
      <c r="V456" s="52">
        <f t="shared" si="293"/>
        <v>728823.88800000004</v>
      </c>
      <c r="W456" s="52">
        <v>0</v>
      </c>
      <c r="X456" s="52">
        <v>0</v>
      </c>
      <c r="Y456" s="52">
        <f t="shared" si="294"/>
        <v>131188.29983999999</v>
      </c>
      <c r="Z456" s="52">
        <f t="shared" si="295"/>
        <v>18220.5972</v>
      </c>
      <c r="AA456" s="52">
        <f t="shared" si="296"/>
        <v>878232.78503999999</v>
      </c>
      <c r="AB456" s="52">
        <f t="shared" si="297"/>
        <v>747044.4852</v>
      </c>
      <c r="AC456" s="50" t="s">
        <v>101</v>
      </c>
      <c r="AD456" s="50">
        <v>9100153280</v>
      </c>
      <c r="AE456" s="50" t="s">
        <v>6</v>
      </c>
      <c r="AF456" s="50" t="s">
        <v>116</v>
      </c>
      <c r="AG456" s="50" t="s">
        <v>12</v>
      </c>
      <c r="AH456" s="50">
        <v>331011024</v>
      </c>
      <c r="AI456" s="50" t="s">
        <v>197</v>
      </c>
      <c r="AJ456" s="50" t="s">
        <v>554</v>
      </c>
      <c r="AK456" s="50" t="s">
        <v>554</v>
      </c>
      <c r="AL456" s="50" t="s">
        <v>559</v>
      </c>
      <c r="AM456" s="50"/>
    </row>
    <row r="457" spans="1:39" s="46" customFormat="1" ht="15.75" hidden="1">
      <c r="A457" s="47">
        <v>16</v>
      </c>
      <c r="B457" s="48" t="s">
        <v>567</v>
      </c>
      <c r="C457" s="48"/>
      <c r="D457" s="49"/>
      <c r="E457" s="49">
        <v>181</v>
      </c>
      <c r="F457" s="49" t="s">
        <v>547</v>
      </c>
      <c r="G457" s="49">
        <v>5016121250</v>
      </c>
      <c r="H457" s="49" t="s">
        <v>548</v>
      </c>
      <c r="I457" s="50">
        <v>3100001558</v>
      </c>
      <c r="J457" s="50"/>
      <c r="K457" s="170" t="s">
        <v>1181</v>
      </c>
      <c r="L457" s="50">
        <v>1650</v>
      </c>
      <c r="M457" s="50">
        <v>4084</v>
      </c>
      <c r="N457" s="50">
        <v>3</v>
      </c>
      <c r="O457" s="51">
        <v>3</v>
      </c>
      <c r="P457" s="128" t="s">
        <v>109</v>
      </c>
      <c r="Q457" s="50" t="s">
        <v>227</v>
      </c>
      <c r="R457" s="50">
        <v>2.1379999999999999</v>
      </c>
      <c r="S457" s="52">
        <v>8928</v>
      </c>
      <c r="T457" s="52" t="s">
        <v>100</v>
      </c>
      <c r="U457" s="53">
        <v>81.633499999999998</v>
      </c>
      <c r="V457" s="52">
        <f t="shared" si="293"/>
        <v>728823.88800000004</v>
      </c>
      <c r="W457" s="52">
        <v>0</v>
      </c>
      <c r="X457" s="52">
        <v>0</v>
      </c>
      <c r="Y457" s="52">
        <f t="shared" si="294"/>
        <v>131188.29983999999</v>
      </c>
      <c r="Z457" s="52">
        <f t="shared" si="295"/>
        <v>18220.5972</v>
      </c>
      <c r="AA457" s="52">
        <f t="shared" si="296"/>
        <v>878232.78503999999</v>
      </c>
      <c r="AB457" s="52">
        <f t="shared" si="297"/>
        <v>747044.4852</v>
      </c>
      <c r="AC457" s="50" t="s">
        <v>101</v>
      </c>
      <c r="AD457" s="50">
        <v>9100153280</v>
      </c>
      <c r="AE457" s="50" t="s">
        <v>6</v>
      </c>
      <c r="AF457" s="50" t="s">
        <v>116</v>
      </c>
      <c r="AG457" s="50" t="s">
        <v>12</v>
      </c>
      <c r="AH457" s="50">
        <v>331011024</v>
      </c>
      <c r="AI457" s="50" t="s">
        <v>197</v>
      </c>
      <c r="AJ457" s="50" t="s">
        <v>554</v>
      </c>
      <c r="AK457" s="50" t="s">
        <v>554</v>
      </c>
      <c r="AL457" s="50" t="s">
        <v>559</v>
      </c>
      <c r="AM457" s="50"/>
    </row>
    <row r="458" spans="1:39" s="46" customFormat="1" ht="15.75" hidden="1">
      <c r="A458" s="47">
        <v>17</v>
      </c>
      <c r="B458" s="48" t="s">
        <v>568</v>
      </c>
      <c r="C458" s="48"/>
      <c r="D458" s="49"/>
      <c r="E458" s="49">
        <v>181</v>
      </c>
      <c r="F458" s="49" t="s">
        <v>547</v>
      </c>
      <c r="G458" s="49">
        <v>5016121250</v>
      </c>
      <c r="H458" s="49" t="s">
        <v>548</v>
      </c>
      <c r="I458" s="50">
        <v>3100001558</v>
      </c>
      <c r="J458" s="50"/>
      <c r="K458" s="170" t="s">
        <v>1181</v>
      </c>
      <c r="L458" s="50">
        <v>1650</v>
      </c>
      <c r="M458" s="50">
        <v>4084</v>
      </c>
      <c r="N458" s="50">
        <v>3</v>
      </c>
      <c r="O458" s="51">
        <v>3</v>
      </c>
      <c r="P458" s="128" t="s">
        <v>109</v>
      </c>
      <c r="Q458" s="50" t="s">
        <v>227</v>
      </c>
      <c r="R458" s="50">
        <v>2.1379999999999999</v>
      </c>
      <c r="S458" s="52">
        <v>8928</v>
      </c>
      <c r="T458" s="52" t="s">
        <v>100</v>
      </c>
      <c r="U458" s="53">
        <v>81.633499999999998</v>
      </c>
      <c r="V458" s="52">
        <f t="shared" si="293"/>
        <v>728823.88800000004</v>
      </c>
      <c r="W458" s="52">
        <v>0</v>
      </c>
      <c r="X458" s="52">
        <v>0</v>
      </c>
      <c r="Y458" s="52">
        <f t="shared" si="294"/>
        <v>131188.29983999999</v>
      </c>
      <c r="Z458" s="52">
        <f t="shared" si="295"/>
        <v>18220.5972</v>
      </c>
      <c r="AA458" s="52">
        <f t="shared" si="296"/>
        <v>878232.78503999999</v>
      </c>
      <c r="AB458" s="52">
        <f t="shared" si="297"/>
        <v>747044.4852</v>
      </c>
      <c r="AC458" s="50" t="s">
        <v>101</v>
      </c>
      <c r="AD458" s="50">
        <v>9100153280</v>
      </c>
      <c r="AE458" s="50" t="s">
        <v>6</v>
      </c>
      <c r="AF458" s="50" t="s">
        <v>116</v>
      </c>
      <c r="AG458" s="50" t="s">
        <v>12</v>
      </c>
      <c r="AH458" s="50">
        <v>331011024</v>
      </c>
      <c r="AI458" s="50" t="s">
        <v>197</v>
      </c>
      <c r="AJ458" s="50" t="s">
        <v>554</v>
      </c>
      <c r="AK458" s="50" t="s">
        <v>554</v>
      </c>
      <c r="AL458" s="50" t="s">
        <v>559</v>
      </c>
      <c r="AM458" s="50"/>
    </row>
    <row r="459" spans="1:39" s="46" customFormat="1" ht="15.75" hidden="1">
      <c r="A459" s="47">
        <v>18</v>
      </c>
      <c r="B459" s="48" t="s">
        <v>569</v>
      </c>
      <c r="C459" s="48"/>
      <c r="D459" s="49"/>
      <c r="E459" s="49">
        <v>6741880</v>
      </c>
      <c r="F459" s="49" t="s">
        <v>423</v>
      </c>
      <c r="G459" s="49">
        <v>5016361837</v>
      </c>
      <c r="H459" s="49" t="s">
        <v>424</v>
      </c>
      <c r="I459" s="50">
        <v>3100001558</v>
      </c>
      <c r="J459" s="50"/>
      <c r="K459" s="170" t="s">
        <v>1181</v>
      </c>
      <c r="L459" s="50">
        <v>1650</v>
      </c>
      <c r="M459" s="50">
        <v>4084</v>
      </c>
      <c r="N459" s="50">
        <v>3</v>
      </c>
      <c r="O459" s="51">
        <v>3</v>
      </c>
      <c r="P459" s="128" t="s">
        <v>98</v>
      </c>
      <c r="Q459" s="50" t="s">
        <v>425</v>
      </c>
      <c r="R459" s="50">
        <v>2.141</v>
      </c>
      <c r="S459" s="52">
        <v>8400</v>
      </c>
      <c r="T459" s="52" t="s">
        <v>100</v>
      </c>
      <c r="U459" s="53">
        <v>82.3934</v>
      </c>
      <c r="V459" s="52">
        <f t="shared" si="293"/>
        <v>692104.56</v>
      </c>
      <c r="W459" s="52">
        <v>0</v>
      </c>
      <c r="X459" s="52">
        <v>0</v>
      </c>
      <c r="Y459" s="52">
        <f t="shared" ref="Y459:Y478" si="301">V459*18%</f>
        <v>124578.8208</v>
      </c>
      <c r="Z459" s="52">
        <f t="shared" si="295"/>
        <v>17302.614000000001</v>
      </c>
      <c r="AA459" s="52">
        <f t="shared" si="296"/>
        <v>833985.99479999999</v>
      </c>
      <c r="AB459" s="52">
        <f t="shared" si="297"/>
        <v>709407.174</v>
      </c>
      <c r="AC459" s="50" t="s">
        <v>101</v>
      </c>
      <c r="AD459" s="50">
        <v>9100152287</v>
      </c>
      <c r="AE459" s="50" t="s">
        <v>6</v>
      </c>
      <c r="AF459" s="50" t="s">
        <v>116</v>
      </c>
      <c r="AG459" s="50" t="s">
        <v>12</v>
      </c>
      <c r="AH459" s="50">
        <v>331011024</v>
      </c>
      <c r="AI459" s="50" t="s">
        <v>197</v>
      </c>
      <c r="AJ459" s="50" t="s">
        <v>491</v>
      </c>
      <c r="AK459" s="50" t="s">
        <v>491</v>
      </c>
      <c r="AL459" s="50" t="s">
        <v>559</v>
      </c>
      <c r="AM459" s="50"/>
    </row>
    <row r="460" spans="1:39" s="46" customFormat="1" ht="15.75" hidden="1">
      <c r="A460" s="47">
        <v>19</v>
      </c>
      <c r="B460" s="48" t="s">
        <v>570</v>
      </c>
      <c r="C460" s="48"/>
      <c r="D460" s="49"/>
      <c r="E460" s="49">
        <v>6741880</v>
      </c>
      <c r="F460" s="49" t="s">
        <v>423</v>
      </c>
      <c r="G460" s="49">
        <v>5016361837</v>
      </c>
      <c r="H460" s="49" t="s">
        <v>424</v>
      </c>
      <c r="I460" s="50">
        <v>3100001558</v>
      </c>
      <c r="J460" s="50"/>
      <c r="K460" s="170" t="s">
        <v>1181</v>
      </c>
      <c r="L460" s="50">
        <v>1650</v>
      </c>
      <c r="M460" s="50">
        <v>4084</v>
      </c>
      <c r="N460" s="50">
        <v>3</v>
      </c>
      <c r="O460" s="51">
        <v>3</v>
      </c>
      <c r="P460" s="128" t="s">
        <v>98</v>
      </c>
      <c r="Q460" s="50" t="s">
        <v>425</v>
      </c>
      <c r="R460" s="50">
        <v>2.141</v>
      </c>
      <c r="S460" s="52">
        <v>8400</v>
      </c>
      <c r="T460" s="52" t="s">
        <v>100</v>
      </c>
      <c r="U460" s="53">
        <v>82.3934</v>
      </c>
      <c r="V460" s="52">
        <f t="shared" si="293"/>
        <v>692104.56</v>
      </c>
      <c r="W460" s="52">
        <v>0</v>
      </c>
      <c r="X460" s="52">
        <v>0</v>
      </c>
      <c r="Y460" s="52">
        <f t="shared" si="301"/>
        <v>124578.8208</v>
      </c>
      <c r="Z460" s="52">
        <f t="shared" si="295"/>
        <v>17302.614000000001</v>
      </c>
      <c r="AA460" s="52">
        <f t="shared" si="296"/>
        <v>833985.99479999999</v>
      </c>
      <c r="AB460" s="52">
        <f t="shared" si="297"/>
        <v>709407.174</v>
      </c>
      <c r="AC460" s="50" t="s">
        <v>101</v>
      </c>
      <c r="AD460" s="50">
        <v>9100152287</v>
      </c>
      <c r="AE460" s="50" t="s">
        <v>6</v>
      </c>
      <c r="AF460" s="50" t="s">
        <v>116</v>
      </c>
      <c r="AG460" s="50" t="s">
        <v>12</v>
      </c>
      <c r="AH460" s="50">
        <v>331011024</v>
      </c>
      <c r="AI460" s="50" t="s">
        <v>197</v>
      </c>
      <c r="AJ460" s="50" t="s">
        <v>491</v>
      </c>
      <c r="AK460" s="50" t="s">
        <v>491</v>
      </c>
      <c r="AL460" s="50" t="s">
        <v>559</v>
      </c>
      <c r="AM460" s="50"/>
    </row>
    <row r="461" spans="1:39" s="46" customFormat="1" ht="15.75" hidden="1">
      <c r="A461" s="47">
        <v>20</v>
      </c>
      <c r="B461" s="48" t="s">
        <v>571</v>
      </c>
      <c r="C461" s="48"/>
      <c r="D461" s="49"/>
      <c r="E461" s="49">
        <v>6741880</v>
      </c>
      <c r="F461" s="49" t="s">
        <v>423</v>
      </c>
      <c r="G461" s="49">
        <v>5016361837</v>
      </c>
      <c r="H461" s="49" t="s">
        <v>424</v>
      </c>
      <c r="I461" s="50">
        <v>3100001558</v>
      </c>
      <c r="J461" s="50"/>
      <c r="K461" s="170" t="s">
        <v>1181</v>
      </c>
      <c r="L461" s="50">
        <v>1650</v>
      </c>
      <c r="M461" s="50">
        <v>4084</v>
      </c>
      <c r="N461" s="50">
        <v>3</v>
      </c>
      <c r="O461" s="51">
        <v>3</v>
      </c>
      <c r="P461" s="128" t="s">
        <v>98</v>
      </c>
      <c r="Q461" s="50" t="s">
        <v>425</v>
      </c>
      <c r="R461" s="50">
        <v>2.141</v>
      </c>
      <c r="S461" s="52">
        <v>8400</v>
      </c>
      <c r="T461" s="52" t="s">
        <v>100</v>
      </c>
      <c r="U461" s="53">
        <v>82.3934</v>
      </c>
      <c r="V461" s="52">
        <f t="shared" si="293"/>
        <v>692104.56</v>
      </c>
      <c r="W461" s="52">
        <v>0</v>
      </c>
      <c r="X461" s="52">
        <v>0</v>
      </c>
      <c r="Y461" s="52">
        <f t="shared" si="301"/>
        <v>124578.8208</v>
      </c>
      <c r="Z461" s="52">
        <f t="shared" si="295"/>
        <v>17302.614000000001</v>
      </c>
      <c r="AA461" s="52">
        <f t="shared" si="296"/>
        <v>833985.99479999999</v>
      </c>
      <c r="AB461" s="52">
        <f t="shared" si="297"/>
        <v>709407.174</v>
      </c>
      <c r="AC461" s="50" t="s">
        <v>101</v>
      </c>
      <c r="AD461" s="50">
        <v>9100152287</v>
      </c>
      <c r="AE461" s="50" t="s">
        <v>6</v>
      </c>
      <c r="AF461" s="50" t="s">
        <v>116</v>
      </c>
      <c r="AG461" s="50" t="s">
        <v>12</v>
      </c>
      <c r="AH461" s="50">
        <v>331011024</v>
      </c>
      <c r="AI461" s="50" t="s">
        <v>197</v>
      </c>
      <c r="AJ461" s="50" t="s">
        <v>491</v>
      </c>
      <c r="AK461" s="50" t="s">
        <v>491</v>
      </c>
      <c r="AL461" s="50" t="s">
        <v>559</v>
      </c>
      <c r="AM461" s="50"/>
    </row>
    <row r="462" spans="1:39" s="46" customFormat="1" ht="15.75" hidden="1">
      <c r="A462" s="47">
        <v>21</v>
      </c>
      <c r="B462" s="48" t="s">
        <v>572</v>
      </c>
      <c r="C462" s="48"/>
      <c r="D462" s="49"/>
      <c r="E462" s="49">
        <v>6741880</v>
      </c>
      <c r="F462" s="49" t="s">
        <v>423</v>
      </c>
      <c r="G462" s="49">
        <v>5016361837</v>
      </c>
      <c r="H462" s="49" t="s">
        <v>424</v>
      </c>
      <c r="I462" s="50">
        <v>3100001558</v>
      </c>
      <c r="J462" s="50"/>
      <c r="K462" s="170" t="s">
        <v>1181</v>
      </c>
      <c r="L462" s="50">
        <v>1650</v>
      </c>
      <c r="M462" s="50">
        <v>4084</v>
      </c>
      <c r="N462" s="50">
        <v>3</v>
      </c>
      <c r="O462" s="51">
        <v>3</v>
      </c>
      <c r="P462" s="128" t="s">
        <v>98</v>
      </c>
      <c r="Q462" s="50" t="s">
        <v>425</v>
      </c>
      <c r="R462" s="50">
        <v>2.141</v>
      </c>
      <c r="S462" s="52">
        <v>8400</v>
      </c>
      <c r="T462" s="52" t="s">
        <v>100</v>
      </c>
      <c r="U462" s="53">
        <v>82.3934</v>
      </c>
      <c r="V462" s="52">
        <f>S462*U462</f>
        <v>692104.56</v>
      </c>
      <c r="W462" s="52">
        <v>0</v>
      </c>
      <c r="X462" s="52">
        <v>0</v>
      </c>
      <c r="Y462" s="52">
        <f>V462*18%</f>
        <v>124578.8208</v>
      </c>
      <c r="Z462" s="52">
        <f>V462*2.5%</f>
        <v>17302.614000000001</v>
      </c>
      <c r="AA462" s="52">
        <f>V462+W462+X462+Y462+Z462</f>
        <v>833985.99479999999</v>
      </c>
      <c r="AB462" s="52">
        <f>AA462-Y462</f>
        <v>709407.174</v>
      </c>
      <c r="AC462" s="50" t="s">
        <v>101</v>
      </c>
      <c r="AD462" s="50">
        <v>9100152287</v>
      </c>
      <c r="AE462" s="50" t="s">
        <v>6</v>
      </c>
      <c r="AF462" s="50" t="s">
        <v>116</v>
      </c>
      <c r="AG462" s="50" t="s">
        <v>12</v>
      </c>
      <c r="AH462" s="50">
        <v>331011024</v>
      </c>
      <c r="AI462" s="50" t="s">
        <v>197</v>
      </c>
      <c r="AJ462" s="50" t="s">
        <v>426</v>
      </c>
      <c r="AK462" s="50" t="s">
        <v>426</v>
      </c>
      <c r="AL462" s="50" t="s">
        <v>559</v>
      </c>
      <c r="AM462" s="50"/>
    </row>
    <row r="463" spans="1:39" s="46" customFormat="1" ht="15.75" hidden="1">
      <c r="A463" s="47">
        <v>22</v>
      </c>
      <c r="B463" s="48" t="s">
        <v>573</v>
      </c>
      <c r="C463" s="48"/>
      <c r="D463" s="49"/>
      <c r="E463" s="49">
        <v>6741880</v>
      </c>
      <c r="F463" s="49" t="s">
        <v>423</v>
      </c>
      <c r="G463" s="49">
        <v>5016361837</v>
      </c>
      <c r="H463" s="49" t="s">
        <v>424</v>
      </c>
      <c r="I463" s="50">
        <v>3100001558</v>
      </c>
      <c r="J463" s="50"/>
      <c r="K463" s="170" t="s">
        <v>1181</v>
      </c>
      <c r="L463" s="50">
        <v>1650</v>
      </c>
      <c r="M463" s="50">
        <v>4084</v>
      </c>
      <c r="N463" s="50">
        <v>3</v>
      </c>
      <c r="O463" s="51">
        <v>3</v>
      </c>
      <c r="P463" s="128" t="s">
        <v>98</v>
      </c>
      <c r="Q463" s="50" t="s">
        <v>425</v>
      </c>
      <c r="R463" s="50">
        <v>2.141</v>
      </c>
      <c r="S463" s="52">
        <v>8400</v>
      </c>
      <c r="T463" s="52" t="s">
        <v>100</v>
      </c>
      <c r="U463" s="53">
        <v>82.3934</v>
      </c>
      <c r="V463" s="52">
        <f t="shared" si="293"/>
        <v>692104.56</v>
      </c>
      <c r="W463" s="52">
        <v>0</v>
      </c>
      <c r="X463" s="52">
        <v>0</v>
      </c>
      <c r="Y463" s="52">
        <f t="shared" si="301"/>
        <v>124578.8208</v>
      </c>
      <c r="Z463" s="52">
        <f t="shared" si="295"/>
        <v>17302.614000000001</v>
      </c>
      <c r="AA463" s="52">
        <f t="shared" si="296"/>
        <v>833985.99479999999</v>
      </c>
      <c r="AB463" s="52">
        <f t="shared" si="297"/>
        <v>709407.174</v>
      </c>
      <c r="AC463" s="50" t="s">
        <v>101</v>
      </c>
      <c r="AD463" s="50">
        <v>9100152287</v>
      </c>
      <c r="AE463" s="50" t="s">
        <v>6</v>
      </c>
      <c r="AF463" s="50" t="s">
        <v>116</v>
      </c>
      <c r="AG463" s="50" t="s">
        <v>12</v>
      </c>
      <c r="AH463" s="50">
        <v>331011024</v>
      </c>
      <c r="AI463" s="50" t="s">
        <v>197</v>
      </c>
      <c r="AJ463" s="50" t="s">
        <v>426</v>
      </c>
      <c r="AK463" s="50" t="s">
        <v>426</v>
      </c>
      <c r="AL463" s="50" t="s">
        <v>559</v>
      </c>
      <c r="AM463" s="50"/>
    </row>
    <row r="464" spans="1:39" s="46" customFormat="1" ht="15.75" hidden="1">
      <c r="A464" s="47">
        <v>23</v>
      </c>
      <c r="B464" s="48" t="s">
        <v>574</v>
      </c>
      <c r="C464" s="48"/>
      <c r="D464" s="49"/>
      <c r="E464" s="49">
        <v>6741880</v>
      </c>
      <c r="F464" s="49" t="s">
        <v>423</v>
      </c>
      <c r="G464" s="49">
        <v>5016361837</v>
      </c>
      <c r="H464" s="49" t="s">
        <v>424</v>
      </c>
      <c r="I464" s="50">
        <v>3100001558</v>
      </c>
      <c r="J464" s="50"/>
      <c r="K464" s="170" t="s">
        <v>1181</v>
      </c>
      <c r="L464" s="50">
        <v>1650</v>
      </c>
      <c r="M464" s="50">
        <v>4084</v>
      </c>
      <c r="N464" s="50">
        <v>3</v>
      </c>
      <c r="O464" s="51">
        <v>3</v>
      </c>
      <c r="P464" s="128" t="s">
        <v>98</v>
      </c>
      <c r="Q464" s="50" t="s">
        <v>425</v>
      </c>
      <c r="R464" s="50">
        <v>2.141</v>
      </c>
      <c r="S464" s="52">
        <v>8400</v>
      </c>
      <c r="T464" s="52" t="s">
        <v>100</v>
      </c>
      <c r="U464" s="53">
        <v>82.3934</v>
      </c>
      <c r="V464" s="52">
        <f t="shared" si="293"/>
        <v>692104.56</v>
      </c>
      <c r="W464" s="52">
        <v>0</v>
      </c>
      <c r="X464" s="52">
        <v>0</v>
      </c>
      <c r="Y464" s="52">
        <f t="shared" si="301"/>
        <v>124578.8208</v>
      </c>
      <c r="Z464" s="52">
        <f t="shared" si="295"/>
        <v>17302.614000000001</v>
      </c>
      <c r="AA464" s="52">
        <f t="shared" si="296"/>
        <v>833985.99479999999</v>
      </c>
      <c r="AB464" s="52">
        <f t="shared" si="297"/>
        <v>709407.174</v>
      </c>
      <c r="AC464" s="50" t="s">
        <v>101</v>
      </c>
      <c r="AD464" s="50">
        <v>9100152287</v>
      </c>
      <c r="AE464" s="50" t="s">
        <v>6</v>
      </c>
      <c r="AF464" s="50" t="s">
        <v>116</v>
      </c>
      <c r="AG464" s="50" t="s">
        <v>12</v>
      </c>
      <c r="AH464" s="50">
        <v>331011024</v>
      </c>
      <c r="AI464" s="50" t="s">
        <v>197</v>
      </c>
      <c r="AJ464" s="50" t="s">
        <v>426</v>
      </c>
      <c r="AK464" s="50" t="s">
        <v>426</v>
      </c>
      <c r="AL464" s="50" t="s">
        <v>559</v>
      </c>
      <c r="AM464" s="50"/>
    </row>
    <row r="465" spans="1:39" s="46" customFormat="1" ht="15.75" hidden="1">
      <c r="A465" s="47">
        <v>24</v>
      </c>
      <c r="B465" s="48" t="s">
        <v>575</v>
      </c>
      <c r="C465" s="48"/>
      <c r="D465" s="49"/>
      <c r="E465" s="49">
        <v>6741880</v>
      </c>
      <c r="F465" s="49" t="s">
        <v>423</v>
      </c>
      <c r="G465" s="49">
        <v>5016361837</v>
      </c>
      <c r="H465" s="49" t="s">
        <v>424</v>
      </c>
      <c r="I465" s="50">
        <v>3100001558</v>
      </c>
      <c r="J465" s="50"/>
      <c r="K465" s="170" t="s">
        <v>1181</v>
      </c>
      <c r="L465" s="50">
        <v>1650</v>
      </c>
      <c r="M465" s="50">
        <v>4084</v>
      </c>
      <c r="N465" s="50">
        <v>3</v>
      </c>
      <c r="O465" s="51">
        <v>3</v>
      </c>
      <c r="P465" s="128" t="s">
        <v>98</v>
      </c>
      <c r="Q465" s="50" t="s">
        <v>425</v>
      </c>
      <c r="R465" s="50">
        <v>2.141</v>
      </c>
      <c r="S465" s="52">
        <v>8400</v>
      </c>
      <c r="T465" s="52" t="s">
        <v>100</v>
      </c>
      <c r="U465" s="53">
        <v>82.3934</v>
      </c>
      <c r="V465" s="52">
        <f t="shared" si="293"/>
        <v>692104.56</v>
      </c>
      <c r="W465" s="52">
        <v>0</v>
      </c>
      <c r="X465" s="52">
        <v>0</v>
      </c>
      <c r="Y465" s="52">
        <f t="shared" si="301"/>
        <v>124578.8208</v>
      </c>
      <c r="Z465" s="52">
        <f t="shared" si="295"/>
        <v>17302.614000000001</v>
      </c>
      <c r="AA465" s="52">
        <f t="shared" si="296"/>
        <v>833985.99479999999</v>
      </c>
      <c r="AB465" s="52">
        <f t="shared" si="297"/>
        <v>709407.174</v>
      </c>
      <c r="AC465" s="50" t="s">
        <v>101</v>
      </c>
      <c r="AD465" s="50">
        <v>9100152287</v>
      </c>
      <c r="AE465" s="50" t="s">
        <v>6</v>
      </c>
      <c r="AF465" s="50" t="s">
        <v>116</v>
      </c>
      <c r="AG465" s="50" t="s">
        <v>12</v>
      </c>
      <c r="AH465" s="50">
        <v>331011024</v>
      </c>
      <c r="AI465" s="50" t="s">
        <v>197</v>
      </c>
      <c r="AJ465" s="50" t="s">
        <v>576</v>
      </c>
      <c r="AK465" s="50" t="s">
        <v>576</v>
      </c>
      <c r="AL465" s="50" t="s">
        <v>559</v>
      </c>
      <c r="AM465" s="50"/>
    </row>
    <row r="466" spans="1:39" s="46" customFormat="1" ht="15.75" hidden="1">
      <c r="A466" s="47">
        <v>25</v>
      </c>
      <c r="B466" s="48" t="s">
        <v>577</v>
      </c>
      <c r="C466" s="48"/>
      <c r="D466" s="49"/>
      <c r="E466" s="49">
        <v>6741880</v>
      </c>
      <c r="F466" s="49" t="s">
        <v>423</v>
      </c>
      <c r="G466" s="49">
        <v>5016361837</v>
      </c>
      <c r="H466" s="49" t="s">
        <v>424</v>
      </c>
      <c r="I466" s="50">
        <v>3100001558</v>
      </c>
      <c r="J466" s="50"/>
      <c r="K466" s="170" t="s">
        <v>1181</v>
      </c>
      <c r="L466" s="50">
        <v>1650</v>
      </c>
      <c r="M466" s="50">
        <v>4084</v>
      </c>
      <c r="N466" s="50">
        <v>3</v>
      </c>
      <c r="O466" s="51">
        <v>3</v>
      </c>
      <c r="P466" s="128" t="s">
        <v>98</v>
      </c>
      <c r="Q466" s="50" t="s">
        <v>425</v>
      </c>
      <c r="R466" s="50">
        <v>2.141</v>
      </c>
      <c r="S466" s="52">
        <v>8400</v>
      </c>
      <c r="T466" s="52" t="s">
        <v>100</v>
      </c>
      <c r="U466" s="53">
        <v>82.3934</v>
      </c>
      <c r="V466" s="52">
        <f t="shared" si="293"/>
        <v>692104.56</v>
      </c>
      <c r="W466" s="52">
        <v>0</v>
      </c>
      <c r="X466" s="52">
        <v>0</v>
      </c>
      <c r="Y466" s="52">
        <f t="shared" si="301"/>
        <v>124578.8208</v>
      </c>
      <c r="Z466" s="52">
        <f t="shared" si="295"/>
        <v>17302.614000000001</v>
      </c>
      <c r="AA466" s="52">
        <f t="shared" si="296"/>
        <v>833985.99479999999</v>
      </c>
      <c r="AB466" s="52">
        <f t="shared" si="297"/>
        <v>709407.174</v>
      </c>
      <c r="AC466" s="50" t="s">
        <v>101</v>
      </c>
      <c r="AD466" s="50">
        <v>9100152287</v>
      </c>
      <c r="AE466" s="50" t="s">
        <v>6</v>
      </c>
      <c r="AF466" s="50" t="s">
        <v>116</v>
      </c>
      <c r="AG466" s="50" t="s">
        <v>12</v>
      </c>
      <c r="AH466" s="50">
        <v>331011024</v>
      </c>
      <c r="AI466" s="50" t="s">
        <v>197</v>
      </c>
      <c r="AJ466" s="50" t="s">
        <v>576</v>
      </c>
      <c r="AK466" s="50" t="s">
        <v>576</v>
      </c>
      <c r="AL466" s="50" t="s">
        <v>559</v>
      </c>
      <c r="AM466" s="50"/>
    </row>
    <row r="467" spans="1:39" s="46" customFormat="1" ht="15.75" hidden="1">
      <c r="A467" s="47">
        <v>26</v>
      </c>
      <c r="B467" s="48" t="s">
        <v>578</v>
      </c>
      <c r="C467" s="48"/>
      <c r="D467" s="49"/>
      <c r="E467" s="49">
        <v>6741880</v>
      </c>
      <c r="F467" s="49" t="s">
        <v>423</v>
      </c>
      <c r="G467" s="49">
        <v>5016361837</v>
      </c>
      <c r="H467" s="49" t="s">
        <v>424</v>
      </c>
      <c r="I467" s="50">
        <v>3100001558</v>
      </c>
      <c r="J467" s="50"/>
      <c r="K467" s="170" t="s">
        <v>1181</v>
      </c>
      <c r="L467" s="50">
        <v>1650</v>
      </c>
      <c r="M467" s="50">
        <v>4084</v>
      </c>
      <c r="N467" s="50">
        <v>3</v>
      </c>
      <c r="O467" s="51">
        <v>3</v>
      </c>
      <c r="P467" s="128" t="s">
        <v>98</v>
      </c>
      <c r="Q467" s="50" t="s">
        <v>425</v>
      </c>
      <c r="R467" s="50">
        <v>2.141</v>
      </c>
      <c r="S467" s="52">
        <v>8400</v>
      </c>
      <c r="T467" s="52" t="s">
        <v>100</v>
      </c>
      <c r="U467" s="53">
        <v>82.3934</v>
      </c>
      <c r="V467" s="52">
        <f t="shared" si="293"/>
        <v>692104.56</v>
      </c>
      <c r="W467" s="52">
        <v>0</v>
      </c>
      <c r="X467" s="52">
        <v>0</v>
      </c>
      <c r="Y467" s="52">
        <f t="shared" si="301"/>
        <v>124578.8208</v>
      </c>
      <c r="Z467" s="52">
        <f t="shared" si="295"/>
        <v>17302.614000000001</v>
      </c>
      <c r="AA467" s="52">
        <f t="shared" si="296"/>
        <v>833985.99479999999</v>
      </c>
      <c r="AB467" s="52">
        <f t="shared" si="297"/>
        <v>709407.174</v>
      </c>
      <c r="AC467" s="50" t="s">
        <v>101</v>
      </c>
      <c r="AD467" s="50">
        <v>9100152287</v>
      </c>
      <c r="AE467" s="50" t="s">
        <v>6</v>
      </c>
      <c r="AF467" s="50" t="s">
        <v>116</v>
      </c>
      <c r="AG467" s="50" t="s">
        <v>12</v>
      </c>
      <c r="AH467" s="50">
        <v>331011024</v>
      </c>
      <c r="AI467" s="50" t="s">
        <v>197</v>
      </c>
      <c r="AJ467" s="50" t="s">
        <v>576</v>
      </c>
      <c r="AK467" s="50" t="s">
        <v>576</v>
      </c>
      <c r="AL467" s="50" t="s">
        <v>559</v>
      </c>
      <c r="AM467" s="50"/>
    </row>
    <row r="468" spans="1:39" s="46" customFormat="1" ht="15.75" hidden="1">
      <c r="A468" s="47">
        <v>27</v>
      </c>
      <c r="B468" s="48" t="s">
        <v>579</v>
      </c>
      <c r="C468" s="48"/>
      <c r="D468" s="49"/>
      <c r="E468" s="49">
        <v>6741880</v>
      </c>
      <c r="F468" s="49" t="s">
        <v>423</v>
      </c>
      <c r="G468" s="49">
        <v>5016361837</v>
      </c>
      <c r="H468" s="49" t="s">
        <v>424</v>
      </c>
      <c r="I468" s="50">
        <v>3100001558</v>
      </c>
      <c r="J468" s="50"/>
      <c r="K468" s="170" t="s">
        <v>1181</v>
      </c>
      <c r="L468" s="50">
        <v>1650</v>
      </c>
      <c r="M468" s="50">
        <v>4084</v>
      </c>
      <c r="N468" s="50">
        <v>3</v>
      </c>
      <c r="O468" s="51">
        <v>3</v>
      </c>
      <c r="P468" s="128" t="s">
        <v>98</v>
      </c>
      <c r="Q468" s="50" t="s">
        <v>425</v>
      </c>
      <c r="R468" s="50">
        <v>2.141</v>
      </c>
      <c r="S468" s="52">
        <v>8400</v>
      </c>
      <c r="T468" s="52" t="s">
        <v>100</v>
      </c>
      <c r="U468" s="53">
        <v>82.3934</v>
      </c>
      <c r="V468" s="52">
        <f t="shared" si="293"/>
        <v>692104.56</v>
      </c>
      <c r="W468" s="52">
        <v>0</v>
      </c>
      <c r="X468" s="52">
        <v>0</v>
      </c>
      <c r="Y468" s="52">
        <f t="shared" si="301"/>
        <v>124578.8208</v>
      </c>
      <c r="Z468" s="52">
        <f t="shared" si="295"/>
        <v>17302.614000000001</v>
      </c>
      <c r="AA468" s="52">
        <f t="shared" si="296"/>
        <v>833985.99479999999</v>
      </c>
      <c r="AB468" s="52">
        <f t="shared" si="297"/>
        <v>709407.174</v>
      </c>
      <c r="AC468" s="50" t="s">
        <v>101</v>
      </c>
      <c r="AD468" s="50">
        <v>9100152287</v>
      </c>
      <c r="AE468" s="50" t="s">
        <v>6</v>
      </c>
      <c r="AF468" s="50" t="s">
        <v>116</v>
      </c>
      <c r="AG468" s="50" t="s">
        <v>12</v>
      </c>
      <c r="AH468" s="50">
        <v>331011024</v>
      </c>
      <c r="AI468" s="50" t="s">
        <v>197</v>
      </c>
      <c r="AJ468" s="50" t="s">
        <v>576</v>
      </c>
      <c r="AK468" s="50" t="s">
        <v>576</v>
      </c>
      <c r="AL468" s="50" t="s">
        <v>559</v>
      </c>
      <c r="AM468" s="50"/>
    </row>
    <row r="469" spans="1:39" s="46" customFormat="1" ht="15.75" hidden="1">
      <c r="A469" s="47">
        <v>28</v>
      </c>
      <c r="B469" s="48" t="s">
        <v>580</v>
      </c>
      <c r="C469" s="48"/>
      <c r="D469" s="49"/>
      <c r="E469" s="49">
        <v>6741880</v>
      </c>
      <c r="F469" s="49" t="s">
        <v>423</v>
      </c>
      <c r="G469" s="49">
        <v>5016361837</v>
      </c>
      <c r="H469" s="49" t="s">
        <v>424</v>
      </c>
      <c r="I469" s="50">
        <v>3100001558</v>
      </c>
      <c r="J469" s="50"/>
      <c r="K469" s="170" t="s">
        <v>1181</v>
      </c>
      <c r="L469" s="50">
        <v>1650</v>
      </c>
      <c r="M469" s="50">
        <v>4084</v>
      </c>
      <c r="N469" s="50">
        <v>3</v>
      </c>
      <c r="O469" s="51">
        <v>3</v>
      </c>
      <c r="P469" s="128" t="s">
        <v>98</v>
      </c>
      <c r="Q469" s="50" t="s">
        <v>425</v>
      </c>
      <c r="R469" s="50">
        <v>2.141</v>
      </c>
      <c r="S469" s="52">
        <v>8400</v>
      </c>
      <c r="T469" s="52" t="s">
        <v>100</v>
      </c>
      <c r="U469" s="53">
        <v>82.3934</v>
      </c>
      <c r="V469" s="52">
        <f t="shared" si="293"/>
        <v>692104.56</v>
      </c>
      <c r="W469" s="52">
        <v>0</v>
      </c>
      <c r="X469" s="52">
        <v>0</v>
      </c>
      <c r="Y469" s="52">
        <f t="shared" si="301"/>
        <v>124578.8208</v>
      </c>
      <c r="Z469" s="52">
        <f t="shared" si="295"/>
        <v>17302.614000000001</v>
      </c>
      <c r="AA469" s="52">
        <f t="shared" si="296"/>
        <v>833985.99479999999</v>
      </c>
      <c r="AB469" s="52">
        <f t="shared" si="297"/>
        <v>709407.174</v>
      </c>
      <c r="AC469" s="50" t="s">
        <v>101</v>
      </c>
      <c r="AD469" s="50">
        <v>9100152287</v>
      </c>
      <c r="AE469" s="50" t="s">
        <v>6</v>
      </c>
      <c r="AF469" s="50" t="s">
        <v>116</v>
      </c>
      <c r="AG469" s="50" t="s">
        <v>12</v>
      </c>
      <c r="AH469" s="50">
        <v>331011024</v>
      </c>
      <c r="AI469" s="50" t="s">
        <v>197</v>
      </c>
      <c r="AJ469" s="50" t="s">
        <v>576</v>
      </c>
      <c r="AK469" s="50" t="s">
        <v>576</v>
      </c>
      <c r="AL469" s="50" t="s">
        <v>559</v>
      </c>
      <c r="AM469" s="50"/>
    </row>
    <row r="470" spans="1:39" s="46" customFormat="1" ht="15.75" hidden="1">
      <c r="A470" s="47">
        <v>29</v>
      </c>
      <c r="B470" s="48" t="s">
        <v>581</v>
      </c>
      <c r="C470" s="48"/>
      <c r="D470" s="49"/>
      <c r="E470" s="49">
        <v>6741880</v>
      </c>
      <c r="F470" s="49" t="s">
        <v>423</v>
      </c>
      <c r="G470" s="49">
        <v>5016361837</v>
      </c>
      <c r="H470" s="49" t="s">
        <v>424</v>
      </c>
      <c r="I470" s="50">
        <v>3100001558</v>
      </c>
      <c r="J470" s="50"/>
      <c r="K470" s="170" t="s">
        <v>1181</v>
      </c>
      <c r="L470" s="50">
        <v>1650</v>
      </c>
      <c r="M470" s="50">
        <v>4084</v>
      </c>
      <c r="N470" s="50">
        <v>3</v>
      </c>
      <c r="O470" s="51">
        <v>3</v>
      </c>
      <c r="P470" s="128" t="s">
        <v>98</v>
      </c>
      <c r="Q470" s="50" t="s">
        <v>425</v>
      </c>
      <c r="R470" s="50">
        <v>2.141</v>
      </c>
      <c r="S470" s="52">
        <v>8400</v>
      </c>
      <c r="T470" s="52" t="s">
        <v>100</v>
      </c>
      <c r="U470" s="53">
        <v>82.3934</v>
      </c>
      <c r="V470" s="52">
        <f t="shared" si="293"/>
        <v>692104.56</v>
      </c>
      <c r="W470" s="52">
        <v>0</v>
      </c>
      <c r="X470" s="52">
        <v>0</v>
      </c>
      <c r="Y470" s="52">
        <f t="shared" si="301"/>
        <v>124578.8208</v>
      </c>
      <c r="Z470" s="52">
        <f t="shared" si="295"/>
        <v>17302.614000000001</v>
      </c>
      <c r="AA470" s="52">
        <f t="shared" si="296"/>
        <v>833985.99479999999</v>
      </c>
      <c r="AB470" s="52">
        <f t="shared" si="297"/>
        <v>709407.174</v>
      </c>
      <c r="AC470" s="50" t="s">
        <v>101</v>
      </c>
      <c r="AD470" s="50">
        <v>9100152287</v>
      </c>
      <c r="AE470" s="50" t="s">
        <v>6</v>
      </c>
      <c r="AF470" s="50" t="s">
        <v>116</v>
      </c>
      <c r="AG470" s="50" t="s">
        <v>12</v>
      </c>
      <c r="AH470" s="50">
        <v>331011024</v>
      </c>
      <c r="AI470" s="50" t="s">
        <v>197</v>
      </c>
      <c r="AJ470" s="50" t="s">
        <v>576</v>
      </c>
      <c r="AK470" s="50" t="s">
        <v>576</v>
      </c>
      <c r="AL470" s="50" t="s">
        <v>559</v>
      </c>
      <c r="AM470" s="50"/>
    </row>
    <row r="471" spans="1:39" s="46" customFormat="1" ht="15.75" hidden="1">
      <c r="A471" s="47">
        <v>30</v>
      </c>
      <c r="B471" s="48" t="s">
        <v>582</v>
      </c>
      <c r="C471" s="48"/>
      <c r="D471" s="49"/>
      <c r="E471" s="49">
        <v>6741880</v>
      </c>
      <c r="F471" s="49" t="s">
        <v>423</v>
      </c>
      <c r="G471" s="49">
        <v>5016361837</v>
      </c>
      <c r="H471" s="49" t="s">
        <v>424</v>
      </c>
      <c r="I471" s="50">
        <v>3100001558</v>
      </c>
      <c r="J471" s="50"/>
      <c r="K471" s="170" t="s">
        <v>1181</v>
      </c>
      <c r="L471" s="50">
        <v>1650</v>
      </c>
      <c r="M471" s="50">
        <v>4084</v>
      </c>
      <c r="N471" s="50">
        <v>3</v>
      </c>
      <c r="O471" s="51">
        <v>3</v>
      </c>
      <c r="P471" s="128" t="s">
        <v>98</v>
      </c>
      <c r="Q471" s="50" t="s">
        <v>425</v>
      </c>
      <c r="R471" s="50">
        <v>2.141</v>
      </c>
      <c r="S471" s="52">
        <v>8400</v>
      </c>
      <c r="T471" s="52" t="s">
        <v>100</v>
      </c>
      <c r="U471" s="53">
        <v>82.3934</v>
      </c>
      <c r="V471" s="52">
        <f t="shared" si="293"/>
        <v>692104.56</v>
      </c>
      <c r="W471" s="52">
        <v>0</v>
      </c>
      <c r="X471" s="52">
        <v>0</v>
      </c>
      <c r="Y471" s="52">
        <f t="shared" si="301"/>
        <v>124578.8208</v>
      </c>
      <c r="Z471" s="52">
        <f t="shared" si="295"/>
        <v>17302.614000000001</v>
      </c>
      <c r="AA471" s="52">
        <f t="shared" si="296"/>
        <v>833985.99479999999</v>
      </c>
      <c r="AB471" s="52">
        <f t="shared" si="297"/>
        <v>709407.174</v>
      </c>
      <c r="AC471" s="50" t="s">
        <v>101</v>
      </c>
      <c r="AD471" s="50">
        <v>9100152287</v>
      </c>
      <c r="AE471" s="50" t="s">
        <v>6</v>
      </c>
      <c r="AF471" s="50" t="s">
        <v>116</v>
      </c>
      <c r="AG471" s="50" t="s">
        <v>12</v>
      </c>
      <c r="AH471" s="50">
        <v>331011024</v>
      </c>
      <c r="AI471" s="50" t="s">
        <v>197</v>
      </c>
      <c r="AJ471" s="50" t="s">
        <v>576</v>
      </c>
      <c r="AK471" s="50" t="s">
        <v>576</v>
      </c>
      <c r="AL471" s="50" t="s">
        <v>559</v>
      </c>
      <c r="AM471" s="50"/>
    </row>
    <row r="472" spans="1:39" s="46" customFormat="1" ht="15.75" hidden="1">
      <c r="A472" s="47">
        <v>31</v>
      </c>
      <c r="B472" s="48" t="s">
        <v>583</v>
      </c>
      <c r="C472" s="48"/>
      <c r="D472" s="49"/>
      <c r="E472" s="49">
        <v>6741880</v>
      </c>
      <c r="F472" s="49" t="s">
        <v>423</v>
      </c>
      <c r="G472" s="49">
        <v>5016361837</v>
      </c>
      <c r="H472" s="49" t="s">
        <v>424</v>
      </c>
      <c r="I472" s="50">
        <v>3100001558</v>
      </c>
      <c r="J472" s="50"/>
      <c r="K472" s="170" t="s">
        <v>1181</v>
      </c>
      <c r="L472" s="50">
        <v>1650</v>
      </c>
      <c r="M472" s="50">
        <v>4084</v>
      </c>
      <c r="N472" s="50">
        <v>3</v>
      </c>
      <c r="O472" s="51">
        <v>3</v>
      </c>
      <c r="P472" s="128" t="s">
        <v>98</v>
      </c>
      <c r="Q472" s="50" t="s">
        <v>425</v>
      </c>
      <c r="R472" s="50">
        <v>2.141</v>
      </c>
      <c r="S472" s="52">
        <v>8400</v>
      </c>
      <c r="T472" s="52" t="s">
        <v>100</v>
      </c>
      <c r="U472" s="53">
        <v>82.3934</v>
      </c>
      <c r="V472" s="52">
        <f t="shared" si="293"/>
        <v>692104.56</v>
      </c>
      <c r="W472" s="52">
        <v>0</v>
      </c>
      <c r="X472" s="52">
        <v>0</v>
      </c>
      <c r="Y472" s="52">
        <f t="shared" si="301"/>
        <v>124578.8208</v>
      </c>
      <c r="Z472" s="52">
        <f t="shared" si="295"/>
        <v>17302.614000000001</v>
      </c>
      <c r="AA472" s="52">
        <f t="shared" si="296"/>
        <v>833985.99479999999</v>
      </c>
      <c r="AB472" s="52">
        <f t="shared" si="297"/>
        <v>709407.174</v>
      </c>
      <c r="AC472" s="50" t="s">
        <v>101</v>
      </c>
      <c r="AD472" s="50">
        <v>9100152287</v>
      </c>
      <c r="AE472" s="50" t="s">
        <v>6</v>
      </c>
      <c r="AF472" s="50" t="s">
        <v>116</v>
      </c>
      <c r="AG472" s="50" t="s">
        <v>12</v>
      </c>
      <c r="AH472" s="50">
        <v>331011024</v>
      </c>
      <c r="AI472" s="50" t="s">
        <v>197</v>
      </c>
      <c r="AJ472" s="50" t="s">
        <v>576</v>
      </c>
      <c r="AK472" s="50" t="s">
        <v>576</v>
      </c>
      <c r="AL472" s="50" t="s">
        <v>559</v>
      </c>
      <c r="AM472" s="50"/>
    </row>
    <row r="473" spans="1:39" s="46" customFormat="1" ht="15.75" hidden="1">
      <c r="A473" s="47">
        <v>32</v>
      </c>
      <c r="B473" s="48" t="s">
        <v>584</v>
      </c>
      <c r="C473" s="48"/>
      <c r="D473" s="49"/>
      <c r="E473" s="49">
        <v>6741880</v>
      </c>
      <c r="F473" s="49" t="s">
        <v>423</v>
      </c>
      <c r="G473" s="49">
        <v>5016361837</v>
      </c>
      <c r="H473" s="49" t="s">
        <v>424</v>
      </c>
      <c r="I473" s="50">
        <v>3100001558</v>
      </c>
      <c r="J473" s="50"/>
      <c r="K473" s="170" t="s">
        <v>1181</v>
      </c>
      <c r="L473" s="50">
        <v>1650</v>
      </c>
      <c r="M473" s="50">
        <v>4084</v>
      </c>
      <c r="N473" s="50">
        <v>3</v>
      </c>
      <c r="O473" s="51">
        <v>3</v>
      </c>
      <c r="P473" s="128" t="s">
        <v>98</v>
      </c>
      <c r="Q473" s="50" t="s">
        <v>425</v>
      </c>
      <c r="R473" s="50">
        <v>2.141</v>
      </c>
      <c r="S473" s="52">
        <v>8400</v>
      </c>
      <c r="T473" s="52" t="s">
        <v>100</v>
      </c>
      <c r="U473" s="53">
        <v>82.3934</v>
      </c>
      <c r="V473" s="52">
        <f t="shared" si="293"/>
        <v>692104.56</v>
      </c>
      <c r="W473" s="52">
        <v>0</v>
      </c>
      <c r="X473" s="52">
        <v>0</v>
      </c>
      <c r="Y473" s="52">
        <f t="shared" si="301"/>
        <v>124578.8208</v>
      </c>
      <c r="Z473" s="52">
        <f t="shared" si="295"/>
        <v>17302.614000000001</v>
      </c>
      <c r="AA473" s="52">
        <f t="shared" si="296"/>
        <v>833985.99479999999</v>
      </c>
      <c r="AB473" s="52">
        <f t="shared" si="297"/>
        <v>709407.174</v>
      </c>
      <c r="AC473" s="50" t="s">
        <v>101</v>
      </c>
      <c r="AD473" s="50">
        <v>9100152287</v>
      </c>
      <c r="AE473" s="50" t="s">
        <v>6</v>
      </c>
      <c r="AF473" s="50" t="s">
        <v>116</v>
      </c>
      <c r="AG473" s="50" t="s">
        <v>12</v>
      </c>
      <c r="AH473" s="50">
        <v>331011024</v>
      </c>
      <c r="AI473" s="50" t="s">
        <v>197</v>
      </c>
      <c r="AJ473" s="50" t="s">
        <v>576</v>
      </c>
      <c r="AK473" s="50" t="s">
        <v>576</v>
      </c>
      <c r="AL473" s="50" t="s">
        <v>559</v>
      </c>
      <c r="AM473" s="50"/>
    </row>
    <row r="474" spans="1:39" s="46" customFormat="1" ht="15.75" hidden="1">
      <c r="A474" s="47">
        <v>33</v>
      </c>
      <c r="B474" s="48" t="s">
        <v>585</v>
      </c>
      <c r="C474" s="48"/>
      <c r="D474" s="49"/>
      <c r="E474" s="49">
        <v>6741880</v>
      </c>
      <c r="F474" s="49" t="s">
        <v>423</v>
      </c>
      <c r="G474" s="49">
        <v>5016361837</v>
      </c>
      <c r="H474" s="49" t="s">
        <v>424</v>
      </c>
      <c r="I474" s="50">
        <v>3100001558</v>
      </c>
      <c r="J474" s="50"/>
      <c r="K474" s="170" t="s">
        <v>1181</v>
      </c>
      <c r="L474" s="50">
        <v>1650</v>
      </c>
      <c r="M474" s="50">
        <v>4084</v>
      </c>
      <c r="N474" s="50">
        <v>3</v>
      </c>
      <c r="O474" s="51">
        <v>3</v>
      </c>
      <c r="P474" s="128" t="s">
        <v>98</v>
      </c>
      <c r="Q474" s="50" t="s">
        <v>425</v>
      </c>
      <c r="R474" s="50">
        <v>2.141</v>
      </c>
      <c r="S474" s="52">
        <v>8400</v>
      </c>
      <c r="T474" s="52" t="s">
        <v>100</v>
      </c>
      <c r="U474" s="53">
        <v>82.3934</v>
      </c>
      <c r="V474" s="52">
        <f t="shared" si="293"/>
        <v>692104.56</v>
      </c>
      <c r="W474" s="52">
        <v>0</v>
      </c>
      <c r="X474" s="52">
        <v>0</v>
      </c>
      <c r="Y474" s="52">
        <f t="shared" si="301"/>
        <v>124578.8208</v>
      </c>
      <c r="Z474" s="52">
        <f t="shared" si="295"/>
        <v>17302.614000000001</v>
      </c>
      <c r="AA474" s="52">
        <f t="shared" si="296"/>
        <v>833985.99479999999</v>
      </c>
      <c r="AB474" s="52">
        <f t="shared" si="297"/>
        <v>709407.174</v>
      </c>
      <c r="AC474" s="50" t="s">
        <v>101</v>
      </c>
      <c r="AD474" s="50">
        <v>9100152287</v>
      </c>
      <c r="AE474" s="50" t="s">
        <v>6</v>
      </c>
      <c r="AF474" s="50" t="s">
        <v>116</v>
      </c>
      <c r="AG474" s="50" t="s">
        <v>12</v>
      </c>
      <c r="AH474" s="50">
        <v>331011024</v>
      </c>
      <c r="AI474" s="50" t="s">
        <v>197</v>
      </c>
      <c r="AJ474" s="50" t="s">
        <v>576</v>
      </c>
      <c r="AK474" s="50" t="s">
        <v>576</v>
      </c>
      <c r="AL474" s="50" t="s">
        <v>559</v>
      </c>
      <c r="AM474" s="50"/>
    </row>
    <row r="475" spans="1:39" s="46" customFormat="1" ht="15.75" hidden="1">
      <c r="A475" s="47">
        <v>34</v>
      </c>
      <c r="B475" s="48" t="s">
        <v>586</v>
      </c>
      <c r="C475" s="48"/>
      <c r="D475" s="49"/>
      <c r="E475" s="49">
        <v>6741880</v>
      </c>
      <c r="F475" s="49" t="s">
        <v>423</v>
      </c>
      <c r="G475" s="49">
        <v>5016361837</v>
      </c>
      <c r="H475" s="49" t="s">
        <v>424</v>
      </c>
      <c r="I475" s="50">
        <v>3100001558</v>
      </c>
      <c r="J475" s="50"/>
      <c r="K475" s="170" t="s">
        <v>1181</v>
      </c>
      <c r="L475" s="50">
        <v>1650</v>
      </c>
      <c r="M475" s="50">
        <v>4084</v>
      </c>
      <c r="N475" s="50">
        <v>3</v>
      </c>
      <c r="O475" s="51">
        <v>3</v>
      </c>
      <c r="P475" s="128" t="s">
        <v>98</v>
      </c>
      <c r="Q475" s="50" t="s">
        <v>425</v>
      </c>
      <c r="R475" s="50">
        <v>2.141</v>
      </c>
      <c r="S475" s="52">
        <v>8400</v>
      </c>
      <c r="T475" s="52" t="s">
        <v>100</v>
      </c>
      <c r="U475" s="53">
        <v>82.3934</v>
      </c>
      <c r="V475" s="52">
        <f t="shared" si="293"/>
        <v>692104.56</v>
      </c>
      <c r="W475" s="52">
        <v>0</v>
      </c>
      <c r="X475" s="52">
        <v>0</v>
      </c>
      <c r="Y475" s="52">
        <f t="shared" si="301"/>
        <v>124578.8208</v>
      </c>
      <c r="Z475" s="52">
        <f t="shared" si="295"/>
        <v>17302.614000000001</v>
      </c>
      <c r="AA475" s="52">
        <f t="shared" si="296"/>
        <v>833985.99479999999</v>
      </c>
      <c r="AB475" s="52">
        <f t="shared" si="297"/>
        <v>709407.174</v>
      </c>
      <c r="AC475" s="50" t="s">
        <v>101</v>
      </c>
      <c r="AD475" s="50">
        <v>9100152287</v>
      </c>
      <c r="AE475" s="50" t="s">
        <v>6</v>
      </c>
      <c r="AF475" s="50" t="s">
        <v>116</v>
      </c>
      <c r="AG475" s="50" t="s">
        <v>12</v>
      </c>
      <c r="AH475" s="50">
        <v>331011024</v>
      </c>
      <c r="AI475" s="50" t="s">
        <v>197</v>
      </c>
      <c r="AJ475" s="50" t="s">
        <v>576</v>
      </c>
      <c r="AK475" s="50" t="s">
        <v>576</v>
      </c>
      <c r="AL475" s="50" t="s">
        <v>559</v>
      </c>
      <c r="AM475" s="50"/>
    </row>
    <row r="476" spans="1:39" s="46" customFormat="1" ht="15.75" hidden="1">
      <c r="A476" s="47">
        <v>35</v>
      </c>
      <c r="B476" s="48" t="s">
        <v>587</v>
      </c>
      <c r="C476" s="48"/>
      <c r="D476" s="49"/>
      <c r="E476" s="49">
        <v>6741880</v>
      </c>
      <c r="F476" s="49" t="s">
        <v>423</v>
      </c>
      <c r="G476" s="49">
        <v>5016361837</v>
      </c>
      <c r="H476" s="49" t="s">
        <v>424</v>
      </c>
      <c r="I476" s="50">
        <v>3100001558</v>
      </c>
      <c r="J476" s="50"/>
      <c r="K476" s="170" t="s">
        <v>1181</v>
      </c>
      <c r="L476" s="50">
        <v>1650</v>
      </c>
      <c r="M476" s="50">
        <v>4084</v>
      </c>
      <c r="N476" s="50">
        <v>3</v>
      </c>
      <c r="O476" s="51">
        <v>3</v>
      </c>
      <c r="P476" s="128" t="s">
        <v>98</v>
      </c>
      <c r="Q476" s="50" t="s">
        <v>425</v>
      </c>
      <c r="R476" s="50">
        <v>2.141</v>
      </c>
      <c r="S476" s="52">
        <v>8400</v>
      </c>
      <c r="T476" s="52" t="s">
        <v>100</v>
      </c>
      <c r="U476" s="53">
        <v>82.3934</v>
      </c>
      <c r="V476" s="52">
        <f t="shared" si="293"/>
        <v>692104.56</v>
      </c>
      <c r="W476" s="52">
        <v>0</v>
      </c>
      <c r="X476" s="52">
        <v>0</v>
      </c>
      <c r="Y476" s="52">
        <f t="shared" si="301"/>
        <v>124578.8208</v>
      </c>
      <c r="Z476" s="52">
        <f t="shared" si="295"/>
        <v>17302.614000000001</v>
      </c>
      <c r="AA476" s="52">
        <f t="shared" si="296"/>
        <v>833985.99479999999</v>
      </c>
      <c r="AB476" s="52">
        <f t="shared" si="297"/>
        <v>709407.174</v>
      </c>
      <c r="AC476" s="50" t="s">
        <v>101</v>
      </c>
      <c r="AD476" s="50">
        <v>9100152287</v>
      </c>
      <c r="AE476" s="50" t="s">
        <v>6</v>
      </c>
      <c r="AF476" s="50" t="s">
        <v>116</v>
      </c>
      <c r="AG476" s="50" t="s">
        <v>12</v>
      </c>
      <c r="AH476" s="50">
        <v>331011024</v>
      </c>
      <c r="AI476" s="50" t="s">
        <v>197</v>
      </c>
      <c r="AJ476" s="50" t="s">
        <v>576</v>
      </c>
      <c r="AK476" s="50" t="s">
        <v>576</v>
      </c>
      <c r="AL476" s="50" t="s">
        <v>559</v>
      </c>
      <c r="AM476" s="50"/>
    </row>
    <row r="477" spans="1:39" s="46" customFormat="1" ht="15.75" hidden="1">
      <c r="A477" s="47">
        <v>36</v>
      </c>
      <c r="B477" s="48" t="s">
        <v>588</v>
      </c>
      <c r="C477" s="48"/>
      <c r="D477" s="49"/>
      <c r="E477" s="49">
        <v>6741880</v>
      </c>
      <c r="F477" s="49" t="s">
        <v>423</v>
      </c>
      <c r="G477" s="49">
        <v>5016361837</v>
      </c>
      <c r="H477" s="49" t="s">
        <v>424</v>
      </c>
      <c r="I477" s="50">
        <v>3100001558</v>
      </c>
      <c r="J477" s="50"/>
      <c r="K477" s="170" t="s">
        <v>1181</v>
      </c>
      <c r="L477" s="50">
        <v>1650</v>
      </c>
      <c r="M477" s="50">
        <v>4084</v>
      </c>
      <c r="N477" s="50">
        <v>3</v>
      </c>
      <c r="O477" s="51">
        <v>3</v>
      </c>
      <c r="P477" s="128" t="s">
        <v>98</v>
      </c>
      <c r="Q477" s="50" t="s">
        <v>425</v>
      </c>
      <c r="R477" s="50">
        <v>2.141</v>
      </c>
      <c r="S477" s="52">
        <v>8400</v>
      </c>
      <c r="T477" s="52" t="s">
        <v>100</v>
      </c>
      <c r="U477" s="53">
        <v>82.3934</v>
      </c>
      <c r="V477" s="52">
        <f t="shared" ref="V477:V540" si="302">S477*U477</f>
        <v>692104.56</v>
      </c>
      <c r="W477" s="52">
        <v>0</v>
      </c>
      <c r="X477" s="52">
        <v>0</v>
      </c>
      <c r="Y477" s="52">
        <f t="shared" si="301"/>
        <v>124578.8208</v>
      </c>
      <c r="Z477" s="52">
        <f t="shared" ref="Z477:Z540" si="303">V477*2.5%</f>
        <v>17302.614000000001</v>
      </c>
      <c r="AA477" s="52">
        <f t="shared" ref="AA477:AA540" si="304">V477+W477+X477+Y477+Z477</f>
        <v>833985.99479999999</v>
      </c>
      <c r="AB477" s="52">
        <f t="shared" ref="AB477:AB540" si="305">AA477-Y477</f>
        <v>709407.174</v>
      </c>
      <c r="AC477" s="50" t="s">
        <v>101</v>
      </c>
      <c r="AD477" s="50">
        <v>9100152287</v>
      </c>
      <c r="AE477" s="50" t="s">
        <v>6</v>
      </c>
      <c r="AF477" s="50" t="s">
        <v>116</v>
      </c>
      <c r="AG477" s="50" t="s">
        <v>12</v>
      </c>
      <c r="AH477" s="50">
        <v>331011024</v>
      </c>
      <c r="AI477" s="50" t="s">
        <v>197</v>
      </c>
      <c r="AJ477" s="50" t="s">
        <v>576</v>
      </c>
      <c r="AK477" s="50" t="s">
        <v>576</v>
      </c>
      <c r="AL477" s="50" t="s">
        <v>559</v>
      </c>
      <c r="AM477" s="50"/>
    </row>
    <row r="478" spans="1:39" s="46" customFormat="1" ht="15.75" hidden="1">
      <c r="A478" s="47">
        <v>37</v>
      </c>
      <c r="B478" s="48" t="s">
        <v>589</v>
      </c>
      <c r="C478" s="48"/>
      <c r="D478" s="49"/>
      <c r="E478" s="49">
        <v>6741880</v>
      </c>
      <c r="F478" s="49" t="s">
        <v>423</v>
      </c>
      <c r="G478" s="49">
        <v>5016361837</v>
      </c>
      <c r="H478" s="49" t="s">
        <v>424</v>
      </c>
      <c r="I478" s="50">
        <v>3100001558</v>
      </c>
      <c r="J478" s="50"/>
      <c r="K478" s="170" t="s">
        <v>1181</v>
      </c>
      <c r="L478" s="50">
        <v>1650</v>
      </c>
      <c r="M478" s="50">
        <v>4084</v>
      </c>
      <c r="N478" s="50">
        <v>3</v>
      </c>
      <c r="O478" s="51">
        <v>3</v>
      </c>
      <c r="P478" s="128" t="s">
        <v>98</v>
      </c>
      <c r="Q478" s="50" t="s">
        <v>425</v>
      </c>
      <c r="R478" s="50">
        <v>2.141</v>
      </c>
      <c r="S478" s="52">
        <v>8400</v>
      </c>
      <c r="T478" s="52" t="s">
        <v>100</v>
      </c>
      <c r="U478" s="53">
        <v>82.3934</v>
      </c>
      <c r="V478" s="52">
        <f t="shared" si="302"/>
        <v>692104.56</v>
      </c>
      <c r="W478" s="52">
        <v>0</v>
      </c>
      <c r="X478" s="52">
        <v>0</v>
      </c>
      <c r="Y478" s="52">
        <f t="shared" si="301"/>
        <v>124578.8208</v>
      </c>
      <c r="Z478" s="52">
        <f t="shared" si="303"/>
        <v>17302.614000000001</v>
      </c>
      <c r="AA478" s="52">
        <f t="shared" si="304"/>
        <v>833985.99479999999</v>
      </c>
      <c r="AB478" s="52">
        <f t="shared" si="305"/>
        <v>709407.174</v>
      </c>
      <c r="AC478" s="50" t="s">
        <v>101</v>
      </c>
      <c r="AD478" s="50">
        <v>9100152287</v>
      </c>
      <c r="AE478" s="50" t="s">
        <v>6</v>
      </c>
      <c r="AF478" s="50" t="s">
        <v>116</v>
      </c>
      <c r="AG478" s="50" t="s">
        <v>12</v>
      </c>
      <c r="AH478" s="50">
        <v>331011024</v>
      </c>
      <c r="AI478" s="50" t="s">
        <v>197</v>
      </c>
      <c r="AJ478" s="50" t="s">
        <v>576</v>
      </c>
      <c r="AK478" s="50" t="s">
        <v>576</v>
      </c>
      <c r="AL478" s="50" t="s">
        <v>559</v>
      </c>
      <c r="AM478" s="50"/>
    </row>
    <row r="479" spans="1:39" s="46" customFormat="1" ht="15.75" hidden="1">
      <c r="A479" s="47">
        <v>38</v>
      </c>
      <c r="B479" s="48" t="s">
        <v>590</v>
      </c>
      <c r="C479" s="48"/>
      <c r="D479" s="49"/>
      <c r="E479" s="49">
        <v>6924386</v>
      </c>
      <c r="F479" s="49" t="s">
        <v>591</v>
      </c>
      <c r="G479" s="49">
        <v>5016441790</v>
      </c>
      <c r="H479" s="49" t="s">
        <v>592</v>
      </c>
      <c r="I479" s="50">
        <v>3100001558</v>
      </c>
      <c r="J479" s="50"/>
      <c r="K479" s="170" t="s">
        <v>1181</v>
      </c>
      <c r="L479" s="50">
        <v>1650</v>
      </c>
      <c r="M479" s="50">
        <v>4084</v>
      </c>
      <c r="N479" s="50">
        <v>3</v>
      </c>
      <c r="O479" s="51">
        <v>3</v>
      </c>
      <c r="P479" s="128" t="s">
        <v>109</v>
      </c>
      <c r="Q479" s="50" t="s">
        <v>227</v>
      </c>
      <c r="R479" s="50">
        <v>2.1379999999999999</v>
      </c>
      <c r="S479" s="52">
        <v>8928</v>
      </c>
      <c r="T479" s="52" t="s">
        <v>100</v>
      </c>
      <c r="U479" s="53">
        <v>81.633499999999998</v>
      </c>
      <c r="V479" s="52">
        <f t="shared" si="302"/>
        <v>728823.88800000004</v>
      </c>
      <c r="W479" s="52">
        <v>0</v>
      </c>
      <c r="X479" s="52">
        <v>0</v>
      </c>
      <c r="Y479" s="52">
        <f t="shared" ref="Y479:Y484" si="306">(W479+V479+X479)*18%</f>
        <v>131188.29983999999</v>
      </c>
      <c r="Z479" s="52">
        <f t="shared" si="303"/>
        <v>18220.5972</v>
      </c>
      <c r="AA479" s="52">
        <f t="shared" si="304"/>
        <v>878232.78503999999</v>
      </c>
      <c r="AB479" s="52">
        <f t="shared" si="305"/>
        <v>747044.4852</v>
      </c>
      <c r="AC479" s="50" t="s">
        <v>101</v>
      </c>
      <c r="AD479" s="50">
        <v>9100153280</v>
      </c>
      <c r="AE479" s="50" t="s">
        <v>6</v>
      </c>
      <c r="AF479" s="50" t="s">
        <v>116</v>
      </c>
      <c r="AG479" s="50" t="s">
        <v>12</v>
      </c>
      <c r="AH479" s="50">
        <v>331011024</v>
      </c>
      <c r="AI479" s="50" t="s">
        <v>197</v>
      </c>
      <c r="AJ479" s="50" t="s">
        <v>593</v>
      </c>
      <c r="AK479" s="50" t="s">
        <v>593</v>
      </c>
      <c r="AL479" s="50" t="s">
        <v>559</v>
      </c>
      <c r="AM479" s="50"/>
    </row>
    <row r="480" spans="1:39" s="46" customFormat="1" ht="15.75" hidden="1">
      <c r="A480" s="47">
        <v>39</v>
      </c>
      <c r="B480" s="48" t="s">
        <v>594</v>
      </c>
      <c r="C480" s="48"/>
      <c r="D480" s="49"/>
      <c r="E480" s="49">
        <v>6924386</v>
      </c>
      <c r="F480" s="49" t="s">
        <v>591</v>
      </c>
      <c r="G480" s="49">
        <v>5016441790</v>
      </c>
      <c r="H480" s="49" t="s">
        <v>592</v>
      </c>
      <c r="I480" s="50">
        <v>3100001558</v>
      </c>
      <c r="J480" s="50"/>
      <c r="K480" s="170" t="s">
        <v>1181</v>
      </c>
      <c r="L480" s="50">
        <v>1650</v>
      </c>
      <c r="M480" s="50">
        <v>4084</v>
      </c>
      <c r="N480" s="50">
        <v>3</v>
      </c>
      <c r="O480" s="51">
        <v>3</v>
      </c>
      <c r="P480" s="128" t="s">
        <v>109</v>
      </c>
      <c r="Q480" s="50" t="s">
        <v>227</v>
      </c>
      <c r="R480" s="50">
        <v>2.1379999999999999</v>
      </c>
      <c r="S480" s="52">
        <v>8928</v>
      </c>
      <c r="T480" s="52" t="s">
        <v>100</v>
      </c>
      <c r="U480" s="53">
        <v>81.633499999999998</v>
      </c>
      <c r="V480" s="52">
        <f t="shared" si="302"/>
        <v>728823.88800000004</v>
      </c>
      <c r="W480" s="52">
        <v>0</v>
      </c>
      <c r="X480" s="52">
        <v>0</v>
      </c>
      <c r="Y480" s="52">
        <f t="shared" si="306"/>
        <v>131188.29983999999</v>
      </c>
      <c r="Z480" s="52">
        <f t="shared" si="303"/>
        <v>18220.5972</v>
      </c>
      <c r="AA480" s="52">
        <f t="shared" si="304"/>
        <v>878232.78503999999</v>
      </c>
      <c r="AB480" s="52">
        <f t="shared" si="305"/>
        <v>747044.4852</v>
      </c>
      <c r="AC480" s="50" t="s">
        <v>101</v>
      </c>
      <c r="AD480" s="50">
        <v>9100153280</v>
      </c>
      <c r="AE480" s="50" t="s">
        <v>6</v>
      </c>
      <c r="AF480" s="50" t="s">
        <v>116</v>
      </c>
      <c r="AG480" s="50" t="s">
        <v>12</v>
      </c>
      <c r="AH480" s="50">
        <v>331011024</v>
      </c>
      <c r="AI480" s="50" t="s">
        <v>197</v>
      </c>
      <c r="AJ480" s="50" t="s">
        <v>595</v>
      </c>
      <c r="AK480" s="50" t="s">
        <v>595</v>
      </c>
      <c r="AL480" s="50" t="s">
        <v>559</v>
      </c>
      <c r="AM480" s="50"/>
    </row>
    <row r="481" spans="1:39" s="46" customFormat="1" ht="15.75" hidden="1">
      <c r="A481" s="47">
        <v>40</v>
      </c>
      <c r="B481" s="48" t="s">
        <v>596</v>
      </c>
      <c r="C481" s="48"/>
      <c r="D481" s="49"/>
      <c r="E481" s="49">
        <v>6924386</v>
      </c>
      <c r="F481" s="49" t="s">
        <v>591</v>
      </c>
      <c r="G481" s="49">
        <v>5016441790</v>
      </c>
      <c r="H481" s="49" t="s">
        <v>592</v>
      </c>
      <c r="I481" s="50">
        <v>3100001558</v>
      </c>
      <c r="J481" s="50"/>
      <c r="K481" s="170" t="s">
        <v>1181</v>
      </c>
      <c r="L481" s="50">
        <v>1650</v>
      </c>
      <c r="M481" s="50">
        <v>4084</v>
      </c>
      <c r="N481" s="50">
        <v>3</v>
      </c>
      <c r="O481" s="51">
        <v>3</v>
      </c>
      <c r="P481" s="128" t="s">
        <v>109</v>
      </c>
      <c r="Q481" s="50" t="s">
        <v>227</v>
      </c>
      <c r="R481" s="50">
        <v>2.1379999999999999</v>
      </c>
      <c r="S481" s="52">
        <v>8928</v>
      </c>
      <c r="T481" s="52" t="s">
        <v>100</v>
      </c>
      <c r="U481" s="53">
        <v>81.633499999999998</v>
      </c>
      <c r="V481" s="52">
        <f t="shared" si="302"/>
        <v>728823.88800000004</v>
      </c>
      <c r="W481" s="52">
        <v>0</v>
      </c>
      <c r="X481" s="52">
        <v>0</v>
      </c>
      <c r="Y481" s="52">
        <f t="shared" si="306"/>
        <v>131188.29983999999</v>
      </c>
      <c r="Z481" s="52">
        <f t="shared" si="303"/>
        <v>18220.5972</v>
      </c>
      <c r="AA481" s="52">
        <f t="shared" si="304"/>
        <v>878232.78503999999</v>
      </c>
      <c r="AB481" s="52">
        <f t="shared" si="305"/>
        <v>747044.4852</v>
      </c>
      <c r="AC481" s="50" t="s">
        <v>101</v>
      </c>
      <c r="AD481" s="50">
        <v>9100153280</v>
      </c>
      <c r="AE481" s="50" t="s">
        <v>6</v>
      </c>
      <c r="AF481" s="50" t="s">
        <v>116</v>
      </c>
      <c r="AG481" s="50" t="s">
        <v>12</v>
      </c>
      <c r="AH481" s="50">
        <v>331011024</v>
      </c>
      <c r="AI481" s="50" t="s">
        <v>197</v>
      </c>
      <c r="AJ481" s="50" t="s">
        <v>595</v>
      </c>
      <c r="AK481" s="50" t="s">
        <v>595</v>
      </c>
      <c r="AL481" s="50" t="s">
        <v>559</v>
      </c>
      <c r="AM481" s="50"/>
    </row>
    <row r="482" spans="1:39" s="46" customFormat="1" ht="15.75" hidden="1">
      <c r="A482" s="47">
        <v>41</v>
      </c>
      <c r="B482" s="48" t="s">
        <v>597</v>
      </c>
      <c r="C482" s="48"/>
      <c r="D482" s="49"/>
      <c r="E482" s="49">
        <v>6924386</v>
      </c>
      <c r="F482" s="49" t="s">
        <v>591</v>
      </c>
      <c r="G482" s="49">
        <v>5016441790</v>
      </c>
      <c r="H482" s="49" t="s">
        <v>592</v>
      </c>
      <c r="I482" s="50">
        <v>3100001558</v>
      </c>
      <c r="J482" s="50"/>
      <c r="K482" s="170" t="s">
        <v>1181</v>
      </c>
      <c r="L482" s="50">
        <v>1650</v>
      </c>
      <c r="M482" s="50">
        <v>4084</v>
      </c>
      <c r="N482" s="50">
        <v>3</v>
      </c>
      <c r="O482" s="51">
        <v>3</v>
      </c>
      <c r="P482" s="128" t="s">
        <v>109</v>
      </c>
      <c r="Q482" s="50" t="s">
        <v>227</v>
      </c>
      <c r="R482" s="50">
        <v>2.1379999999999999</v>
      </c>
      <c r="S482" s="52">
        <v>8928</v>
      </c>
      <c r="T482" s="52" t="s">
        <v>100</v>
      </c>
      <c r="U482" s="53">
        <v>81.633499999999998</v>
      </c>
      <c r="V482" s="52">
        <f t="shared" si="302"/>
        <v>728823.88800000004</v>
      </c>
      <c r="W482" s="52">
        <v>0</v>
      </c>
      <c r="X482" s="52">
        <v>0</v>
      </c>
      <c r="Y482" s="52">
        <f t="shared" si="306"/>
        <v>131188.29983999999</v>
      </c>
      <c r="Z482" s="52">
        <f t="shared" si="303"/>
        <v>18220.5972</v>
      </c>
      <c r="AA482" s="52">
        <f t="shared" si="304"/>
        <v>878232.78503999999</v>
      </c>
      <c r="AB482" s="52">
        <f t="shared" si="305"/>
        <v>747044.4852</v>
      </c>
      <c r="AC482" s="50" t="s">
        <v>101</v>
      </c>
      <c r="AD482" s="50">
        <v>9100153280</v>
      </c>
      <c r="AE482" s="50" t="s">
        <v>6</v>
      </c>
      <c r="AF482" s="50" t="s">
        <v>116</v>
      </c>
      <c r="AG482" s="50" t="s">
        <v>12</v>
      </c>
      <c r="AH482" s="50">
        <v>331011024</v>
      </c>
      <c r="AI482" s="50" t="s">
        <v>197</v>
      </c>
      <c r="AJ482" s="50" t="s">
        <v>593</v>
      </c>
      <c r="AK482" s="50" t="s">
        <v>593</v>
      </c>
      <c r="AL482" s="50" t="s">
        <v>559</v>
      </c>
      <c r="AM482" s="50"/>
    </row>
    <row r="483" spans="1:39" s="46" customFormat="1" ht="15.75" hidden="1">
      <c r="A483" s="47">
        <v>42</v>
      </c>
      <c r="B483" s="48" t="s">
        <v>598</v>
      </c>
      <c r="C483" s="48"/>
      <c r="D483" s="49"/>
      <c r="E483" s="49">
        <v>6476555</v>
      </c>
      <c r="F483" s="49" t="s">
        <v>599</v>
      </c>
      <c r="G483" s="49">
        <v>5016325275</v>
      </c>
      <c r="H483" s="49" t="s">
        <v>544</v>
      </c>
      <c r="I483" s="50">
        <v>3100001558</v>
      </c>
      <c r="J483" s="50"/>
      <c r="K483" s="170" t="s">
        <v>1181</v>
      </c>
      <c r="L483" s="50">
        <v>1650</v>
      </c>
      <c r="M483" s="50">
        <v>4084</v>
      </c>
      <c r="N483" s="50">
        <v>3</v>
      </c>
      <c r="O483" s="51">
        <v>3</v>
      </c>
      <c r="P483" s="128" t="s">
        <v>109</v>
      </c>
      <c r="Q483" s="50" t="s">
        <v>227</v>
      </c>
      <c r="R483" s="50">
        <v>2.1379999999999999</v>
      </c>
      <c r="S483" s="52">
        <v>8928</v>
      </c>
      <c r="T483" s="52" t="s">
        <v>100</v>
      </c>
      <c r="U483" s="53">
        <v>81.633499999999998</v>
      </c>
      <c r="V483" s="52">
        <f t="shared" si="302"/>
        <v>728823.88800000004</v>
      </c>
      <c r="W483" s="52">
        <v>0</v>
      </c>
      <c r="X483" s="52">
        <v>0</v>
      </c>
      <c r="Y483" s="52">
        <f t="shared" si="306"/>
        <v>131188.29983999999</v>
      </c>
      <c r="Z483" s="52">
        <f t="shared" si="303"/>
        <v>18220.5972</v>
      </c>
      <c r="AA483" s="52">
        <f t="shared" si="304"/>
        <v>878232.78503999999</v>
      </c>
      <c r="AB483" s="52">
        <f t="shared" si="305"/>
        <v>747044.4852</v>
      </c>
      <c r="AC483" s="50" t="s">
        <v>101</v>
      </c>
      <c r="AD483" s="50">
        <v>9100153280</v>
      </c>
      <c r="AE483" s="50" t="s">
        <v>6</v>
      </c>
      <c r="AF483" s="50" t="s">
        <v>116</v>
      </c>
      <c r="AG483" s="50" t="s">
        <v>12</v>
      </c>
      <c r="AH483" s="50">
        <v>331011024</v>
      </c>
      <c r="AI483" s="50" t="s">
        <v>197</v>
      </c>
      <c r="AJ483" s="57">
        <v>45084</v>
      </c>
      <c r="AK483" s="57">
        <v>45084</v>
      </c>
      <c r="AL483" s="50" t="s">
        <v>559</v>
      </c>
      <c r="AM483" s="50"/>
    </row>
    <row r="484" spans="1:39" s="46" customFormat="1" ht="15.75" hidden="1">
      <c r="A484" s="47">
        <v>43</v>
      </c>
      <c r="B484" s="48" t="s">
        <v>600</v>
      </c>
      <c r="C484" s="48"/>
      <c r="D484" s="49"/>
      <c r="E484" s="49">
        <v>6476555</v>
      </c>
      <c r="F484" s="49" t="s">
        <v>599</v>
      </c>
      <c r="G484" s="49">
        <v>5016325275</v>
      </c>
      <c r="H484" s="49" t="s">
        <v>544</v>
      </c>
      <c r="I484" s="50">
        <v>3100001558</v>
      </c>
      <c r="J484" s="50"/>
      <c r="K484" s="170" t="s">
        <v>1181</v>
      </c>
      <c r="L484" s="50">
        <v>1650</v>
      </c>
      <c r="M484" s="50">
        <v>4084</v>
      </c>
      <c r="N484" s="50">
        <v>3</v>
      </c>
      <c r="O484" s="51">
        <v>3</v>
      </c>
      <c r="P484" s="128" t="s">
        <v>109</v>
      </c>
      <c r="Q484" s="50" t="s">
        <v>227</v>
      </c>
      <c r="R484" s="50">
        <v>2.1379999999999999</v>
      </c>
      <c r="S484" s="52">
        <v>8928</v>
      </c>
      <c r="T484" s="52" t="s">
        <v>100</v>
      </c>
      <c r="U484" s="53">
        <v>81.633499999999998</v>
      </c>
      <c r="V484" s="52">
        <f t="shared" si="302"/>
        <v>728823.88800000004</v>
      </c>
      <c r="W484" s="52">
        <v>0</v>
      </c>
      <c r="X484" s="52">
        <v>0</v>
      </c>
      <c r="Y484" s="52">
        <f t="shared" si="306"/>
        <v>131188.29983999999</v>
      </c>
      <c r="Z484" s="52">
        <f t="shared" si="303"/>
        <v>18220.5972</v>
      </c>
      <c r="AA484" s="52">
        <f t="shared" si="304"/>
        <v>878232.78503999999</v>
      </c>
      <c r="AB484" s="52">
        <f t="shared" si="305"/>
        <v>747044.4852</v>
      </c>
      <c r="AC484" s="50" t="s">
        <v>101</v>
      </c>
      <c r="AD484" s="50">
        <v>9100153280</v>
      </c>
      <c r="AE484" s="50" t="s">
        <v>6</v>
      </c>
      <c r="AF484" s="50" t="s">
        <v>116</v>
      </c>
      <c r="AG484" s="50" t="s">
        <v>12</v>
      </c>
      <c r="AH484" s="50">
        <v>331011024</v>
      </c>
      <c r="AI484" s="50" t="s">
        <v>197</v>
      </c>
      <c r="AJ484" s="57">
        <v>45084</v>
      </c>
      <c r="AK484" s="57">
        <v>45084</v>
      </c>
      <c r="AL484" s="50" t="s">
        <v>559</v>
      </c>
      <c r="AM484" s="50"/>
    </row>
    <row r="485" spans="1:39" s="46" customFormat="1" ht="15.75" hidden="1">
      <c r="A485" s="47">
        <v>44</v>
      </c>
      <c r="B485" s="48" t="s">
        <v>601</v>
      </c>
      <c r="C485" s="48"/>
      <c r="D485" s="49"/>
      <c r="E485" s="49">
        <v>7105373</v>
      </c>
      <c r="F485" s="49" t="s">
        <v>433</v>
      </c>
      <c r="G485" s="49">
        <v>5016571324</v>
      </c>
      <c r="H485" s="49" t="s">
        <v>434</v>
      </c>
      <c r="I485" s="50">
        <v>3100001558</v>
      </c>
      <c r="J485" s="50"/>
      <c r="K485" s="170" t="s">
        <v>1181</v>
      </c>
      <c r="L485" s="50">
        <v>1650</v>
      </c>
      <c r="M485" s="50">
        <v>4084</v>
      </c>
      <c r="N485" s="50">
        <v>3</v>
      </c>
      <c r="O485" s="51">
        <v>3</v>
      </c>
      <c r="P485" s="128" t="s">
        <v>98</v>
      </c>
      <c r="Q485" s="50" t="s">
        <v>425</v>
      </c>
      <c r="R485" s="50">
        <v>2.1379999999999999</v>
      </c>
      <c r="S485" s="52">
        <v>8400</v>
      </c>
      <c r="T485" s="52" t="s">
        <v>100</v>
      </c>
      <c r="U485" s="53">
        <v>82.3934</v>
      </c>
      <c r="V485" s="52">
        <f t="shared" si="302"/>
        <v>692104.56</v>
      </c>
      <c r="W485" s="52">
        <v>0</v>
      </c>
      <c r="X485" s="52">
        <v>0</v>
      </c>
      <c r="Y485" s="52">
        <f t="shared" ref="Y485:Y548" si="307">V485*18%</f>
        <v>124578.8208</v>
      </c>
      <c r="Z485" s="52">
        <f t="shared" si="303"/>
        <v>17302.614000000001</v>
      </c>
      <c r="AA485" s="52">
        <f t="shared" si="304"/>
        <v>833985.99479999999</v>
      </c>
      <c r="AB485" s="52">
        <f t="shared" si="305"/>
        <v>709407.174</v>
      </c>
      <c r="AC485" s="50" t="s">
        <v>101</v>
      </c>
      <c r="AD485" s="50">
        <v>9100152287</v>
      </c>
      <c r="AE485" s="50" t="s">
        <v>6</v>
      </c>
      <c r="AF485" s="50" t="s">
        <v>116</v>
      </c>
      <c r="AG485" s="50" t="s">
        <v>12</v>
      </c>
      <c r="AH485" s="50">
        <v>331011024</v>
      </c>
      <c r="AI485" s="50" t="s">
        <v>197</v>
      </c>
      <c r="AJ485" s="57">
        <v>45238</v>
      </c>
      <c r="AK485" s="57">
        <v>45238</v>
      </c>
      <c r="AL485" s="50" t="s">
        <v>559</v>
      </c>
      <c r="AM485" s="50"/>
    </row>
    <row r="486" spans="1:39" s="46" customFormat="1" ht="15.75" hidden="1">
      <c r="A486" s="47">
        <v>45</v>
      </c>
      <c r="B486" s="48" t="s">
        <v>602</v>
      </c>
      <c r="C486" s="48"/>
      <c r="D486" s="49"/>
      <c r="E486" s="49">
        <v>7105373</v>
      </c>
      <c r="F486" s="49" t="s">
        <v>433</v>
      </c>
      <c r="G486" s="49">
        <v>5016571324</v>
      </c>
      <c r="H486" s="49" t="s">
        <v>434</v>
      </c>
      <c r="I486" s="50">
        <v>3100001558</v>
      </c>
      <c r="J486" s="50"/>
      <c r="K486" s="170" t="s">
        <v>1181</v>
      </c>
      <c r="L486" s="50">
        <v>1650</v>
      </c>
      <c r="M486" s="50">
        <v>4084</v>
      </c>
      <c r="N486" s="50">
        <v>3</v>
      </c>
      <c r="O486" s="51">
        <v>3</v>
      </c>
      <c r="P486" s="128" t="s">
        <v>98</v>
      </c>
      <c r="Q486" s="50" t="s">
        <v>425</v>
      </c>
      <c r="R486" s="50">
        <v>2.1379999999999999</v>
      </c>
      <c r="S486" s="52">
        <v>8400</v>
      </c>
      <c r="T486" s="52" t="s">
        <v>100</v>
      </c>
      <c r="U486" s="53">
        <v>82.3934</v>
      </c>
      <c r="V486" s="52">
        <f t="shared" si="302"/>
        <v>692104.56</v>
      </c>
      <c r="W486" s="52">
        <v>0</v>
      </c>
      <c r="X486" s="52">
        <v>0</v>
      </c>
      <c r="Y486" s="52">
        <f t="shared" si="307"/>
        <v>124578.8208</v>
      </c>
      <c r="Z486" s="52">
        <f t="shared" si="303"/>
        <v>17302.614000000001</v>
      </c>
      <c r="AA486" s="52">
        <f t="shared" si="304"/>
        <v>833985.99479999999</v>
      </c>
      <c r="AB486" s="52">
        <f t="shared" si="305"/>
        <v>709407.174</v>
      </c>
      <c r="AC486" s="50" t="s">
        <v>101</v>
      </c>
      <c r="AD486" s="50">
        <v>9100152287</v>
      </c>
      <c r="AE486" s="50" t="s">
        <v>6</v>
      </c>
      <c r="AF486" s="50" t="s">
        <v>116</v>
      </c>
      <c r="AG486" s="50" t="s">
        <v>12</v>
      </c>
      <c r="AH486" s="50">
        <v>331011024</v>
      </c>
      <c r="AI486" s="50" t="s">
        <v>197</v>
      </c>
      <c r="AJ486" s="57">
        <v>45238</v>
      </c>
      <c r="AK486" s="57">
        <v>45238</v>
      </c>
      <c r="AL486" s="50" t="s">
        <v>559</v>
      </c>
      <c r="AM486" s="50"/>
    </row>
    <row r="487" spans="1:39" s="46" customFormat="1" ht="15.75" hidden="1">
      <c r="A487" s="47">
        <v>46</v>
      </c>
      <c r="B487" s="48" t="s">
        <v>603</v>
      </c>
      <c r="C487" s="48"/>
      <c r="D487" s="49"/>
      <c r="E487" s="49">
        <v>7105373</v>
      </c>
      <c r="F487" s="49" t="s">
        <v>433</v>
      </c>
      <c r="G487" s="49">
        <v>5016571324</v>
      </c>
      <c r="H487" s="49" t="s">
        <v>434</v>
      </c>
      <c r="I487" s="50">
        <v>3100001558</v>
      </c>
      <c r="J487" s="50"/>
      <c r="K487" s="170" t="s">
        <v>1181</v>
      </c>
      <c r="L487" s="50">
        <v>1650</v>
      </c>
      <c r="M487" s="50">
        <v>4084</v>
      </c>
      <c r="N487" s="50">
        <v>3</v>
      </c>
      <c r="O487" s="51">
        <v>3</v>
      </c>
      <c r="P487" s="128" t="s">
        <v>98</v>
      </c>
      <c r="Q487" s="50" t="s">
        <v>425</v>
      </c>
      <c r="R487" s="50">
        <v>2.1379999999999999</v>
      </c>
      <c r="S487" s="52">
        <v>8400</v>
      </c>
      <c r="T487" s="52" t="s">
        <v>100</v>
      </c>
      <c r="U487" s="53">
        <v>82.3934</v>
      </c>
      <c r="V487" s="52">
        <f t="shared" si="302"/>
        <v>692104.56</v>
      </c>
      <c r="W487" s="52">
        <v>0</v>
      </c>
      <c r="X487" s="52">
        <v>0</v>
      </c>
      <c r="Y487" s="52">
        <f t="shared" si="307"/>
        <v>124578.8208</v>
      </c>
      <c r="Z487" s="52">
        <f t="shared" si="303"/>
        <v>17302.614000000001</v>
      </c>
      <c r="AA487" s="52">
        <f t="shared" si="304"/>
        <v>833985.99479999999</v>
      </c>
      <c r="AB487" s="52">
        <f t="shared" si="305"/>
        <v>709407.174</v>
      </c>
      <c r="AC487" s="50" t="s">
        <v>101</v>
      </c>
      <c r="AD487" s="50">
        <v>9100152287</v>
      </c>
      <c r="AE487" s="50" t="s">
        <v>6</v>
      </c>
      <c r="AF487" s="50" t="s">
        <v>116</v>
      </c>
      <c r="AG487" s="50" t="s">
        <v>12</v>
      </c>
      <c r="AH487" s="50">
        <v>331011024</v>
      </c>
      <c r="AI487" s="50" t="s">
        <v>197</v>
      </c>
      <c r="AJ487" s="57">
        <v>45238</v>
      </c>
      <c r="AK487" s="57">
        <v>45238</v>
      </c>
      <c r="AL487" s="50" t="s">
        <v>559</v>
      </c>
      <c r="AM487" s="50"/>
    </row>
    <row r="488" spans="1:39" s="46" customFormat="1" ht="15.75" hidden="1">
      <c r="A488" s="47">
        <v>47</v>
      </c>
      <c r="B488" s="48" t="s">
        <v>604</v>
      </c>
      <c r="C488" s="48"/>
      <c r="D488" s="49"/>
      <c r="E488" s="49">
        <v>7105373</v>
      </c>
      <c r="F488" s="49" t="s">
        <v>433</v>
      </c>
      <c r="G488" s="49">
        <v>5016571324</v>
      </c>
      <c r="H488" s="49" t="s">
        <v>434</v>
      </c>
      <c r="I488" s="50">
        <v>3100001558</v>
      </c>
      <c r="J488" s="50"/>
      <c r="K488" s="170" t="s">
        <v>1181</v>
      </c>
      <c r="L488" s="50">
        <v>1650</v>
      </c>
      <c r="M488" s="50">
        <v>4084</v>
      </c>
      <c r="N488" s="50">
        <v>3</v>
      </c>
      <c r="O488" s="51">
        <v>3</v>
      </c>
      <c r="P488" s="128" t="s">
        <v>98</v>
      </c>
      <c r="Q488" s="50" t="s">
        <v>425</v>
      </c>
      <c r="R488" s="50">
        <v>2.1379999999999999</v>
      </c>
      <c r="S488" s="52">
        <v>8400</v>
      </c>
      <c r="T488" s="52" t="s">
        <v>100</v>
      </c>
      <c r="U488" s="53">
        <v>82.3934</v>
      </c>
      <c r="V488" s="52">
        <f t="shared" si="302"/>
        <v>692104.56</v>
      </c>
      <c r="W488" s="52">
        <v>0</v>
      </c>
      <c r="X488" s="52">
        <v>0</v>
      </c>
      <c r="Y488" s="52">
        <f t="shared" si="307"/>
        <v>124578.8208</v>
      </c>
      <c r="Z488" s="52">
        <f t="shared" si="303"/>
        <v>17302.614000000001</v>
      </c>
      <c r="AA488" s="52">
        <f t="shared" si="304"/>
        <v>833985.99479999999</v>
      </c>
      <c r="AB488" s="52">
        <f t="shared" si="305"/>
        <v>709407.174</v>
      </c>
      <c r="AC488" s="50" t="s">
        <v>101</v>
      </c>
      <c r="AD488" s="50">
        <v>9100152287</v>
      </c>
      <c r="AE488" s="50" t="s">
        <v>6</v>
      </c>
      <c r="AF488" s="50" t="s">
        <v>116</v>
      </c>
      <c r="AG488" s="50" t="s">
        <v>12</v>
      </c>
      <c r="AH488" s="50">
        <v>331011024</v>
      </c>
      <c r="AI488" s="50" t="s">
        <v>197</v>
      </c>
      <c r="AJ488" s="57">
        <v>45238</v>
      </c>
      <c r="AK488" s="57">
        <v>45238</v>
      </c>
      <c r="AL488" s="50" t="s">
        <v>559</v>
      </c>
      <c r="AM488" s="50"/>
    </row>
    <row r="489" spans="1:39" s="46" customFormat="1" ht="15.75" hidden="1">
      <c r="A489" s="47">
        <v>48</v>
      </c>
      <c r="B489" s="48" t="s">
        <v>605</v>
      </c>
      <c r="C489" s="48"/>
      <c r="D489" s="49"/>
      <c r="E489" s="49">
        <v>7105373</v>
      </c>
      <c r="F489" s="49" t="s">
        <v>433</v>
      </c>
      <c r="G489" s="49">
        <v>5016571324</v>
      </c>
      <c r="H489" s="49" t="s">
        <v>434</v>
      </c>
      <c r="I489" s="50">
        <v>3100001558</v>
      </c>
      <c r="J489" s="50"/>
      <c r="K489" s="170" t="s">
        <v>1181</v>
      </c>
      <c r="L489" s="50">
        <v>1650</v>
      </c>
      <c r="M489" s="50">
        <v>4084</v>
      </c>
      <c r="N489" s="50">
        <v>3</v>
      </c>
      <c r="O489" s="51">
        <v>3</v>
      </c>
      <c r="P489" s="128" t="s">
        <v>98</v>
      </c>
      <c r="Q489" s="50" t="s">
        <v>425</v>
      </c>
      <c r="R489" s="50">
        <v>2.1379999999999999</v>
      </c>
      <c r="S489" s="52">
        <v>8400</v>
      </c>
      <c r="T489" s="52" t="s">
        <v>100</v>
      </c>
      <c r="U489" s="53">
        <v>82.3934</v>
      </c>
      <c r="V489" s="52">
        <f t="shared" si="302"/>
        <v>692104.56</v>
      </c>
      <c r="W489" s="52">
        <v>0</v>
      </c>
      <c r="X489" s="52">
        <v>0</v>
      </c>
      <c r="Y489" s="52">
        <f t="shared" si="307"/>
        <v>124578.8208</v>
      </c>
      <c r="Z489" s="52">
        <f t="shared" si="303"/>
        <v>17302.614000000001</v>
      </c>
      <c r="AA489" s="52">
        <f t="shared" si="304"/>
        <v>833985.99479999999</v>
      </c>
      <c r="AB489" s="52">
        <f t="shared" si="305"/>
        <v>709407.174</v>
      </c>
      <c r="AC489" s="50" t="s">
        <v>101</v>
      </c>
      <c r="AD489" s="50">
        <v>9100152287</v>
      </c>
      <c r="AE489" s="50" t="s">
        <v>6</v>
      </c>
      <c r="AF489" s="50" t="s">
        <v>116</v>
      </c>
      <c r="AG489" s="50" t="s">
        <v>12</v>
      </c>
      <c r="AH489" s="50">
        <v>331011024</v>
      </c>
      <c r="AI489" s="50" t="s">
        <v>197</v>
      </c>
      <c r="AJ489" s="57">
        <v>45238</v>
      </c>
      <c r="AK489" s="57">
        <v>45238</v>
      </c>
      <c r="AL489" s="50" t="s">
        <v>559</v>
      </c>
      <c r="AM489" s="50"/>
    </row>
    <row r="490" spans="1:39" s="46" customFormat="1" ht="15.75" hidden="1">
      <c r="A490" s="47">
        <v>49</v>
      </c>
      <c r="B490" s="48" t="s">
        <v>606</v>
      </c>
      <c r="C490" s="48"/>
      <c r="D490" s="49"/>
      <c r="E490" s="49">
        <v>7105373</v>
      </c>
      <c r="F490" s="49" t="s">
        <v>433</v>
      </c>
      <c r="G490" s="49">
        <v>5016571324</v>
      </c>
      <c r="H490" s="49" t="s">
        <v>434</v>
      </c>
      <c r="I490" s="50">
        <v>3100001558</v>
      </c>
      <c r="J490" s="50"/>
      <c r="K490" s="170" t="s">
        <v>1181</v>
      </c>
      <c r="L490" s="50">
        <v>1650</v>
      </c>
      <c r="M490" s="50">
        <v>4084</v>
      </c>
      <c r="N490" s="50">
        <v>3</v>
      </c>
      <c r="O490" s="51">
        <v>3</v>
      </c>
      <c r="P490" s="128" t="s">
        <v>98</v>
      </c>
      <c r="Q490" s="50" t="s">
        <v>425</v>
      </c>
      <c r="R490" s="50">
        <v>2.1379999999999999</v>
      </c>
      <c r="S490" s="52">
        <v>8400</v>
      </c>
      <c r="T490" s="52" t="s">
        <v>100</v>
      </c>
      <c r="U490" s="53">
        <v>82.3934</v>
      </c>
      <c r="V490" s="52">
        <f t="shared" si="302"/>
        <v>692104.56</v>
      </c>
      <c r="W490" s="52">
        <v>0</v>
      </c>
      <c r="X490" s="52">
        <v>0</v>
      </c>
      <c r="Y490" s="52">
        <f t="shared" si="307"/>
        <v>124578.8208</v>
      </c>
      <c r="Z490" s="52">
        <f t="shared" si="303"/>
        <v>17302.614000000001</v>
      </c>
      <c r="AA490" s="52">
        <f t="shared" si="304"/>
        <v>833985.99479999999</v>
      </c>
      <c r="AB490" s="52">
        <f t="shared" si="305"/>
        <v>709407.174</v>
      </c>
      <c r="AC490" s="50" t="s">
        <v>101</v>
      </c>
      <c r="AD490" s="50">
        <v>9100152287</v>
      </c>
      <c r="AE490" s="50" t="s">
        <v>6</v>
      </c>
      <c r="AF490" s="50" t="s">
        <v>116</v>
      </c>
      <c r="AG490" s="50" t="s">
        <v>12</v>
      </c>
      <c r="AH490" s="50">
        <v>331011024</v>
      </c>
      <c r="AI490" s="50" t="s">
        <v>197</v>
      </c>
      <c r="AJ490" s="57">
        <v>45238</v>
      </c>
      <c r="AK490" s="57">
        <v>45238</v>
      </c>
      <c r="AL490" s="50" t="s">
        <v>559</v>
      </c>
      <c r="AM490" s="50"/>
    </row>
    <row r="491" spans="1:39" s="46" customFormat="1" ht="15.75" hidden="1">
      <c r="A491" s="47">
        <v>50</v>
      </c>
      <c r="B491" s="48" t="s">
        <v>607</v>
      </c>
      <c r="C491" s="48"/>
      <c r="D491" s="49"/>
      <c r="E491" s="49">
        <v>7105373</v>
      </c>
      <c r="F491" s="49" t="s">
        <v>433</v>
      </c>
      <c r="G491" s="49">
        <v>5016571324</v>
      </c>
      <c r="H491" s="49" t="s">
        <v>434</v>
      </c>
      <c r="I491" s="50">
        <v>3100001558</v>
      </c>
      <c r="J491" s="50"/>
      <c r="K491" s="170" t="s">
        <v>1181</v>
      </c>
      <c r="L491" s="50">
        <v>1650</v>
      </c>
      <c r="M491" s="50">
        <v>4084</v>
      </c>
      <c r="N491" s="50">
        <v>3</v>
      </c>
      <c r="O491" s="51">
        <v>3</v>
      </c>
      <c r="P491" s="128" t="s">
        <v>98</v>
      </c>
      <c r="Q491" s="50" t="s">
        <v>425</v>
      </c>
      <c r="R491" s="50">
        <v>2.1379999999999999</v>
      </c>
      <c r="S491" s="52">
        <v>8400</v>
      </c>
      <c r="T491" s="52" t="s">
        <v>100</v>
      </c>
      <c r="U491" s="53">
        <v>82.3934</v>
      </c>
      <c r="V491" s="52">
        <f t="shared" si="302"/>
        <v>692104.56</v>
      </c>
      <c r="W491" s="52">
        <v>0</v>
      </c>
      <c r="X491" s="52">
        <v>0</v>
      </c>
      <c r="Y491" s="52">
        <f t="shared" si="307"/>
        <v>124578.8208</v>
      </c>
      <c r="Z491" s="52">
        <f t="shared" si="303"/>
        <v>17302.614000000001</v>
      </c>
      <c r="AA491" s="52">
        <f t="shared" si="304"/>
        <v>833985.99479999999</v>
      </c>
      <c r="AB491" s="52">
        <f t="shared" si="305"/>
        <v>709407.174</v>
      </c>
      <c r="AC491" s="50" t="s">
        <v>101</v>
      </c>
      <c r="AD491" s="50">
        <v>9100152287</v>
      </c>
      <c r="AE491" s="50" t="s">
        <v>6</v>
      </c>
      <c r="AF491" s="50" t="s">
        <v>116</v>
      </c>
      <c r="AG491" s="50" t="s">
        <v>12</v>
      </c>
      <c r="AH491" s="50">
        <v>331011024</v>
      </c>
      <c r="AI491" s="50" t="s">
        <v>197</v>
      </c>
      <c r="AJ491" s="57">
        <v>45268</v>
      </c>
      <c r="AK491" s="57">
        <v>45268</v>
      </c>
      <c r="AL491" s="50" t="s">
        <v>559</v>
      </c>
      <c r="AM491" s="50"/>
    </row>
    <row r="492" spans="1:39" s="46" customFormat="1" ht="15.75" hidden="1">
      <c r="A492" s="47">
        <v>51</v>
      </c>
      <c r="B492" s="48" t="s">
        <v>608</v>
      </c>
      <c r="C492" s="48"/>
      <c r="D492" s="49"/>
      <c r="E492" s="49">
        <v>7105373</v>
      </c>
      <c r="F492" s="49" t="s">
        <v>433</v>
      </c>
      <c r="G492" s="49">
        <v>5016571324</v>
      </c>
      <c r="H492" s="49" t="s">
        <v>434</v>
      </c>
      <c r="I492" s="50">
        <v>3100001558</v>
      </c>
      <c r="J492" s="50"/>
      <c r="K492" s="170" t="s">
        <v>1181</v>
      </c>
      <c r="L492" s="50">
        <v>1650</v>
      </c>
      <c r="M492" s="50">
        <v>4084</v>
      </c>
      <c r="N492" s="50">
        <v>3</v>
      </c>
      <c r="O492" s="51">
        <v>3</v>
      </c>
      <c r="P492" s="128" t="s">
        <v>98</v>
      </c>
      <c r="Q492" s="50" t="s">
        <v>425</v>
      </c>
      <c r="R492" s="50">
        <v>2.1379999999999999</v>
      </c>
      <c r="S492" s="52">
        <v>8400</v>
      </c>
      <c r="T492" s="52" t="s">
        <v>100</v>
      </c>
      <c r="U492" s="53">
        <v>82.3934</v>
      </c>
      <c r="V492" s="52">
        <f t="shared" si="302"/>
        <v>692104.56</v>
      </c>
      <c r="W492" s="52">
        <v>0</v>
      </c>
      <c r="X492" s="52">
        <v>0</v>
      </c>
      <c r="Y492" s="52">
        <f t="shared" si="307"/>
        <v>124578.8208</v>
      </c>
      <c r="Z492" s="52">
        <f t="shared" si="303"/>
        <v>17302.614000000001</v>
      </c>
      <c r="AA492" s="52">
        <f t="shared" si="304"/>
        <v>833985.99479999999</v>
      </c>
      <c r="AB492" s="52">
        <f t="shared" si="305"/>
        <v>709407.174</v>
      </c>
      <c r="AC492" s="50" t="s">
        <v>101</v>
      </c>
      <c r="AD492" s="50">
        <v>9100152287</v>
      </c>
      <c r="AE492" s="50" t="s">
        <v>6</v>
      </c>
      <c r="AF492" s="50" t="s">
        <v>116</v>
      </c>
      <c r="AG492" s="50" t="s">
        <v>12</v>
      </c>
      <c r="AH492" s="50">
        <v>331011024</v>
      </c>
      <c r="AI492" s="50" t="s">
        <v>197</v>
      </c>
      <c r="AJ492" s="57">
        <v>45268</v>
      </c>
      <c r="AK492" s="57">
        <v>45268</v>
      </c>
      <c r="AL492" s="50" t="s">
        <v>559</v>
      </c>
      <c r="AM492" s="50"/>
    </row>
    <row r="493" spans="1:39" s="46" customFormat="1" ht="15.75" hidden="1">
      <c r="A493" s="47">
        <v>52</v>
      </c>
      <c r="B493" s="48" t="s">
        <v>609</v>
      </c>
      <c r="C493" s="48"/>
      <c r="D493" s="49"/>
      <c r="E493" s="49">
        <v>7105373</v>
      </c>
      <c r="F493" s="49" t="s">
        <v>433</v>
      </c>
      <c r="G493" s="49">
        <v>5016571324</v>
      </c>
      <c r="H493" s="49" t="s">
        <v>434</v>
      </c>
      <c r="I493" s="50">
        <v>3100001558</v>
      </c>
      <c r="J493" s="50"/>
      <c r="K493" s="170" t="s">
        <v>1181</v>
      </c>
      <c r="L493" s="50">
        <v>1650</v>
      </c>
      <c r="M493" s="50">
        <v>4084</v>
      </c>
      <c r="N493" s="50">
        <v>3</v>
      </c>
      <c r="O493" s="51">
        <v>3</v>
      </c>
      <c r="P493" s="128" t="s">
        <v>98</v>
      </c>
      <c r="Q493" s="50" t="s">
        <v>425</v>
      </c>
      <c r="R493" s="50">
        <v>2.1379999999999999</v>
      </c>
      <c r="S493" s="52">
        <v>8400</v>
      </c>
      <c r="T493" s="52" t="s">
        <v>100</v>
      </c>
      <c r="U493" s="53">
        <v>82.3934</v>
      </c>
      <c r="V493" s="52">
        <f t="shared" si="302"/>
        <v>692104.56</v>
      </c>
      <c r="W493" s="52">
        <v>0</v>
      </c>
      <c r="X493" s="52">
        <v>0</v>
      </c>
      <c r="Y493" s="52">
        <f t="shared" si="307"/>
        <v>124578.8208</v>
      </c>
      <c r="Z493" s="52">
        <f t="shared" si="303"/>
        <v>17302.614000000001</v>
      </c>
      <c r="AA493" s="52">
        <f t="shared" si="304"/>
        <v>833985.99479999999</v>
      </c>
      <c r="AB493" s="52">
        <f t="shared" si="305"/>
        <v>709407.174</v>
      </c>
      <c r="AC493" s="50" t="s">
        <v>101</v>
      </c>
      <c r="AD493" s="50">
        <v>9100152287</v>
      </c>
      <c r="AE493" s="50" t="s">
        <v>6</v>
      </c>
      <c r="AF493" s="50" t="s">
        <v>116</v>
      </c>
      <c r="AG493" s="50" t="s">
        <v>12</v>
      </c>
      <c r="AH493" s="50">
        <v>331011024</v>
      </c>
      <c r="AI493" s="50" t="s">
        <v>197</v>
      </c>
      <c r="AJ493" s="57">
        <v>45268</v>
      </c>
      <c r="AK493" s="57">
        <v>45268</v>
      </c>
      <c r="AL493" s="50" t="s">
        <v>559</v>
      </c>
      <c r="AM493" s="50"/>
    </row>
    <row r="494" spans="1:39" s="46" customFormat="1" ht="15.75" hidden="1">
      <c r="A494" s="47">
        <v>53</v>
      </c>
      <c r="B494" s="48" t="s">
        <v>610</v>
      </c>
      <c r="C494" s="48"/>
      <c r="D494" s="49"/>
      <c r="E494" s="49">
        <v>7105373</v>
      </c>
      <c r="F494" s="49" t="s">
        <v>433</v>
      </c>
      <c r="G494" s="49">
        <v>5016571324</v>
      </c>
      <c r="H494" s="49" t="s">
        <v>434</v>
      </c>
      <c r="I494" s="50">
        <v>3100001558</v>
      </c>
      <c r="J494" s="50"/>
      <c r="K494" s="170" t="s">
        <v>1181</v>
      </c>
      <c r="L494" s="50">
        <v>1650</v>
      </c>
      <c r="M494" s="50">
        <v>4084</v>
      </c>
      <c r="N494" s="50">
        <v>3</v>
      </c>
      <c r="O494" s="51">
        <v>3</v>
      </c>
      <c r="P494" s="128" t="s">
        <v>98</v>
      </c>
      <c r="Q494" s="50" t="s">
        <v>425</v>
      </c>
      <c r="R494" s="50">
        <v>2.1379999999999999</v>
      </c>
      <c r="S494" s="52">
        <v>8400</v>
      </c>
      <c r="T494" s="52" t="s">
        <v>100</v>
      </c>
      <c r="U494" s="53">
        <v>82.3934</v>
      </c>
      <c r="V494" s="52">
        <f t="shared" si="302"/>
        <v>692104.56</v>
      </c>
      <c r="W494" s="52">
        <v>0</v>
      </c>
      <c r="X494" s="52">
        <v>0</v>
      </c>
      <c r="Y494" s="52">
        <f t="shared" si="307"/>
        <v>124578.8208</v>
      </c>
      <c r="Z494" s="52">
        <f t="shared" si="303"/>
        <v>17302.614000000001</v>
      </c>
      <c r="AA494" s="52">
        <f t="shared" si="304"/>
        <v>833985.99479999999</v>
      </c>
      <c r="AB494" s="52">
        <f t="shared" si="305"/>
        <v>709407.174</v>
      </c>
      <c r="AC494" s="50" t="s">
        <v>101</v>
      </c>
      <c r="AD494" s="50">
        <v>9100152287</v>
      </c>
      <c r="AE494" s="50" t="s">
        <v>6</v>
      </c>
      <c r="AF494" s="50" t="s">
        <v>116</v>
      </c>
      <c r="AG494" s="50" t="s">
        <v>12</v>
      </c>
      <c r="AH494" s="50">
        <v>331011024</v>
      </c>
      <c r="AI494" s="50" t="s">
        <v>197</v>
      </c>
      <c r="AJ494" s="57">
        <v>45268</v>
      </c>
      <c r="AK494" s="57">
        <v>45268</v>
      </c>
      <c r="AL494" s="50" t="s">
        <v>559</v>
      </c>
      <c r="AM494" s="50"/>
    </row>
    <row r="495" spans="1:39" s="46" customFormat="1" ht="15.75" hidden="1">
      <c r="A495" s="47">
        <v>54</v>
      </c>
      <c r="B495" s="48" t="s">
        <v>611</v>
      </c>
      <c r="C495" s="48"/>
      <c r="D495" s="49"/>
      <c r="E495" s="49">
        <v>7105373</v>
      </c>
      <c r="F495" s="49" t="s">
        <v>433</v>
      </c>
      <c r="G495" s="49">
        <v>5016571324</v>
      </c>
      <c r="H495" s="49" t="s">
        <v>434</v>
      </c>
      <c r="I495" s="50">
        <v>3100001558</v>
      </c>
      <c r="J495" s="50"/>
      <c r="K495" s="170" t="s">
        <v>1181</v>
      </c>
      <c r="L495" s="50">
        <v>1650</v>
      </c>
      <c r="M495" s="50">
        <v>4084</v>
      </c>
      <c r="N495" s="50">
        <v>3</v>
      </c>
      <c r="O495" s="51">
        <v>3</v>
      </c>
      <c r="P495" s="128" t="s">
        <v>98</v>
      </c>
      <c r="Q495" s="50" t="s">
        <v>425</v>
      </c>
      <c r="R495" s="50">
        <v>2.1379999999999999</v>
      </c>
      <c r="S495" s="52">
        <v>8400</v>
      </c>
      <c r="T495" s="52" t="s">
        <v>100</v>
      </c>
      <c r="U495" s="53">
        <v>82.3934</v>
      </c>
      <c r="V495" s="52">
        <f t="shared" si="302"/>
        <v>692104.56</v>
      </c>
      <c r="W495" s="52">
        <v>0</v>
      </c>
      <c r="X495" s="52">
        <v>0</v>
      </c>
      <c r="Y495" s="52">
        <f t="shared" si="307"/>
        <v>124578.8208</v>
      </c>
      <c r="Z495" s="52">
        <f t="shared" si="303"/>
        <v>17302.614000000001</v>
      </c>
      <c r="AA495" s="52">
        <f t="shared" si="304"/>
        <v>833985.99479999999</v>
      </c>
      <c r="AB495" s="52">
        <f t="shared" si="305"/>
        <v>709407.174</v>
      </c>
      <c r="AC495" s="50" t="s">
        <v>101</v>
      </c>
      <c r="AD495" s="50">
        <v>9100152287</v>
      </c>
      <c r="AE495" s="50" t="s">
        <v>6</v>
      </c>
      <c r="AF495" s="50" t="s">
        <v>116</v>
      </c>
      <c r="AG495" s="50" t="s">
        <v>12</v>
      </c>
      <c r="AH495" s="50">
        <v>331011024</v>
      </c>
      <c r="AI495" s="50" t="s">
        <v>197</v>
      </c>
      <c r="AJ495" s="57">
        <v>45268</v>
      </c>
      <c r="AK495" s="57">
        <v>45268</v>
      </c>
      <c r="AL495" s="50" t="s">
        <v>559</v>
      </c>
      <c r="AM495" s="50"/>
    </row>
    <row r="496" spans="1:39" s="46" customFormat="1" ht="15.75" hidden="1">
      <c r="A496" s="47">
        <v>55</v>
      </c>
      <c r="B496" s="48" t="s">
        <v>612</v>
      </c>
      <c r="C496" s="48"/>
      <c r="D496" s="49"/>
      <c r="E496" s="49">
        <v>7105373</v>
      </c>
      <c r="F496" s="49" t="s">
        <v>433</v>
      </c>
      <c r="G496" s="49">
        <v>5016571324</v>
      </c>
      <c r="H496" s="49" t="s">
        <v>434</v>
      </c>
      <c r="I496" s="50">
        <v>3100001558</v>
      </c>
      <c r="J496" s="50"/>
      <c r="K496" s="170" t="s">
        <v>1181</v>
      </c>
      <c r="L496" s="50">
        <v>1650</v>
      </c>
      <c r="M496" s="50">
        <v>4084</v>
      </c>
      <c r="N496" s="50">
        <v>3</v>
      </c>
      <c r="O496" s="51">
        <v>3</v>
      </c>
      <c r="P496" s="128" t="s">
        <v>98</v>
      </c>
      <c r="Q496" s="50" t="s">
        <v>425</v>
      </c>
      <c r="R496" s="50">
        <v>2.1379999999999999</v>
      </c>
      <c r="S496" s="52">
        <v>8400</v>
      </c>
      <c r="T496" s="52" t="s">
        <v>100</v>
      </c>
      <c r="U496" s="53">
        <v>82.3934</v>
      </c>
      <c r="V496" s="52">
        <f t="shared" si="302"/>
        <v>692104.56</v>
      </c>
      <c r="W496" s="52">
        <v>0</v>
      </c>
      <c r="X496" s="52">
        <v>0</v>
      </c>
      <c r="Y496" s="52">
        <f t="shared" si="307"/>
        <v>124578.8208</v>
      </c>
      <c r="Z496" s="52">
        <f t="shared" si="303"/>
        <v>17302.614000000001</v>
      </c>
      <c r="AA496" s="52">
        <f t="shared" si="304"/>
        <v>833985.99479999999</v>
      </c>
      <c r="AB496" s="52">
        <f t="shared" si="305"/>
        <v>709407.174</v>
      </c>
      <c r="AC496" s="50" t="s">
        <v>101</v>
      </c>
      <c r="AD496" s="50">
        <v>9100152287</v>
      </c>
      <c r="AE496" s="50" t="s">
        <v>6</v>
      </c>
      <c r="AF496" s="50" t="s">
        <v>116</v>
      </c>
      <c r="AG496" s="50" t="s">
        <v>12</v>
      </c>
      <c r="AH496" s="50">
        <v>331011024</v>
      </c>
      <c r="AI496" s="50" t="s">
        <v>197</v>
      </c>
      <c r="AJ496" s="57">
        <v>45268</v>
      </c>
      <c r="AK496" s="57">
        <v>45268</v>
      </c>
      <c r="AL496" s="50" t="s">
        <v>559</v>
      </c>
      <c r="AM496" s="50"/>
    </row>
    <row r="497" spans="1:39" s="46" customFormat="1" ht="15.75" hidden="1">
      <c r="A497" s="47">
        <v>56</v>
      </c>
      <c r="B497" s="48" t="s">
        <v>613</v>
      </c>
      <c r="C497" s="48"/>
      <c r="D497" s="49"/>
      <c r="E497" s="49">
        <v>7105373</v>
      </c>
      <c r="F497" s="49" t="s">
        <v>433</v>
      </c>
      <c r="G497" s="49">
        <v>5016571324</v>
      </c>
      <c r="H497" s="49" t="s">
        <v>434</v>
      </c>
      <c r="I497" s="50">
        <v>3100001558</v>
      </c>
      <c r="J497" s="50"/>
      <c r="K497" s="170" t="s">
        <v>1181</v>
      </c>
      <c r="L497" s="50">
        <v>1650</v>
      </c>
      <c r="M497" s="50">
        <v>4084</v>
      </c>
      <c r="N497" s="50">
        <v>3</v>
      </c>
      <c r="O497" s="51">
        <v>3</v>
      </c>
      <c r="P497" s="128" t="s">
        <v>98</v>
      </c>
      <c r="Q497" s="50" t="s">
        <v>425</v>
      </c>
      <c r="R497" s="50">
        <v>2.1379999999999999</v>
      </c>
      <c r="S497" s="52">
        <v>8400</v>
      </c>
      <c r="T497" s="52" t="s">
        <v>100</v>
      </c>
      <c r="U497" s="53">
        <v>82.3934</v>
      </c>
      <c r="V497" s="52">
        <f t="shared" si="302"/>
        <v>692104.56</v>
      </c>
      <c r="W497" s="52">
        <v>0</v>
      </c>
      <c r="X497" s="52">
        <v>0</v>
      </c>
      <c r="Y497" s="52">
        <f t="shared" si="307"/>
        <v>124578.8208</v>
      </c>
      <c r="Z497" s="52">
        <f t="shared" si="303"/>
        <v>17302.614000000001</v>
      </c>
      <c r="AA497" s="52">
        <f t="shared" si="304"/>
        <v>833985.99479999999</v>
      </c>
      <c r="AB497" s="52">
        <f t="shared" si="305"/>
        <v>709407.174</v>
      </c>
      <c r="AC497" s="50" t="s">
        <v>101</v>
      </c>
      <c r="AD497" s="50">
        <v>9100152287</v>
      </c>
      <c r="AE497" s="50" t="s">
        <v>6</v>
      </c>
      <c r="AF497" s="50" t="s">
        <v>116</v>
      </c>
      <c r="AG497" s="50" t="s">
        <v>12</v>
      </c>
      <c r="AH497" s="50">
        <v>331011024</v>
      </c>
      <c r="AI497" s="50" t="s">
        <v>197</v>
      </c>
      <c r="AJ497" s="57">
        <v>45268</v>
      </c>
      <c r="AK497" s="57">
        <v>45268</v>
      </c>
      <c r="AL497" s="50" t="s">
        <v>559</v>
      </c>
      <c r="AM497" s="50"/>
    </row>
    <row r="498" spans="1:39" s="46" customFormat="1" ht="15.75" hidden="1">
      <c r="A498" s="47">
        <v>57</v>
      </c>
      <c r="B498" s="48" t="s">
        <v>614</v>
      </c>
      <c r="C498" s="48"/>
      <c r="D498" s="49"/>
      <c r="E498" s="49">
        <v>7105373</v>
      </c>
      <c r="F498" s="49" t="s">
        <v>433</v>
      </c>
      <c r="G498" s="49">
        <v>5016571324</v>
      </c>
      <c r="H498" s="49" t="s">
        <v>434</v>
      </c>
      <c r="I498" s="50">
        <v>3100001558</v>
      </c>
      <c r="J498" s="50"/>
      <c r="K498" s="170" t="s">
        <v>1181</v>
      </c>
      <c r="L498" s="50">
        <v>1650</v>
      </c>
      <c r="M498" s="50">
        <v>4084</v>
      </c>
      <c r="N498" s="50">
        <v>3</v>
      </c>
      <c r="O498" s="51">
        <v>3</v>
      </c>
      <c r="P498" s="128" t="s">
        <v>98</v>
      </c>
      <c r="Q498" s="50" t="s">
        <v>425</v>
      </c>
      <c r="R498" s="50">
        <v>2.1379999999999999</v>
      </c>
      <c r="S498" s="52">
        <v>8400</v>
      </c>
      <c r="T498" s="52" t="s">
        <v>100</v>
      </c>
      <c r="U498" s="53">
        <v>82.3934</v>
      </c>
      <c r="V498" s="52">
        <f t="shared" si="302"/>
        <v>692104.56</v>
      </c>
      <c r="W498" s="52">
        <v>0</v>
      </c>
      <c r="X498" s="52">
        <v>0</v>
      </c>
      <c r="Y498" s="52">
        <f t="shared" si="307"/>
        <v>124578.8208</v>
      </c>
      <c r="Z498" s="52">
        <f t="shared" si="303"/>
        <v>17302.614000000001</v>
      </c>
      <c r="AA498" s="52">
        <f t="shared" si="304"/>
        <v>833985.99479999999</v>
      </c>
      <c r="AB498" s="52">
        <f t="shared" si="305"/>
        <v>709407.174</v>
      </c>
      <c r="AC498" s="50" t="s">
        <v>101</v>
      </c>
      <c r="AD498" s="50">
        <v>9100152287</v>
      </c>
      <c r="AE498" s="50" t="s">
        <v>6</v>
      </c>
      <c r="AF498" s="50" t="s">
        <v>116</v>
      </c>
      <c r="AG498" s="50" t="s">
        <v>12</v>
      </c>
      <c r="AH498" s="50">
        <v>331011024</v>
      </c>
      <c r="AI498" s="50" t="s">
        <v>197</v>
      </c>
      <c r="AJ498" s="57">
        <v>45268</v>
      </c>
      <c r="AK498" s="57">
        <v>45268</v>
      </c>
      <c r="AL498" s="50" t="s">
        <v>559</v>
      </c>
      <c r="AM498" s="50"/>
    </row>
    <row r="499" spans="1:39" s="46" customFormat="1" ht="15.75" hidden="1">
      <c r="A499" s="47">
        <v>58</v>
      </c>
      <c r="B499" s="48" t="s">
        <v>615</v>
      </c>
      <c r="C499" s="48"/>
      <c r="D499" s="49"/>
      <c r="E499" s="49">
        <v>7105373</v>
      </c>
      <c r="F499" s="49" t="s">
        <v>433</v>
      </c>
      <c r="G499" s="49">
        <v>5016571324</v>
      </c>
      <c r="H499" s="49" t="s">
        <v>434</v>
      </c>
      <c r="I499" s="50">
        <v>3100001558</v>
      </c>
      <c r="J499" s="50"/>
      <c r="K499" s="170" t="s">
        <v>1181</v>
      </c>
      <c r="L499" s="50">
        <v>1650</v>
      </c>
      <c r="M499" s="50">
        <v>4084</v>
      </c>
      <c r="N499" s="50">
        <v>3</v>
      </c>
      <c r="O499" s="51">
        <v>3</v>
      </c>
      <c r="P499" s="128" t="s">
        <v>98</v>
      </c>
      <c r="Q499" s="50" t="s">
        <v>425</v>
      </c>
      <c r="R499" s="50">
        <v>2.1379999999999999</v>
      </c>
      <c r="S499" s="52">
        <v>8400</v>
      </c>
      <c r="T499" s="52" t="s">
        <v>100</v>
      </c>
      <c r="U499" s="53">
        <v>82.3934</v>
      </c>
      <c r="V499" s="52">
        <f t="shared" si="302"/>
        <v>692104.56</v>
      </c>
      <c r="W499" s="52">
        <v>0</v>
      </c>
      <c r="X499" s="52">
        <v>0</v>
      </c>
      <c r="Y499" s="52">
        <f t="shared" si="307"/>
        <v>124578.8208</v>
      </c>
      <c r="Z499" s="52">
        <f t="shared" si="303"/>
        <v>17302.614000000001</v>
      </c>
      <c r="AA499" s="52">
        <f t="shared" si="304"/>
        <v>833985.99479999999</v>
      </c>
      <c r="AB499" s="52">
        <f t="shared" si="305"/>
        <v>709407.174</v>
      </c>
      <c r="AC499" s="50" t="s">
        <v>101</v>
      </c>
      <c r="AD499" s="50">
        <v>9100152287</v>
      </c>
      <c r="AE499" s="50" t="s">
        <v>6</v>
      </c>
      <c r="AF499" s="50" t="s">
        <v>116</v>
      </c>
      <c r="AG499" s="50" t="s">
        <v>12</v>
      </c>
      <c r="AH499" s="50">
        <v>331011024</v>
      </c>
      <c r="AI499" s="50" t="s">
        <v>197</v>
      </c>
      <c r="AJ499" s="57">
        <v>45268</v>
      </c>
      <c r="AK499" s="57">
        <v>45268</v>
      </c>
      <c r="AL499" s="50" t="s">
        <v>559</v>
      </c>
      <c r="AM499" s="50"/>
    </row>
    <row r="500" spans="1:39" s="46" customFormat="1" ht="15.75" hidden="1">
      <c r="A500" s="47">
        <v>59</v>
      </c>
      <c r="B500" s="48" t="s">
        <v>616</v>
      </c>
      <c r="C500" s="48"/>
      <c r="D500" s="49"/>
      <c r="E500" s="49">
        <v>7105373</v>
      </c>
      <c r="F500" s="49" t="s">
        <v>433</v>
      </c>
      <c r="G500" s="49">
        <v>5016571324</v>
      </c>
      <c r="H500" s="49" t="s">
        <v>434</v>
      </c>
      <c r="I500" s="50">
        <v>3100001558</v>
      </c>
      <c r="J500" s="50"/>
      <c r="K500" s="170" t="s">
        <v>1181</v>
      </c>
      <c r="L500" s="50">
        <v>1650</v>
      </c>
      <c r="M500" s="50">
        <v>4084</v>
      </c>
      <c r="N500" s="50">
        <v>3</v>
      </c>
      <c r="O500" s="51">
        <v>3</v>
      </c>
      <c r="P500" s="128" t="s">
        <v>98</v>
      </c>
      <c r="Q500" s="50" t="s">
        <v>425</v>
      </c>
      <c r="R500" s="50">
        <v>2.1379999999999999</v>
      </c>
      <c r="S500" s="52">
        <v>8400</v>
      </c>
      <c r="T500" s="52" t="s">
        <v>100</v>
      </c>
      <c r="U500" s="53">
        <v>82.3934</v>
      </c>
      <c r="V500" s="52">
        <f t="shared" si="302"/>
        <v>692104.56</v>
      </c>
      <c r="W500" s="52">
        <v>0</v>
      </c>
      <c r="X500" s="52">
        <v>0</v>
      </c>
      <c r="Y500" s="52">
        <f t="shared" si="307"/>
        <v>124578.8208</v>
      </c>
      <c r="Z500" s="52">
        <f t="shared" si="303"/>
        <v>17302.614000000001</v>
      </c>
      <c r="AA500" s="52">
        <f t="shared" si="304"/>
        <v>833985.99479999999</v>
      </c>
      <c r="AB500" s="52">
        <f t="shared" si="305"/>
        <v>709407.174</v>
      </c>
      <c r="AC500" s="50" t="s">
        <v>101</v>
      </c>
      <c r="AD500" s="50">
        <v>9100152287</v>
      </c>
      <c r="AE500" s="50" t="s">
        <v>6</v>
      </c>
      <c r="AF500" s="50" t="s">
        <v>116</v>
      </c>
      <c r="AG500" s="50" t="s">
        <v>12</v>
      </c>
      <c r="AH500" s="50">
        <v>331011024</v>
      </c>
      <c r="AI500" s="50" t="s">
        <v>197</v>
      </c>
      <c r="AJ500" s="57">
        <v>45268</v>
      </c>
      <c r="AK500" s="57">
        <v>45268</v>
      </c>
      <c r="AL500" s="50" t="s">
        <v>559</v>
      </c>
      <c r="AM500" s="50"/>
    </row>
    <row r="501" spans="1:39" s="46" customFormat="1" ht="15.75" hidden="1">
      <c r="A501" s="47">
        <v>60</v>
      </c>
      <c r="B501" s="48" t="s">
        <v>617</v>
      </c>
      <c r="C501" s="48"/>
      <c r="D501" s="49"/>
      <c r="E501" s="49">
        <v>7105373</v>
      </c>
      <c r="F501" s="49" t="s">
        <v>433</v>
      </c>
      <c r="G501" s="49">
        <v>5016571324</v>
      </c>
      <c r="H501" s="49" t="s">
        <v>434</v>
      </c>
      <c r="I501" s="50">
        <v>3100001558</v>
      </c>
      <c r="J501" s="50"/>
      <c r="K501" s="170" t="s">
        <v>1181</v>
      </c>
      <c r="L501" s="50">
        <v>1650</v>
      </c>
      <c r="M501" s="50">
        <v>4084</v>
      </c>
      <c r="N501" s="50">
        <v>3</v>
      </c>
      <c r="O501" s="51">
        <v>3</v>
      </c>
      <c r="P501" s="128" t="s">
        <v>98</v>
      </c>
      <c r="Q501" s="50" t="s">
        <v>425</v>
      </c>
      <c r="R501" s="50">
        <v>2.1379999999999999</v>
      </c>
      <c r="S501" s="52">
        <v>8400</v>
      </c>
      <c r="T501" s="52" t="s">
        <v>100</v>
      </c>
      <c r="U501" s="53">
        <v>82.3934</v>
      </c>
      <c r="V501" s="52">
        <f t="shared" si="302"/>
        <v>692104.56</v>
      </c>
      <c r="W501" s="52">
        <v>0</v>
      </c>
      <c r="X501" s="52">
        <v>0</v>
      </c>
      <c r="Y501" s="52">
        <f t="shared" si="307"/>
        <v>124578.8208</v>
      </c>
      <c r="Z501" s="52">
        <f t="shared" si="303"/>
        <v>17302.614000000001</v>
      </c>
      <c r="AA501" s="52">
        <f t="shared" si="304"/>
        <v>833985.99479999999</v>
      </c>
      <c r="AB501" s="52">
        <f t="shared" si="305"/>
        <v>709407.174</v>
      </c>
      <c r="AC501" s="50" t="s">
        <v>101</v>
      </c>
      <c r="AD501" s="50">
        <v>9100152287</v>
      </c>
      <c r="AE501" s="50" t="s">
        <v>6</v>
      </c>
      <c r="AF501" s="50" t="s">
        <v>116</v>
      </c>
      <c r="AG501" s="50" t="s">
        <v>12</v>
      </c>
      <c r="AH501" s="50">
        <v>331011024</v>
      </c>
      <c r="AI501" s="50" t="s">
        <v>197</v>
      </c>
      <c r="AJ501" s="57">
        <v>45268</v>
      </c>
      <c r="AK501" s="57">
        <v>45268</v>
      </c>
      <c r="AL501" s="50" t="s">
        <v>559</v>
      </c>
      <c r="AM501" s="50"/>
    </row>
    <row r="502" spans="1:39" s="46" customFormat="1" ht="15.75" hidden="1">
      <c r="A502" s="47">
        <v>61</v>
      </c>
      <c r="B502" s="48" t="s">
        <v>618</v>
      </c>
      <c r="C502" s="48"/>
      <c r="D502" s="49"/>
      <c r="E502" s="49">
        <v>7105373</v>
      </c>
      <c r="F502" s="49" t="s">
        <v>433</v>
      </c>
      <c r="G502" s="49">
        <v>5016571324</v>
      </c>
      <c r="H502" s="49" t="s">
        <v>434</v>
      </c>
      <c r="I502" s="50">
        <v>3100001558</v>
      </c>
      <c r="J502" s="50"/>
      <c r="K502" s="170" t="s">
        <v>1181</v>
      </c>
      <c r="L502" s="50">
        <v>1650</v>
      </c>
      <c r="M502" s="50">
        <v>4084</v>
      </c>
      <c r="N502" s="50">
        <v>3</v>
      </c>
      <c r="O502" s="51">
        <v>3</v>
      </c>
      <c r="P502" s="128" t="s">
        <v>98</v>
      </c>
      <c r="Q502" s="50" t="s">
        <v>425</v>
      </c>
      <c r="R502" s="50">
        <v>2.1379999999999999</v>
      </c>
      <c r="S502" s="52">
        <v>8400</v>
      </c>
      <c r="T502" s="52" t="s">
        <v>100</v>
      </c>
      <c r="U502" s="53">
        <v>82.3934</v>
      </c>
      <c r="V502" s="52">
        <f t="shared" si="302"/>
        <v>692104.56</v>
      </c>
      <c r="W502" s="52">
        <v>0</v>
      </c>
      <c r="X502" s="52">
        <v>0</v>
      </c>
      <c r="Y502" s="52">
        <f t="shared" si="307"/>
        <v>124578.8208</v>
      </c>
      <c r="Z502" s="52">
        <f t="shared" si="303"/>
        <v>17302.614000000001</v>
      </c>
      <c r="AA502" s="52">
        <f t="shared" si="304"/>
        <v>833985.99479999999</v>
      </c>
      <c r="AB502" s="52">
        <f t="shared" si="305"/>
        <v>709407.174</v>
      </c>
      <c r="AC502" s="50" t="s">
        <v>101</v>
      </c>
      <c r="AD502" s="50">
        <v>9100152287</v>
      </c>
      <c r="AE502" s="50" t="s">
        <v>6</v>
      </c>
      <c r="AF502" s="50" t="s">
        <v>116</v>
      </c>
      <c r="AG502" s="50" t="s">
        <v>12</v>
      </c>
      <c r="AH502" s="50">
        <v>331011024</v>
      </c>
      <c r="AI502" s="50" t="s">
        <v>197</v>
      </c>
      <c r="AJ502" s="57">
        <v>45268</v>
      </c>
      <c r="AK502" s="57">
        <v>45268</v>
      </c>
      <c r="AL502" s="50" t="s">
        <v>559</v>
      </c>
      <c r="AM502" s="50"/>
    </row>
    <row r="503" spans="1:39" s="46" customFormat="1" ht="15.75" hidden="1">
      <c r="A503" s="47">
        <v>62</v>
      </c>
      <c r="B503" s="48" t="s">
        <v>619</v>
      </c>
      <c r="C503" s="48"/>
      <c r="D503" s="49"/>
      <c r="E503" s="49">
        <v>7105373</v>
      </c>
      <c r="F503" s="49" t="s">
        <v>433</v>
      </c>
      <c r="G503" s="49">
        <v>5016571324</v>
      </c>
      <c r="H503" s="49" t="s">
        <v>434</v>
      </c>
      <c r="I503" s="50">
        <v>3100001558</v>
      </c>
      <c r="J503" s="50"/>
      <c r="K503" s="170" t="s">
        <v>1181</v>
      </c>
      <c r="L503" s="50">
        <v>1650</v>
      </c>
      <c r="M503" s="50">
        <v>4084</v>
      </c>
      <c r="N503" s="50">
        <v>3</v>
      </c>
      <c r="O503" s="51">
        <v>3</v>
      </c>
      <c r="P503" s="128" t="s">
        <v>98</v>
      </c>
      <c r="Q503" s="50" t="s">
        <v>425</v>
      </c>
      <c r="R503" s="50">
        <v>2.1379999999999999</v>
      </c>
      <c r="S503" s="52">
        <v>8400</v>
      </c>
      <c r="T503" s="52" t="s">
        <v>100</v>
      </c>
      <c r="U503" s="53">
        <v>82.3934</v>
      </c>
      <c r="V503" s="52">
        <f t="shared" si="302"/>
        <v>692104.56</v>
      </c>
      <c r="W503" s="52">
        <v>0</v>
      </c>
      <c r="X503" s="52">
        <v>0</v>
      </c>
      <c r="Y503" s="52">
        <f t="shared" si="307"/>
        <v>124578.8208</v>
      </c>
      <c r="Z503" s="52">
        <f t="shared" si="303"/>
        <v>17302.614000000001</v>
      </c>
      <c r="AA503" s="52">
        <f t="shared" si="304"/>
        <v>833985.99479999999</v>
      </c>
      <c r="AB503" s="52">
        <f t="shared" si="305"/>
        <v>709407.174</v>
      </c>
      <c r="AC503" s="50" t="s">
        <v>101</v>
      </c>
      <c r="AD503" s="50">
        <v>9100152287</v>
      </c>
      <c r="AE503" s="50" t="s">
        <v>6</v>
      </c>
      <c r="AF503" s="50" t="s">
        <v>116</v>
      </c>
      <c r="AG503" s="50" t="s">
        <v>12</v>
      </c>
      <c r="AH503" s="50">
        <v>331011024</v>
      </c>
      <c r="AI503" s="50" t="s">
        <v>197</v>
      </c>
      <c r="AJ503" s="57">
        <v>45268</v>
      </c>
      <c r="AK503" s="57">
        <v>45268</v>
      </c>
      <c r="AL503" s="50" t="s">
        <v>559</v>
      </c>
      <c r="AM503" s="50"/>
    </row>
    <row r="504" spans="1:39" s="46" customFormat="1" ht="15.75" hidden="1">
      <c r="A504" s="47">
        <v>63</v>
      </c>
      <c r="B504" s="48" t="s">
        <v>620</v>
      </c>
      <c r="C504" s="48"/>
      <c r="D504" s="49"/>
      <c r="E504" s="49">
        <v>7105373</v>
      </c>
      <c r="F504" s="49" t="s">
        <v>433</v>
      </c>
      <c r="G504" s="49">
        <v>5016571324</v>
      </c>
      <c r="H504" s="49" t="s">
        <v>434</v>
      </c>
      <c r="I504" s="50">
        <v>3100001558</v>
      </c>
      <c r="J504" s="50"/>
      <c r="K504" s="170" t="s">
        <v>1181</v>
      </c>
      <c r="L504" s="50">
        <v>1650</v>
      </c>
      <c r="M504" s="50">
        <v>4084</v>
      </c>
      <c r="N504" s="50">
        <v>3</v>
      </c>
      <c r="O504" s="51">
        <v>3</v>
      </c>
      <c r="P504" s="128" t="s">
        <v>98</v>
      </c>
      <c r="Q504" s="50" t="s">
        <v>425</v>
      </c>
      <c r="R504" s="50">
        <v>2.1379999999999999</v>
      </c>
      <c r="S504" s="52">
        <v>8400</v>
      </c>
      <c r="T504" s="52" t="s">
        <v>100</v>
      </c>
      <c r="U504" s="53">
        <v>82.3934</v>
      </c>
      <c r="V504" s="52">
        <f t="shared" si="302"/>
        <v>692104.56</v>
      </c>
      <c r="W504" s="52">
        <v>0</v>
      </c>
      <c r="X504" s="52">
        <v>0</v>
      </c>
      <c r="Y504" s="52">
        <f t="shared" si="307"/>
        <v>124578.8208</v>
      </c>
      <c r="Z504" s="52">
        <f t="shared" si="303"/>
        <v>17302.614000000001</v>
      </c>
      <c r="AA504" s="52">
        <f t="shared" si="304"/>
        <v>833985.99479999999</v>
      </c>
      <c r="AB504" s="52">
        <f t="shared" si="305"/>
        <v>709407.174</v>
      </c>
      <c r="AC504" s="50" t="s">
        <v>101</v>
      </c>
      <c r="AD504" s="50">
        <v>9100152287</v>
      </c>
      <c r="AE504" s="50" t="s">
        <v>6</v>
      </c>
      <c r="AF504" s="50" t="s">
        <v>116</v>
      </c>
      <c r="AG504" s="50" t="s">
        <v>12</v>
      </c>
      <c r="AH504" s="50">
        <v>331011024</v>
      </c>
      <c r="AI504" s="50" t="s">
        <v>197</v>
      </c>
      <c r="AJ504" s="57">
        <v>45268</v>
      </c>
      <c r="AK504" s="57">
        <v>45268</v>
      </c>
      <c r="AL504" s="50" t="s">
        <v>559</v>
      </c>
      <c r="AM504" s="50"/>
    </row>
    <row r="505" spans="1:39" s="46" customFormat="1" ht="15.75" hidden="1">
      <c r="A505" s="47">
        <v>64</v>
      </c>
      <c r="B505" s="48" t="s">
        <v>621</v>
      </c>
      <c r="C505" s="48"/>
      <c r="D505" s="49"/>
      <c r="E505" s="49">
        <v>7105373</v>
      </c>
      <c r="F505" s="49" t="s">
        <v>433</v>
      </c>
      <c r="G505" s="49">
        <v>5016571324</v>
      </c>
      <c r="H505" s="49" t="s">
        <v>434</v>
      </c>
      <c r="I505" s="50">
        <v>3100001558</v>
      </c>
      <c r="J505" s="50"/>
      <c r="K505" s="170" t="s">
        <v>1181</v>
      </c>
      <c r="L505" s="50">
        <v>1650</v>
      </c>
      <c r="M505" s="50">
        <v>4084</v>
      </c>
      <c r="N505" s="50">
        <v>3</v>
      </c>
      <c r="O505" s="51">
        <v>3</v>
      </c>
      <c r="P505" s="128" t="s">
        <v>98</v>
      </c>
      <c r="Q505" s="50" t="s">
        <v>425</v>
      </c>
      <c r="R505" s="50">
        <v>2.1379999999999999</v>
      </c>
      <c r="S505" s="52">
        <v>8400</v>
      </c>
      <c r="T505" s="52" t="s">
        <v>100</v>
      </c>
      <c r="U505" s="53">
        <v>82.3934</v>
      </c>
      <c r="V505" s="52">
        <f t="shared" si="302"/>
        <v>692104.56</v>
      </c>
      <c r="W505" s="52">
        <v>0</v>
      </c>
      <c r="X505" s="52">
        <v>0</v>
      </c>
      <c r="Y505" s="52">
        <f t="shared" si="307"/>
        <v>124578.8208</v>
      </c>
      <c r="Z505" s="52">
        <f t="shared" si="303"/>
        <v>17302.614000000001</v>
      </c>
      <c r="AA505" s="52">
        <f t="shared" si="304"/>
        <v>833985.99479999999</v>
      </c>
      <c r="AB505" s="52">
        <f t="shared" si="305"/>
        <v>709407.174</v>
      </c>
      <c r="AC505" s="50" t="s">
        <v>101</v>
      </c>
      <c r="AD505" s="50">
        <v>9100152287</v>
      </c>
      <c r="AE505" s="50" t="s">
        <v>6</v>
      </c>
      <c r="AF505" s="50" t="s">
        <v>116</v>
      </c>
      <c r="AG505" s="50" t="s">
        <v>12</v>
      </c>
      <c r="AH505" s="50">
        <v>331011024</v>
      </c>
      <c r="AI505" s="50" t="s">
        <v>197</v>
      </c>
      <c r="AJ505" s="57">
        <v>45268</v>
      </c>
      <c r="AK505" s="57">
        <v>45268</v>
      </c>
      <c r="AL505" s="50" t="s">
        <v>559</v>
      </c>
      <c r="AM505" s="50"/>
    </row>
    <row r="506" spans="1:39" s="46" customFormat="1" ht="15.75" hidden="1">
      <c r="A506" s="47">
        <v>65</v>
      </c>
      <c r="B506" s="48" t="s">
        <v>622</v>
      </c>
      <c r="C506" s="48"/>
      <c r="D506" s="49"/>
      <c r="E506" s="49">
        <v>7105373</v>
      </c>
      <c r="F506" s="49" t="s">
        <v>433</v>
      </c>
      <c r="G506" s="49">
        <v>5016571324</v>
      </c>
      <c r="H506" s="49" t="s">
        <v>434</v>
      </c>
      <c r="I506" s="50">
        <v>3100001558</v>
      </c>
      <c r="J506" s="50"/>
      <c r="K506" s="170" t="s">
        <v>1181</v>
      </c>
      <c r="L506" s="50">
        <v>1650</v>
      </c>
      <c r="M506" s="50">
        <v>4084</v>
      </c>
      <c r="N506" s="50">
        <v>3</v>
      </c>
      <c r="O506" s="51">
        <v>3</v>
      </c>
      <c r="P506" s="128" t="s">
        <v>98</v>
      </c>
      <c r="Q506" s="50" t="s">
        <v>425</v>
      </c>
      <c r="R506" s="50">
        <v>2.1379999999999999</v>
      </c>
      <c r="S506" s="52">
        <v>8400</v>
      </c>
      <c r="T506" s="52" t="s">
        <v>100</v>
      </c>
      <c r="U506" s="53">
        <v>82.3934</v>
      </c>
      <c r="V506" s="52">
        <f t="shared" si="302"/>
        <v>692104.56</v>
      </c>
      <c r="W506" s="52">
        <v>0</v>
      </c>
      <c r="X506" s="52">
        <v>0</v>
      </c>
      <c r="Y506" s="52">
        <f t="shared" si="307"/>
        <v>124578.8208</v>
      </c>
      <c r="Z506" s="52">
        <f t="shared" si="303"/>
        <v>17302.614000000001</v>
      </c>
      <c r="AA506" s="52">
        <f t="shared" si="304"/>
        <v>833985.99479999999</v>
      </c>
      <c r="AB506" s="52">
        <f t="shared" si="305"/>
        <v>709407.174</v>
      </c>
      <c r="AC506" s="50" t="s">
        <v>101</v>
      </c>
      <c r="AD506" s="50">
        <v>9100152287</v>
      </c>
      <c r="AE506" s="50" t="s">
        <v>6</v>
      </c>
      <c r="AF506" s="50" t="s">
        <v>116</v>
      </c>
      <c r="AG506" s="50" t="s">
        <v>12</v>
      </c>
      <c r="AH506" s="50">
        <v>331011024</v>
      </c>
      <c r="AI506" s="50" t="s">
        <v>197</v>
      </c>
      <c r="AJ506" s="57">
        <v>45268</v>
      </c>
      <c r="AK506" s="57">
        <v>45268</v>
      </c>
      <c r="AL506" s="50" t="s">
        <v>559</v>
      </c>
      <c r="AM506" s="50"/>
    </row>
    <row r="507" spans="1:39" s="46" customFormat="1" ht="15.75" hidden="1">
      <c r="A507" s="47">
        <v>66</v>
      </c>
      <c r="B507" s="48" t="s">
        <v>623</v>
      </c>
      <c r="C507" s="48"/>
      <c r="D507" s="49"/>
      <c r="E507" s="49">
        <v>7105373</v>
      </c>
      <c r="F507" s="49" t="s">
        <v>433</v>
      </c>
      <c r="G507" s="49">
        <v>5016571324</v>
      </c>
      <c r="H507" s="49" t="s">
        <v>434</v>
      </c>
      <c r="I507" s="50">
        <v>3100001558</v>
      </c>
      <c r="J507" s="50"/>
      <c r="K507" s="170" t="s">
        <v>1181</v>
      </c>
      <c r="L507" s="50">
        <v>1650</v>
      </c>
      <c r="M507" s="50">
        <v>4084</v>
      </c>
      <c r="N507" s="50">
        <v>3</v>
      </c>
      <c r="O507" s="51">
        <v>3</v>
      </c>
      <c r="P507" s="128" t="s">
        <v>98</v>
      </c>
      <c r="Q507" s="50" t="s">
        <v>425</v>
      </c>
      <c r="R507" s="50">
        <v>2.1379999999999999</v>
      </c>
      <c r="S507" s="52">
        <v>8400</v>
      </c>
      <c r="T507" s="52" t="s">
        <v>100</v>
      </c>
      <c r="U507" s="53">
        <v>82.3934</v>
      </c>
      <c r="V507" s="52">
        <f t="shared" si="302"/>
        <v>692104.56</v>
      </c>
      <c r="W507" s="52">
        <v>0</v>
      </c>
      <c r="X507" s="52">
        <v>0</v>
      </c>
      <c r="Y507" s="52">
        <f t="shared" si="307"/>
        <v>124578.8208</v>
      </c>
      <c r="Z507" s="52">
        <f t="shared" si="303"/>
        <v>17302.614000000001</v>
      </c>
      <c r="AA507" s="52">
        <f t="shared" si="304"/>
        <v>833985.99479999999</v>
      </c>
      <c r="AB507" s="52">
        <f t="shared" si="305"/>
        <v>709407.174</v>
      </c>
      <c r="AC507" s="50" t="s">
        <v>101</v>
      </c>
      <c r="AD507" s="50">
        <v>9100152287</v>
      </c>
      <c r="AE507" s="50" t="s">
        <v>6</v>
      </c>
      <c r="AF507" s="50" t="s">
        <v>116</v>
      </c>
      <c r="AG507" s="50" t="s">
        <v>12</v>
      </c>
      <c r="AH507" s="50">
        <v>331011024</v>
      </c>
      <c r="AI507" s="50" t="s">
        <v>197</v>
      </c>
      <c r="AJ507" s="57">
        <v>45268</v>
      </c>
      <c r="AK507" s="57">
        <v>45268</v>
      </c>
      <c r="AL507" s="50" t="s">
        <v>559</v>
      </c>
      <c r="AM507" s="50"/>
    </row>
    <row r="508" spans="1:39" s="46" customFormat="1" ht="15.75" hidden="1">
      <c r="A508" s="47">
        <v>67</v>
      </c>
      <c r="B508" s="48" t="s">
        <v>624</v>
      </c>
      <c r="C508" s="48"/>
      <c r="D508" s="49"/>
      <c r="E508" s="49">
        <v>7105373</v>
      </c>
      <c r="F508" s="49" t="s">
        <v>433</v>
      </c>
      <c r="G508" s="49">
        <v>5016571324</v>
      </c>
      <c r="H508" s="49" t="s">
        <v>434</v>
      </c>
      <c r="I508" s="50">
        <v>3100001558</v>
      </c>
      <c r="J508" s="50"/>
      <c r="K508" s="170" t="s">
        <v>1181</v>
      </c>
      <c r="L508" s="50">
        <v>1650</v>
      </c>
      <c r="M508" s="50">
        <v>4084</v>
      </c>
      <c r="N508" s="50">
        <v>3</v>
      </c>
      <c r="O508" s="51">
        <v>3</v>
      </c>
      <c r="P508" s="128" t="s">
        <v>98</v>
      </c>
      <c r="Q508" s="50" t="s">
        <v>425</v>
      </c>
      <c r="R508" s="50">
        <v>2.1379999999999999</v>
      </c>
      <c r="S508" s="52">
        <v>8400</v>
      </c>
      <c r="T508" s="52" t="s">
        <v>100</v>
      </c>
      <c r="U508" s="53">
        <v>82.3934</v>
      </c>
      <c r="V508" s="52">
        <f t="shared" si="302"/>
        <v>692104.56</v>
      </c>
      <c r="W508" s="52">
        <v>0</v>
      </c>
      <c r="X508" s="52">
        <v>0</v>
      </c>
      <c r="Y508" s="52">
        <f t="shared" si="307"/>
        <v>124578.8208</v>
      </c>
      <c r="Z508" s="52">
        <f t="shared" si="303"/>
        <v>17302.614000000001</v>
      </c>
      <c r="AA508" s="52">
        <f t="shared" si="304"/>
        <v>833985.99479999999</v>
      </c>
      <c r="AB508" s="52">
        <f t="shared" si="305"/>
        <v>709407.174</v>
      </c>
      <c r="AC508" s="50" t="s">
        <v>101</v>
      </c>
      <c r="AD508" s="50">
        <v>9100152287</v>
      </c>
      <c r="AE508" s="50" t="s">
        <v>6</v>
      </c>
      <c r="AF508" s="50" t="s">
        <v>116</v>
      </c>
      <c r="AG508" s="50" t="s">
        <v>12</v>
      </c>
      <c r="AH508" s="50">
        <v>331011024</v>
      </c>
      <c r="AI508" s="50" t="s">
        <v>197</v>
      </c>
      <c r="AJ508" s="57">
        <v>45268</v>
      </c>
      <c r="AK508" s="57">
        <v>45268</v>
      </c>
      <c r="AL508" s="50" t="s">
        <v>559</v>
      </c>
      <c r="AM508" s="50"/>
    </row>
    <row r="509" spans="1:39" s="46" customFormat="1" ht="15.75" hidden="1">
      <c r="A509" s="47">
        <v>68</v>
      </c>
      <c r="B509" s="48" t="s">
        <v>625</v>
      </c>
      <c r="C509" s="48"/>
      <c r="D509" s="49"/>
      <c r="E509" s="49">
        <v>7105373</v>
      </c>
      <c r="F509" s="49" t="s">
        <v>433</v>
      </c>
      <c r="G509" s="49">
        <v>5016571324</v>
      </c>
      <c r="H509" s="49" t="s">
        <v>434</v>
      </c>
      <c r="I509" s="50">
        <v>3100001558</v>
      </c>
      <c r="J509" s="50"/>
      <c r="K509" s="170" t="s">
        <v>1181</v>
      </c>
      <c r="L509" s="50">
        <v>1650</v>
      </c>
      <c r="M509" s="50">
        <v>4084</v>
      </c>
      <c r="N509" s="50">
        <v>3</v>
      </c>
      <c r="O509" s="51">
        <v>3</v>
      </c>
      <c r="P509" s="128" t="s">
        <v>98</v>
      </c>
      <c r="Q509" s="50" t="s">
        <v>425</v>
      </c>
      <c r="R509" s="50">
        <v>2.1379999999999999</v>
      </c>
      <c r="S509" s="52">
        <v>8400</v>
      </c>
      <c r="T509" s="52" t="s">
        <v>100</v>
      </c>
      <c r="U509" s="53">
        <v>82.3934</v>
      </c>
      <c r="V509" s="52">
        <f t="shared" si="302"/>
        <v>692104.56</v>
      </c>
      <c r="W509" s="52">
        <v>0</v>
      </c>
      <c r="X509" s="52">
        <v>0</v>
      </c>
      <c r="Y509" s="52">
        <f t="shared" si="307"/>
        <v>124578.8208</v>
      </c>
      <c r="Z509" s="52">
        <f t="shared" si="303"/>
        <v>17302.614000000001</v>
      </c>
      <c r="AA509" s="52">
        <f t="shared" si="304"/>
        <v>833985.99479999999</v>
      </c>
      <c r="AB509" s="52">
        <f t="shared" si="305"/>
        <v>709407.174</v>
      </c>
      <c r="AC509" s="50" t="s">
        <v>101</v>
      </c>
      <c r="AD509" s="50">
        <v>9100152287</v>
      </c>
      <c r="AE509" s="50" t="s">
        <v>6</v>
      </c>
      <c r="AF509" s="50" t="s">
        <v>116</v>
      </c>
      <c r="AG509" s="50" t="s">
        <v>12</v>
      </c>
      <c r="AH509" s="50">
        <v>331011024</v>
      </c>
      <c r="AI509" s="50" t="s">
        <v>197</v>
      </c>
      <c r="AJ509" s="57">
        <v>45268</v>
      </c>
      <c r="AK509" s="57">
        <v>45268</v>
      </c>
      <c r="AL509" s="50" t="s">
        <v>559</v>
      </c>
      <c r="AM509" s="50"/>
    </row>
    <row r="510" spans="1:39" s="46" customFormat="1" ht="15.75" hidden="1">
      <c r="A510" s="47">
        <v>69</v>
      </c>
      <c r="B510" s="48" t="s">
        <v>626</v>
      </c>
      <c r="C510" s="48"/>
      <c r="D510" s="49"/>
      <c r="E510" s="49">
        <v>7105373</v>
      </c>
      <c r="F510" s="49" t="s">
        <v>433</v>
      </c>
      <c r="G510" s="49">
        <v>5016571324</v>
      </c>
      <c r="H510" s="49" t="s">
        <v>434</v>
      </c>
      <c r="I510" s="50">
        <v>3100001558</v>
      </c>
      <c r="J510" s="50"/>
      <c r="K510" s="170" t="s">
        <v>1181</v>
      </c>
      <c r="L510" s="50">
        <v>1650</v>
      </c>
      <c r="M510" s="50">
        <v>4084</v>
      </c>
      <c r="N510" s="50">
        <v>3</v>
      </c>
      <c r="O510" s="51">
        <v>3</v>
      </c>
      <c r="P510" s="128" t="s">
        <v>98</v>
      </c>
      <c r="Q510" s="50" t="s">
        <v>425</v>
      </c>
      <c r="R510" s="50">
        <v>2.1379999999999999</v>
      </c>
      <c r="S510" s="52">
        <v>8400</v>
      </c>
      <c r="T510" s="52" t="s">
        <v>100</v>
      </c>
      <c r="U510" s="53">
        <v>82.3934</v>
      </c>
      <c r="V510" s="52">
        <f t="shared" si="302"/>
        <v>692104.56</v>
      </c>
      <c r="W510" s="52">
        <v>0</v>
      </c>
      <c r="X510" s="52">
        <v>0</v>
      </c>
      <c r="Y510" s="52">
        <f t="shared" si="307"/>
        <v>124578.8208</v>
      </c>
      <c r="Z510" s="52">
        <f t="shared" si="303"/>
        <v>17302.614000000001</v>
      </c>
      <c r="AA510" s="52">
        <f t="shared" si="304"/>
        <v>833985.99479999999</v>
      </c>
      <c r="AB510" s="52">
        <f t="shared" si="305"/>
        <v>709407.174</v>
      </c>
      <c r="AC510" s="50" t="s">
        <v>101</v>
      </c>
      <c r="AD510" s="50">
        <v>9100152287</v>
      </c>
      <c r="AE510" s="50" t="s">
        <v>6</v>
      </c>
      <c r="AF510" s="50" t="s">
        <v>116</v>
      </c>
      <c r="AG510" s="50" t="s">
        <v>12</v>
      </c>
      <c r="AH510" s="50">
        <v>331011024</v>
      </c>
      <c r="AI510" s="50" t="s">
        <v>197</v>
      </c>
      <c r="AJ510" s="57">
        <v>45268</v>
      </c>
      <c r="AK510" s="57">
        <v>45268</v>
      </c>
      <c r="AL510" s="50" t="s">
        <v>559</v>
      </c>
      <c r="AM510" s="50"/>
    </row>
    <row r="511" spans="1:39" s="46" customFormat="1" ht="15.75" hidden="1">
      <c r="A511" s="47">
        <v>70</v>
      </c>
      <c r="B511" s="48" t="s">
        <v>627</v>
      </c>
      <c r="C511" s="48"/>
      <c r="D511" s="49"/>
      <c r="E511" s="49">
        <v>7105373</v>
      </c>
      <c r="F511" s="49" t="s">
        <v>433</v>
      </c>
      <c r="G511" s="49">
        <v>5016571324</v>
      </c>
      <c r="H511" s="49" t="s">
        <v>434</v>
      </c>
      <c r="I511" s="50">
        <v>3100001558</v>
      </c>
      <c r="J511" s="50"/>
      <c r="K511" s="170" t="s">
        <v>1181</v>
      </c>
      <c r="L511" s="50">
        <v>1650</v>
      </c>
      <c r="M511" s="50">
        <v>4084</v>
      </c>
      <c r="N511" s="50">
        <v>3</v>
      </c>
      <c r="O511" s="51">
        <v>3</v>
      </c>
      <c r="P511" s="128" t="s">
        <v>98</v>
      </c>
      <c r="Q511" s="50" t="s">
        <v>425</v>
      </c>
      <c r="R511" s="50">
        <v>2.1379999999999999</v>
      </c>
      <c r="S511" s="52">
        <v>8400</v>
      </c>
      <c r="T511" s="52" t="s">
        <v>100</v>
      </c>
      <c r="U511" s="53">
        <v>82.3934</v>
      </c>
      <c r="V511" s="52">
        <f t="shared" si="302"/>
        <v>692104.56</v>
      </c>
      <c r="W511" s="52">
        <v>0</v>
      </c>
      <c r="X511" s="52">
        <v>0</v>
      </c>
      <c r="Y511" s="52">
        <f t="shared" si="307"/>
        <v>124578.8208</v>
      </c>
      <c r="Z511" s="52">
        <f t="shared" si="303"/>
        <v>17302.614000000001</v>
      </c>
      <c r="AA511" s="52">
        <f t="shared" si="304"/>
        <v>833985.99479999999</v>
      </c>
      <c r="AB511" s="52">
        <f t="shared" si="305"/>
        <v>709407.174</v>
      </c>
      <c r="AC511" s="50" t="s">
        <v>101</v>
      </c>
      <c r="AD511" s="50">
        <v>9100152287</v>
      </c>
      <c r="AE511" s="50" t="s">
        <v>6</v>
      </c>
      <c r="AF511" s="50" t="s">
        <v>116</v>
      </c>
      <c r="AG511" s="50" t="s">
        <v>12</v>
      </c>
      <c r="AH511" s="50">
        <v>331011024</v>
      </c>
      <c r="AI511" s="50" t="s">
        <v>197</v>
      </c>
      <c r="AJ511" s="57">
        <v>45268</v>
      </c>
      <c r="AK511" s="57">
        <v>45268</v>
      </c>
      <c r="AL511" s="50" t="s">
        <v>559</v>
      </c>
      <c r="AM511" s="50"/>
    </row>
    <row r="512" spans="1:39" s="46" customFormat="1" ht="15.75" hidden="1">
      <c r="A512" s="47">
        <v>71</v>
      </c>
      <c r="B512" s="48" t="s">
        <v>628</v>
      </c>
      <c r="C512" s="48"/>
      <c r="D512" s="49"/>
      <c r="E512" s="49">
        <v>7105373</v>
      </c>
      <c r="F512" s="49" t="s">
        <v>433</v>
      </c>
      <c r="G512" s="49">
        <v>5016571324</v>
      </c>
      <c r="H512" s="49" t="s">
        <v>434</v>
      </c>
      <c r="I512" s="50">
        <v>3100001558</v>
      </c>
      <c r="J512" s="50"/>
      <c r="K512" s="170" t="s">
        <v>1181</v>
      </c>
      <c r="L512" s="50">
        <v>1650</v>
      </c>
      <c r="M512" s="50">
        <v>4084</v>
      </c>
      <c r="N512" s="50">
        <v>3</v>
      </c>
      <c r="O512" s="51">
        <v>3</v>
      </c>
      <c r="P512" s="128" t="s">
        <v>98</v>
      </c>
      <c r="Q512" s="50" t="s">
        <v>425</v>
      </c>
      <c r="R512" s="50">
        <v>2.1379999999999999</v>
      </c>
      <c r="S512" s="52">
        <v>8400</v>
      </c>
      <c r="T512" s="52" t="s">
        <v>100</v>
      </c>
      <c r="U512" s="53">
        <v>82.3934</v>
      </c>
      <c r="V512" s="52">
        <f t="shared" si="302"/>
        <v>692104.56</v>
      </c>
      <c r="W512" s="52">
        <v>0</v>
      </c>
      <c r="X512" s="52">
        <v>0</v>
      </c>
      <c r="Y512" s="52">
        <f t="shared" si="307"/>
        <v>124578.8208</v>
      </c>
      <c r="Z512" s="52">
        <f t="shared" si="303"/>
        <v>17302.614000000001</v>
      </c>
      <c r="AA512" s="52">
        <f t="shared" si="304"/>
        <v>833985.99479999999</v>
      </c>
      <c r="AB512" s="52">
        <f t="shared" si="305"/>
        <v>709407.174</v>
      </c>
      <c r="AC512" s="50" t="s">
        <v>101</v>
      </c>
      <c r="AD512" s="50">
        <v>9100152287</v>
      </c>
      <c r="AE512" s="50" t="s">
        <v>6</v>
      </c>
      <c r="AF512" s="50" t="s">
        <v>116</v>
      </c>
      <c r="AG512" s="50" t="s">
        <v>12</v>
      </c>
      <c r="AH512" s="50">
        <v>331011024</v>
      </c>
      <c r="AI512" s="50" t="s">
        <v>197</v>
      </c>
      <c r="AJ512" s="57">
        <v>45268</v>
      </c>
      <c r="AK512" s="57">
        <v>45268</v>
      </c>
      <c r="AL512" s="50" t="s">
        <v>559</v>
      </c>
      <c r="AM512" s="50"/>
    </row>
    <row r="513" spans="1:39" s="46" customFormat="1" ht="15.75" hidden="1">
      <c r="A513" s="47">
        <v>72</v>
      </c>
      <c r="B513" s="48" t="s">
        <v>629</v>
      </c>
      <c r="C513" s="48"/>
      <c r="D513" s="49"/>
      <c r="E513" s="49">
        <v>7105373</v>
      </c>
      <c r="F513" s="49" t="s">
        <v>433</v>
      </c>
      <c r="G513" s="49">
        <v>5016571324</v>
      </c>
      <c r="H513" s="49" t="s">
        <v>434</v>
      </c>
      <c r="I513" s="50">
        <v>3100001558</v>
      </c>
      <c r="J513" s="50"/>
      <c r="K513" s="170" t="s">
        <v>1181</v>
      </c>
      <c r="L513" s="50">
        <v>1650</v>
      </c>
      <c r="M513" s="50">
        <v>4084</v>
      </c>
      <c r="N513" s="50">
        <v>3</v>
      </c>
      <c r="O513" s="51">
        <v>3</v>
      </c>
      <c r="P513" s="128" t="s">
        <v>98</v>
      </c>
      <c r="Q513" s="50" t="s">
        <v>425</v>
      </c>
      <c r="R513" s="50">
        <v>2.1379999999999999</v>
      </c>
      <c r="S513" s="52">
        <v>8400</v>
      </c>
      <c r="T513" s="52" t="s">
        <v>100</v>
      </c>
      <c r="U513" s="53">
        <v>82.3934</v>
      </c>
      <c r="V513" s="52">
        <f t="shared" si="302"/>
        <v>692104.56</v>
      </c>
      <c r="W513" s="52">
        <v>0</v>
      </c>
      <c r="X513" s="52">
        <v>0</v>
      </c>
      <c r="Y513" s="52">
        <f t="shared" si="307"/>
        <v>124578.8208</v>
      </c>
      <c r="Z513" s="52">
        <f t="shared" si="303"/>
        <v>17302.614000000001</v>
      </c>
      <c r="AA513" s="52">
        <f t="shared" si="304"/>
        <v>833985.99479999999</v>
      </c>
      <c r="AB513" s="52">
        <f t="shared" si="305"/>
        <v>709407.174</v>
      </c>
      <c r="AC513" s="50" t="s">
        <v>101</v>
      </c>
      <c r="AD513" s="50">
        <v>9100152287</v>
      </c>
      <c r="AE513" s="50" t="s">
        <v>6</v>
      </c>
      <c r="AF513" s="50" t="s">
        <v>116</v>
      </c>
      <c r="AG513" s="50" t="s">
        <v>12</v>
      </c>
      <c r="AH513" s="50">
        <v>331011024</v>
      </c>
      <c r="AI513" s="50" t="s">
        <v>197</v>
      </c>
      <c r="AJ513" s="57">
        <v>45268</v>
      </c>
      <c r="AK513" s="57">
        <v>45268</v>
      </c>
      <c r="AL513" s="50" t="s">
        <v>559</v>
      </c>
      <c r="AM513" s="50"/>
    </row>
    <row r="514" spans="1:39" s="46" customFormat="1" ht="15.75" hidden="1">
      <c r="A514" s="47">
        <v>73</v>
      </c>
      <c r="B514" s="48" t="s">
        <v>630</v>
      </c>
      <c r="C514" s="48"/>
      <c r="D514" s="49"/>
      <c r="E514" s="49">
        <v>7105373</v>
      </c>
      <c r="F514" s="49" t="s">
        <v>433</v>
      </c>
      <c r="G514" s="49">
        <v>5016571324</v>
      </c>
      <c r="H514" s="49" t="s">
        <v>434</v>
      </c>
      <c r="I514" s="50">
        <v>3100001558</v>
      </c>
      <c r="J514" s="50"/>
      <c r="K514" s="170" t="s">
        <v>1181</v>
      </c>
      <c r="L514" s="50">
        <v>1650</v>
      </c>
      <c r="M514" s="50">
        <v>4084</v>
      </c>
      <c r="N514" s="50">
        <v>3</v>
      </c>
      <c r="O514" s="51">
        <v>3</v>
      </c>
      <c r="P514" s="128" t="s">
        <v>98</v>
      </c>
      <c r="Q514" s="50" t="s">
        <v>425</v>
      </c>
      <c r="R514" s="50">
        <v>2.1379999999999999</v>
      </c>
      <c r="S514" s="52">
        <v>8400</v>
      </c>
      <c r="T514" s="52" t="s">
        <v>100</v>
      </c>
      <c r="U514" s="53">
        <v>82.3934</v>
      </c>
      <c r="V514" s="52">
        <f t="shared" si="302"/>
        <v>692104.56</v>
      </c>
      <c r="W514" s="52">
        <v>0</v>
      </c>
      <c r="X514" s="52">
        <v>0</v>
      </c>
      <c r="Y514" s="52">
        <f t="shared" si="307"/>
        <v>124578.8208</v>
      </c>
      <c r="Z514" s="52">
        <f t="shared" si="303"/>
        <v>17302.614000000001</v>
      </c>
      <c r="AA514" s="52">
        <f t="shared" si="304"/>
        <v>833985.99479999999</v>
      </c>
      <c r="AB514" s="52">
        <f t="shared" si="305"/>
        <v>709407.174</v>
      </c>
      <c r="AC514" s="50" t="s">
        <v>101</v>
      </c>
      <c r="AD514" s="50">
        <v>9100152287</v>
      </c>
      <c r="AE514" s="50" t="s">
        <v>6</v>
      </c>
      <c r="AF514" s="50" t="s">
        <v>116</v>
      </c>
      <c r="AG514" s="50" t="s">
        <v>12</v>
      </c>
      <c r="AH514" s="50">
        <v>331011024</v>
      </c>
      <c r="AI514" s="50" t="s">
        <v>197</v>
      </c>
      <c r="AJ514" s="57">
        <v>45268</v>
      </c>
      <c r="AK514" s="57">
        <v>45268</v>
      </c>
      <c r="AL514" s="50" t="s">
        <v>559</v>
      </c>
      <c r="AM514" s="50"/>
    </row>
    <row r="515" spans="1:39" s="46" customFormat="1" ht="15.75" hidden="1">
      <c r="A515" s="47">
        <v>74</v>
      </c>
      <c r="B515" s="48" t="s">
        <v>631</v>
      </c>
      <c r="C515" s="48"/>
      <c r="D515" s="49"/>
      <c r="E515" s="49">
        <v>7105373</v>
      </c>
      <c r="F515" s="49" t="s">
        <v>433</v>
      </c>
      <c r="G515" s="49">
        <v>5016571324</v>
      </c>
      <c r="H515" s="49" t="s">
        <v>434</v>
      </c>
      <c r="I515" s="50">
        <v>3100001558</v>
      </c>
      <c r="J515" s="50"/>
      <c r="K515" s="170" t="s">
        <v>1181</v>
      </c>
      <c r="L515" s="50">
        <v>1650</v>
      </c>
      <c r="M515" s="50">
        <v>4084</v>
      </c>
      <c r="N515" s="50">
        <v>3</v>
      </c>
      <c r="O515" s="51">
        <v>3</v>
      </c>
      <c r="P515" s="128" t="s">
        <v>98</v>
      </c>
      <c r="Q515" s="50" t="s">
        <v>425</v>
      </c>
      <c r="R515" s="50">
        <v>2.1379999999999999</v>
      </c>
      <c r="S515" s="52">
        <v>8400</v>
      </c>
      <c r="T515" s="52" t="s">
        <v>100</v>
      </c>
      <c r="U515" s="53">
        <v>82.3934</v>
      </c>
      <c r="V515" s="52">
        <f t="shared" si="302"/>
        <v>692104.56</v>
      </c>
      <c r="W515" s="52">
        <v>0</v>
      </c>
      <c r="X515" s="52">
        <v>0</v>
      </c>
      <c r="Y515" s="52">
        <f t="shared" si="307"/>
        <v>124578.8208</v>
      </c>
      <c r="Z515" s="52">
        <f t="shared" si="303"/>
        <v>17302.614000000001</v>
      </c>
      <c r="AA515" s="52">
        <f t="shared" si="304"/>
        <v>833985.99479999999</v>
      </c>
      <c r="AB515" s="52">
        <f t="shared" si="305"/>
        <v>709407.174</v>
      </c>
      <c r="AC515" s="50" t="s">
        <v>101</v>
      </c>
      <c r="AD515" s="50">
        <v>9100152287</v>
      </c>
      <c r="AE515" s="50" t="s">
        <v>6</v>
      </c>
      <c r="AF515" s="50" t="s">
        <v>116</v>
      </c>
      <c r="AG515" s="50" t="s">
        <v>12</v>
      </c>
      <c r="AH515" s="50">
        <v>331011024</v>
      </c>
      <c r="AI515" s="50" t="s">
        <v>197</v>
      </c>
      <c r="AJ515" s="57">
        <v>45268</v>
      </c>
      <c r="AK515" s="57">
        <v>45268</v>
      </c>
      <c r="AL515" s="50" t="s">
        <v>559</v>
      </c>
      <c r="AM515" s="50"/>
    </row>
    <row r="516" spans="1:39" s="46" customFormat="1" ht="15.75" hidden="1">
      <c r="A516" s="47">
        <v>75</v>
      </c>
      <c r="B516" s="48" t="s">
        <v>632</v>
      </c>
      <c r="C516" s="48"/>
      <c r="D516" s="49"/>
      <c r="E516" s="49">
        <v>7105373</v>
      </c>
      <c r="F516" s="49" t="s">
        <v>433</v>
      </c>
      <c r="G516" s="49">
        <v>5016571324</v>
      </c>
      <c r="H516" s="49" t="s">
        <v>434</v>
      </c>
      <c r="I516" s="50">
        <v>3100001558</v>
      </c>
      <c r="J516" s="50"/>
      <c r="K516" s="170" t="s">
        <v>1181</v>
      </c>
      <c r="L516" s="50">
        <v>1650</v>
      </c>
      <c r="M516" s="50">
        <v>4084</v>
      </c>
      <c r="N516" s="50">
        <v>3</v>
      </c>
      <c r="O516" s="51">
        <v>3</v>
      </c>
      <c r="P516" s="128" t="s">
        <v>98</v>
      </c>
      <c r="Q516" s="50" t="s">
        <v>425</v>
      </c>
      <c r="R516" s="50">
        <v>2.1379999999999999</v>
      </c>
      <c r="S516" s="52">
        <v>8400</v>
      </c>
      <c r="T516" s="52" t="s">
        <v>100</v>
      </c>
      <c r="U516" s="53">
        <v>82.3934</v>
      </c>
      <c r="V516" s="52">
        <f t="shared" si="302"/>
        <v>692104.56</v>
      </c>
      <c r="W516" s="52">
        <v>0</v>
      </c>
      <c r="X516" s="52">
        <v>0</v>
      </c>
      <c r="Y516" s="52">
        <f t="shared" si="307"/>
        <v>124578.8208</v>
      </c>
      <c r="Z516" s="52">
        <f t="shared" si="303"/>
        <v>17302.614000000001</v>
      </c>
      <c r="AA516" s="52">
        <f t="shared" si="304"/>
        <v>833985.99479999999</v>
      </c>
      <c r="AB516" s="52">
        <f t="shared" si="305"/>
        <v>709407.174</v>
      </c>
      <c r="AC516" s="50" t="s">
        <v>101</v>
      </c>
      <c r="AD516" s="50">
        <v>9100152287</v>
      </c>
      <c r="AE516" s="50" t="s">
        <v>6</v>
      </c>
      <c r="AF516" s="50" t="s">
        <v>116</v>
      </c>
      <c r="AG516" s="50" t="s">
        <v>12</v>
      </c>
      <c r="AH516" s="50">
        <v>331011024</v>
      </c>
      <c r="AI516" s="50" t="s">
        <v>197</v>
      </c>
      <c r="AJ516" s="57">
        <v>45268</v>
      </c>
      <c r="AK516" s="57">
        <v>45268</v>
      </c>
      <c r="AL516" s="50" t="s">
        <v>559</v>
      </c>
      <c r="AM516" s="50"/>
    </row>
    <row r="517" spans="1:39" s="46" customFormat="1" ht="15.75" hidden="1">
      <c r="A517" s="47">
        <v>76</v>
      </c>
      <c r="B517" s="48" t="s">
        <v>633</v>
      </c>
      <c r="C517" s="48"/>
      <c r="D517" s="49"/>
      <c r="E517" s="49">
        <v>7105373</v>
      </c>
      <c r="F517" s="49" t="s">
        <v>433</v>
      </c>
      <c r="G517" s="49">
        <v>5016571324</v>
      </c>
      <c r="H517" s="49" t="s">
        <v>434</v>
      </c>
      <c r="I517" s="50">
        <v>3100001558</v>
      </c>
      <c r="J517" s="50"/>
      <c r="K517" s="170" t="s">
        <v>1181</v>
      </c>
      <c r="L517" s="50">
        <v>1650</v>
      </c>
      <c r="M517" s="50">
        <v>4084</v>
      </c>
      <c r="N517" s="50">
        <v>3</v>
      </c>
      <c r="O517" s="51">
        <v>3</v>
      </c>
      <c r="P517" s="128" t="s">
        <v>98</v>
      </c>
      <c r="Q517" s="50" t="s">
        <v>425</v>
      </c>
      <c r="R517" s="50">
        <v>2.1379999999999999</v>
      </c>
      <c r="S517" s="52">
        <v>8400</v>
      </c>
      <c r="T517" s="52" t="s">
        <v>100</v>
      </c>
      <c r="U517" s="53">
        <v>82.3934</v>
      </c>
      <c r="V517" s="52">
        <f t="shared" si="302"/>
        <v>692104.56</v>
      </c>
      <c r="W517" s="52">
        <v>0</v>
      </c>
      <c r="X517" s="52">
        <v>0</v>
      </c>
      <c r="Y517" s="52">
        <f t="shared" si="307"/>
        <v>124578.8208</v>
      </c>
      <c r="Z517" s="52">
        <f t="shared" si="303"/>
        <v>17302.614000000001</v>
      </c>
      <c r="AA517" s="52">
        <f t="shared" si="304"/>
        <v>833985.99479999999</v>
      </c>
      <c r="AB517" s="52">
        <f t="shared" si="305"/>
        <v>709407.174</v>
      </c>
      <c r="AC517" s="50" t="s">
        <v>101</v>
      </c>
      <c r="AD517" s="50">
        <v>9100152287</v>
      </c>
      <c r="AE517" s="50" t="s">
        <v>6</v>
      </c>
      <c r="AF517" s="50" t="s">
        <v>116</v>
      </c>
      <c r="AG517" s="50" t="s">
        <v>12</v>
      </c>
      <c r="AH517" s="50">
        <v>331011024</v>
      </c>
      <c r="AI517" s="50" t="s">
        <v>197</v>
      </c>
      <c r="AJ517" s="57">
        <v>45268</v>
      </c>
      <c r="AK517" s="57">
        <v>45268</v>
      </c>
      <c r="AL517" s="50" t="s">
        <v>559</v>
      </c>
      <c r="AM517" s="50"/>
    </row>
    <row r="518" spans="1:39" s="46" customFormat="1" ht="15.75" hidden="1">
      <c r="A518" s="47">
        <v>77</v>
      </c>
      <c r="B518" s="48" t="s">
        <v>634</v>
      </c>
      <c r="C518" s="48"/>
      <c r="D518" s="49"/>
      <c r="E518" s="49">
        <v>7105373</v>
      </c>
      <c r="F518" s="49" t="s">
        <v>433</v>
      </c>
      <c r="G518" s="49">
        <v>5016571324</v>
      </c>
      <c r="H518" s="49" t="s">
        <v>434</v>
      </c>
      <c r="I518" s="50">
        <v>3100001558</v>
      </c>
      <c r="J518" s="50"/>
      <c r="K518" s="170" t="s">
        <v>1181</v>
      </c>
      <c r="L518" s="50">
        <v>1650</v>
      </c>
      <c r="M518" s="50">
        <v>4084</v>
      </c>
      <c r="N518" s="50">
        <v>3</v>
      </c>
      <c r="O518" s="51">
        <v>3</v>
      </c>
      <c r="P518" s="128" t="s">
        <v>98</v>
      </c>
      <c r="Q518" s="50" t="s">
        <v>425</v>
      </c>
      <c r="R518" s="50">
        <v>2.1379999999999999</v>
      </c>
      <c r="S518" s="52">
        <v>8400</v>
      </c>
      <c r="T518" s="52" t="s">
        <v>100</v>
      </c>
      <c r="U518" s="53">
        <v>82.3934</v>
      </c>
      <c r="V518" s="52">
        <f t="shared" si="302"/>
        <v>692104.56</v>
      </c>
      <c r="W518" s="52">
        <v>0</v>
      </c>
      <c r="X518" s="52">
        <v>0</v>
      </c>
      <c r="Y518" s="52">
        <f t="shared" si="307"/>
        <v>124578.8208</v>
      </c>
      <c r="Z518" s="52">
        <f t="shared" si="303"/>
        <v>17302.614000000001</v>
      </c>
      <c r="AA518" s="52">
        <f t="shared" si="304"/>
        <v>833985.99479999999</v>
      </c>
      <c r="AB518" s="52">
        <f t="shared" si="305"/>
        <v>709407.174</v>
      </c>
      <c r="AC518" s="50" t="s">
        <v>101</v>
      </c>
      <c r="AD518" s="50">
        <v>9100152287</v>
      </c>
      <c r="AE518" s="50" t="s">
        <v>6</v>
      </c>
      <c r="AF518" s="50" t="s">
        <v>116</v>
      </c>
      <c r="AG518" s="50" t="s">
        <v>12</v>
      </c>
      <c r="AH518" s="50">
        <v>331011024</v>
      </c>
      <c r="AI518" s="50" t="s">
        <v>197</v>
      </c>
      <c r="AJ518" s="57">
        <v>45268</v>
      </c>
      <c r="AK518" s="57">
        <v>45268</v>
      </c>
      <c r="AL518" s="50" t="s">
        <v>559</v>
      </c>
      <c r="AM518" s="50"/>
    </row>
    <row r="519" spans="1:39" s="46" customFormat="1" ht="15.75" hidden="1">
      <c r="A519" s="47">
        <v>78</v>
      </c>
      <c r="B519" s="48" t="s">
        <v>635</v>
      </c>
      <c r="C519" s="48"/>
      <c r="D519" s="49"/>
      <c r="E519" s="49">
        <v>7105373</v>
      </c>
      <c r="F519" s="49" t="s">
        <v>433</v>
      </c>
      <c r="G519" s="49">
        <v>5016571324</v>
      </c>
      <c r="H519" s="49" t="s">
        <v>434</v>
      </c>
      <c r="I519" s="50">
        <v>3100001558</v>
      </c>
      <c r="J519" s="50"/>
      <c r="K519" s="170" t="s">
        <v>1181</v>
      </c>
      <c r="L519" s="50">
        <v>1650</v>
      </c>
      <c r="M519" s="50">
        <v>4084</v>
      </c>
      <c r="N519" s="50">
        <v>3</v>
      </c>
      <c r="O519" s="51">
        <v>3</v>
      </c>
      <c r="P519" s="128" t="s">
        <v>98</v>
      </c>
      <c r="Q519" s="50" t="s">
        <v>425</v>
      </c>
      <c r="R519" s="50">
        <v>2.1379999999999999</v>
      </c>
      <c r="S519" s="52">
        <v>8400</v>
      </c>
      <c r="T519" s="52" t="s">
        <v>100</v>
      </c>
      <c r="U519" s="53">
        <v>82.3934</v>
      </c>
      <c r="V519" s="52">
        <f t="shared" si="302"/>
        <v>692104.56</v>
      </c>
      <c r="W519" s="52">
        <v>0</v>
      </c>
      <c r="X519" s="52">
        <v>0</v>
      </c>
      <c r="Y519" s="52">
        <f t="shared" si="307"/>
        <v>124578.8208</v>
      </c>
      <c r="Z519" s="52">
        <f t="shared" si="303"/>
        <v>17302.614000000001</v>
      </c>
      <c r="AA519" s="52">
        <f t="shared" si="304"/>
        <v>833985.99479999999</v>
      </c>
      <c r="AB519" s="52">
        <f t="shared" si="305"/>
        <v>709407.174</v>
      </c>
      <c r="AC519" s="50" t="s">
        <v>101</v>
      </c>
      <c r="AD519" s="50">
        <v>9100152287</v>
      </c>
      <c r="AE519" s="50" t="s">
        <v>6</v>
      </c>
      <c r="AF519" s="50" t="s">
        <v>116</v>
      </c>
      <c r="AG519" s="50" t="s">
        <v>12</v>
      </c>
      <c r="AH519" s="50">
        <v>331011024</v>
      </c>
      <c r="AI519" s="50" t="s">
        <v>197</v>
      </c>
      <c r="AJ519" s="57">
        <v>45268</v>
      </c>
      <c r="AK519" s="57">
        <v>45268</v>
      </c>
      <c r="AL519" s="50" t="s">
        <v>559</v>
      </c>
      <c r="AM519" s="50"/>
    </row>
    <row r="520" spans="1:39" s="46" customFormat="1" ht="15.75" hidden="1">
      <c r="A520" s="47">
        <v>79</v>
      </c>
      <c r="B520" s="48" t="s">
        <v>636</v>
      </c>
      <c r="C520" s="48"/>
      <c r="D520" s="49"/>
      <c r="E520" s="49">
        <v>7105373</v>
      </c>
      <c r="F520" s="49" t="s">
        <v>433</v>
      </c>
      <c r="G520" s="49">
        <v>5016571324</v>
      </c>
      <c r="H520" s="49" t="s">
        <v>434</v>
      </c>
      <c r="I520" s="50">
        <v>3100001558</v>
      </c>
      <c r="J520" s="50"/>
      <c r="K520" s="170" t="s">
        <v>1181</v>
      </c>
      <c r="L520" s="50">
        <v>1650</v>
      </c>
      <c r="M520" s="50">
        <v>4084</v>
      </c>
      <c r="N520" s="50">
        <v>3</v>
      </c>
      <c r="O520" s="51">
        <v>3</v>
      </c>
      <c r="P520" s="128" t="s">
        <v>98</v>
      </c>
      <c r="Q520" s="50" t="s">
        <v>425</v>
      </c>
      <c r="R520" s="50">
        <v>2.1379999999999999</v>
      </c>
      <c r="S520" s="52">
        <v>8400</v>
      </c>
      <c r="T520" s="52" t="s">
        <v>100</v>
      </c>
      <c r="U520" s="53">
        <v>82.3934</v>
      </c>
      <c r="V520" s="52">
        <f t="shared" si="302"/>
        <v>692104.56</v>
      </c>
      <c r="W520" s="52">
        <v>0</v>
      </c>
      <c r="X520" s="52">
        <v>0</v>
      </c>
      <c r="Y520" s="52">
        <f t="shared" si="307"/>
        <v>124578.8208</v>
      </c>
      <c r="Z520" s="52">
        <f t="shared" si="303"/>
        <v>17302.614000000001</v>
      </c>
      <c r="AA520" s="52">
        <f t="shared" si="304"/>
        <v>833985.99479999999</v>
      </c>
      <c r="AB520" s="52">
        <f t="shared" si="305"/>
        <v>709407.174</v>
      </c>
      <c r="AC520" s="50" t="s">
        <v>101</v>
      </c>
      <c r="AD520" s="50">
        <v>9100152287</v>
      </c>
      <c r="AE520" s="50" t="s">
        <v>6</v>
      </c>
      <c r="AF520" s="50" t="s">
        <v>116</v>
      </c>
      <c r="AG520" s="50" t="s">
        <v>12</v>
      </c>
      <c r="AH520" s="50">
        <v>331011024</v>
      </c>
      <c r="AI520" s="50" t="s">
        <v>197</v>
      </c>
      <c r="AJ520" s="50" t="s">
        <v>637</v>
      </c>
      <c r="AK520" s="50" t="s">
        <v>637</v>
      </c>
      <c r="AL520" s="50" t="s">
        <v>559</v>
      </c>
      <c r="AM520" s="50"/>
    </row>
    <row r="521" spans="1:39" s="46" customFormat="1" ht="15.75" hidden="1">
      <c r="A521" s="47">
        <v>80</v>
      </c>
      <c r="B521" s="48" t="s">
        <v>638</v>
      </c>
      <c r="C521" s="48"/>
      <c r="D521" s="49"/>
      <c r="E521" s="49">
        <v>7105373</v>
      </c>
      <c r="F521" s="49" t="s">
        <v>433</v>
      </c>
      <c r="G521" s="49">
        <v>5016571324</v>
      </c>
      <c r="H521" s="49" t="s">
        <v>434</v>
      </c>
      <c r="I521" s="50">
        <v>3100001558</v>
      </c>
      <c r="J521" s="50"/>
      <c r="K521" s="170" t="s">
        <v>1181</v>
      </c>
      <c r="L521" s="50">
        <v>1650</v>
      </c>
      <c r="M521" s="50">
        <v>4084</v>
      </c>
      <c r="N521" s="50">
        <v>3</v>
      </c>
      <c r="O521" s="51">
        <v>3</v>
      </c>
      <c r="P521" s="128" t="s">
        <v>98</v>
      </c>
      <c r="Q521" s="50" t="s">
        <v>425</v>
      </c>
      <c r="R521" s="50">
        <v>2.1379999999999999</v>
      </c>
      <c r="S521" s="52">
        <v>8400</v>
      </c>
      <c r="T521" s="52" t="s">
        <v>100</v>
      </c>
      <c r="U521" s="53">
        <v>82.3934</v>
      </c>
      <c r="V521" s="52">
        <f t="shared" si="302"/>
        <v>692104.56</v>
      </c>
      <c r="W521" s="52">
        <v>0</v>
      </c>
      <c r="X521" s="52">
        <v>0</v>
      </c>
      <c r="Y521" s="52">
        <f t="shared" si="307"/>
        <v>124578.8208</v>
      </c>
      <c r="Z521" s="52">
        <f t="shared" si="303"/>
        <v>17302.614000000001</v>
      </c>
      <c r="AA521" s="52">
        <f t="shared" si="304"/>
        <v>833985.99479999999</v>
      </c>
      <c r="AB521" s="52">
        <f t="shared" si="305"/>
        <v>709407.174</v>
      </c>
      <c r="AC521" s="50" t="s">
        <v>101</v>
      </c>
      <c r="AD521" s="50">
        <v>9100152287</v>
      </c>
      <c r="AE521" s="50" t="s">
        <v>6</v>
      </c>
      <c r="AF521" s="50" t="s">
        <v>116</v>
      </c>
      <c r="AG521" s="50" t="s">
        <v>12</v>
      </c>
      <c r="AH521" s="50">
        <v>331011024</v>
      </c>
      <c r="AI521" s="50" t="s">
        <v>197</v>
      </c>
      <c r="AJ521" s="50" t="s">
        <v>637</v>
      </c>
      <c r="AK521" s="50" t="s">
        <v>637</v>
      </c>
      <c r="AL521" s="50" t="s">
        <v>559</v>
      </c>
      <c r="AM521" s="50"/>
    </row>
    <row r="522" spans="1:39" s="46" customFormat="1" ht="15.75" hidden="1">
      <c r="A522" s="47">
        <v>81</v>
      </c>
      <c r="B522" s="48" t="s">
        <v>639</v>
      </c>
      <c r="C522" s="48"/>
      <c r="D522" s="49"/>
      <c r="E522" s="49">
        <v>7105373</v>
      </c>
      <c r="F522" s="49" t="s">
        <v>433</v>
      </c>
      <c r="G522" s="49">
        <v>5016571324</v>
      </c>
      <c r="H522" s="49" t="s">
        <v>434</v>
      </c>
      <c r="I522" s="50">
        <v>3100001558</v>
      </c>
      <c r="J522" s="50"/>
      <c r="K522" s="170" t="s">
        <v>1181</v>
      </c>
      <c r="L522" s="50">
        <v>1650</v>
      </c>
      <c r="M522" s="50">
        <v>4084</v>
      </c>
      <c r="N522" s="50">
        <v>3</v>
      </c>
      <c r="O522" s="51">
        <v>3</v>
      </c>
      <c r="P522" s="128" t="s">
        <v>98</v>
      </c>
      <c r="Q522" s="50" t="s">
        <v>425</v>
      </c>
      <c r="R522" s="50">
        <v>2.1379999999999999</v>
      </c>
      <c r="S522" s="52">
        <v>8400</v>
      </c>
      <c r="T522" s="52" t="s">
        <v>100</v>
      </c>
      <c r="U522" s="53">
        <v>82.3934</v>
      </c>
      <c r="V522" s="52">
        <f t="shared" si="302"/>
        <v>692104.56</v>
      </c>
      <c r="W522" s="52">
        <v>0</v>
      </c>
      <c r="X522" s="52">
        <v>0</v>
      </c>
      <c r="Y522" s="52">
        <f t="shared" si="307"/>
        <v>124578.8208</v>
      </c>
      <c r="Z522" s="52">
        <f t="shared" si="303"/>
        <v>17302.614000000001</v>
      </c>
      <c r="AA522" s="52">
        <f t="shared" si="304"/>
        <v>833985.99479999999</v>
      </c>
      <c r="AB522" s="52">
        <f t="shared" si="305"/>
        <v>709407.174</v>
      </c>
      <c r="AC522" s="50" t="s">
        <v>101</v>
      </c>
      <c r="AD522" s="50">
        <v>9100152287</v>
      </c>
      <c r="AE522" s="50" t="s">
        <v>6</v>
      </c>
      <c r="AF522" s="50" t="s">
        <v>116</v>
      </c>
      <c r="AG522" s="50" t="s">
        <v>12</v>
      </c>
      <c r="AH522" s="50">
        <v>331011024</v>
      </c>
      <c r="AI522" s="50" t="s">
        <v>197</v>
      </c>
      <c r="AJ522" s="50" t="s">
        <v>637</v>
      </c>
      <c r="AK522" s="50" t="s">
        <v>637</v>
      </c>
      <c r="AL522" s="50" t="s">
        <v>559</v>
      </c>
      <c r="AM522" s="50"/>
    </row>
    <row r="523" spans="1:39" s="46" customFormat="1" ht="15.75" hidden="1">
      <c r="A523" s="47">
        <v>82</v>
      </c>
      <c r="B523" s="48" t="s">
        <v>640</v>
      </c>
      <c r="C523" s="48"/>
      <c r="D523" s="49"/>
      <c r="E523" s="49">
        <v>7105373</v>
      </c>
      <c r="F523" s="49" t="s">
        <v>433</v>
      </c>
      <c r="G523" s="49">
        <v>5016571324</v>
      </c>
      <c r="H523" s="49" t="s">
        <v>434</v>
      </c>
      <c r="I523" s="50">
        <v>3100001558</v>
      </c>
      <c r="J523" s="50"/>
      <c r="K523" s="170" t="s">
        <v>1181</v>
      </c>
      <c r="L523" s="50">
        <v>1650</v>
      </c>
      <c r="M523" s="50">
        <v>4084</v>
      </c>
      <c r="N523" s="50">
        <v>3</v>
      </c>
      <c r="O523" s="51">
        <v>3</v>
      </c>
      <c r="P523" s="128" t="s">
        <v>98</v>
      </c>
      <c r="Q523" s="50" t="s">
        <v>425</v>
      </c>
      <c r="R523" s="50">
        <v>2.1379999999999999</v>
      </c>
      <c r="S523" s="52">
        <v>8400</v>
      </c>
      <c r="T523" s="52" t="s">
        <v>100</v>
      </c>
      <c r="U523" s="53">
        <v>82.3934</v>
      </c>
      <c r="V523" s="52">
        <f t="shared" si="302"/>
        <v>692104.56</v>
      </c>
      <c r="W523" s="52">
        <v>0</v>
      </c>
      <c r="X523" s="52">
        <v>0</v>
      </c>
      <c r="Y523" s="52">
        <f t="shared" si="307"/>
        <v>124578.8208</v>
      </c>
      <c r="Z523" s="52">
        <f t="shared" si="303"/>
        <v>17302.614000000001</v>
      </c>
      <c r="AA523" s="52">
        <f t="shared" si="304"/>
        <v>833985.99479999999</v>
      </c>
      <c r="AB523" s="52">
        <f t="shared" si="305"/>
        <v>709407.174</v>
      </c>
      <c r="AC523" s="50" t="s">
        <v>101</v>
      </c>
      <c r="AD523" s="50">
        <v>9100152287</v>
      </c>
      <c r="AE523" s="50" t="s">
        <v>6</v>
      </c>
      <c r="AF523" s="50" t="s">
        <v>116</v>
      </c>
      <c r="AG523" s="50" t="s">
        <v>12</v>
      </c>
      <c r="AH523" s="50">
        <v>331011024</v>
      </c>
      <c r="AI523" s="50" t="s">
        <v>197</v>
      </c>
      <c r="AJ523" s="50" t="s">
        <v>637</v>
      </c>
      <c r="AK523" s="50" t="s">
        <v>637</v>
      </c>
      <c r="AL523" s="50" t="s">
        <v>559</v>
      </c>
      <c r="AM523" s="50"/>
    </row>
    <row r="524" spans="1:39" s="46" customFormat="1" ht="15.75" hidden="1">
      <c r="A524" s="47">
        <v>83</v>
      </c>
      <c r="B524" s="48" t="s">
        <v>641</v>
      </c>
      <c r="C524" s="48"/>
      <c r="D524" s="49"/>
      <c r="E524" s="49">
        <v>7105373</v>
      </c>
      <c r="F524" s="49" t="s">
        <v>433</v>
      </c>
      <c r="G524" s="49">
        <v>5016571324</v>
      </c>
      <c r="H524" s="49" t="s">
        <v>434</v>
      </c>
      <c r="I524" s="50">
        <v>3100001558</v>
      </c>
      <c r="J524" s="50"/>
      <c r="K524" s="170" t="s">
        <v>1181</v>
      </c>
      <c r="L524" s="50">
        <v>1650</v>
      </c>
      <c r="M524" s="50">
        <v>4084</v>
      </c>
      <c r="N524" s="50">
        <v>3</v>
      </c>
      <c r="O524" s="51">
        <v>3</v>
      </c>
      <c r="P524" s="128" t="s">
        <v>98</v>
      </c>
      <c r="Q524" s="50" t="s">
        <v>425</v>
      </c>
      <c r="R524" s="50">
        <v>2.1379999999999999</v>
      </c>
      <c r="S524" s="52">
        <v>8400</v>
      </c>
      <c r="T524" s="52" t="s">
        <v>100</v>
      </c>
      <c r="U524" s="53">
        <v>82.3934</v>
      </c>
      <c r="V524" s="52">
        <f t="shared" si="302"/>
        <v>692104.56</v>
      </c>
      <c r="W524" s="52">
        <v>0</v>
      </c>
      <c r="X524" s="52">
        <v>0</v>
      </c>
      <c r="Y524" s="52">
        <f t="shared" si="307"/>
        <v>124578.8208</v>
      </c>
      <c r="Z524" s="52">
        <f t="shared" si="303"/>
        <v>17302.614000000001</v>
      </c>
      <c r="AA524" s="52">
        <f t="shared" si="304"/>
        <v>833985.99479999999</v>
      </c>
      <c r="AB524" s="52">
        <f t="shared" si="305"/>
        <v>709407.174</v>
      </c>
      <c r="AC524" s="50" t="s">
        <v>101</v>
      </c>
      <c r="AD524" s="50">
        <v>9100152287</v>
      </c>
      <c r="AE524" s="50" t="s">
        <v>6</v>
      </c>
      <c r="AF524" s="50" t="s">
        <v>116</v>
      </c>
      <c r="AG524" s="50" t="s">
        <v>12</v>
      </c>
      <c r="AH524" s="50">
        <v>331011024</v>
      </c>
      <c r="AI524" s="50" t="s">
        <v>197</v>
      </c>
      <c r="AJ524" s="50" t="s">
        <v>637</v>
      </c>
      <c r="AK524" s="50" t="s">
        <v>637</v>
      </c>
      <c r="AL524" s="50" t="s">
        <v>559</v>
      </c>
      <c r="AM524" s="50"/>
    </row>
    <row r="525" spans="1:39" s="46" customFormat="1" ht="15.75" hidden="1">
      <c r="A525" s="47">
        <v>84</v>
      </c>
      <c r="B525" s="48" t="s">
        <v>642</v>
      </c>
      <c r="C525" s="48"/>
      <c r="D525" s="49"/>
      <c r="E525" s="49">
        <v>7105373</v>
      </c>
      <c r="F525" s="49" t="s">
        <v>433</v>
      </c>
      <c r="G525" s="49">
        <v>5016571324</v>
      </c>
      <c r="H525" s="49" t="s">
        <v>434</v>
      </c>
      <c r="I525" s="50">
        <v>3100001558</v>
      </c>
      <c r="J525" s="50"/>
      <c r="K525" s="170" t="s">
        <v>1181</v>
      </c>
      <c r="L525" s="50">
        <v>1650</v>
      </c>
      <c r="M525" s="50">
        <v>4084</v>
      </c>
      <c r="N525" s="50">
        <v>3</v>
      </c>
      <c r="O525" s="51">
        <v>3</v>
      </c>
      <c r="P525" s="128" t="s">
        <v>98</v>
      </c>
      <c r="Q525" s="50" t="s">
        <v>425</v>
      </c>
      <c r="R525" s="50">
        <v>2.1379999999999999</v>
      </c>
      <c r="S525" s="52">
        <v>8400</v>
      </c>
      <c r="T525" s="52" t="s">
        <v>100</v>
      </c>
      <c r="U525" s="53">
        <v>82.3934</v>
      </c>
      <c r="V525" s="52">
        <f t="shared" si="302"/>
        <v>692104.56</v>
      </c>
      <c r="W525" s="52">
        <v>0</v>
      </c>
      <c r="X525" s="52">
        <v>0</v>
      </c>
      <c r="Y525" s="52">
        <f t="shared" si="307"/>
        <v>124578.8208</v>
      </c>
      <c r="Z525" s="52">
        <f t="shared" si="303"/>
        <v>17302.614000000001</v>
      </c>
      <c r="AA525" s="52">
        <f t="shared" si="304"/>
        <v>833985.99479999999</v>
      </c>
      <c r="AB525" s="52">
        <f t="shared" si="305"/>
        <v>709407.174</v>
      </c>
      <c r="AC525" s="50" t="s">
        <v>101</v>
      </c>
      <c r="AD525" s="50">
        <v>9100152287</v>
      </c>
      <c r="AE525" s="50" t="s">
        <v>6</v>
      </c>
      <c r="AF525" s="50" t="s">
        <v>116</v>
      </c>
      <c r="AG525" s="50" t="s">
        <v>12</v>
      </c>
      <c r="AH525" s="50">
        <v>331011024</v>
      </c>
      <c r="AI525" s="50" t="s">
        <v>197</v>
      </c>
      <c r="AJ525" s="50" t="s">
        <v>637</v>
      </c>
      <c r="AK525" s="50" t="s">
        <v>637</v>
      </c>
      <c r="AL525" s="50" t="s">
        <v>559</v>
      </c>
      <c r="AM525" s="50"/>
    </row>
    <row r="526" spans="1:39" s="46" customFormat="1" ht="15.75" hidden="1">
      <c r="A526" s="47">
        <v>85</v>
      </c>
      <c r="B526" s="48" t="s">
        <v>643</v>
      </c>
      <c r="C526" s="48"/>
      <c r="D526" s="49"/>
      <c r="E526" s="49">
        <v>7105373</v>
      </c>
      <c r="F526" s="49" t="s">
        <v>433</v>
      </c>
      <c r="G526" s="49">
        <v>5016571324</v>
      </c>
      <c r="H526" s="49" t="s">
        <v>434</v>
      </c>
      <c r="I526" s="50">
        <v>3100001558</v>
      </c>
      <c r="J526" s="50"/>
      <c r="K526" s="170" t="s">
        <v>1181</v>
      </c>
      <c r="L526" s="50">
        <v>1650</v>
      </c>
      <c r="M526" s="50">
        <v>4084</v>
      </c>
      <c r="N526" s="50">
        <v>3</v>
      </c>
      <c r="O526" s="51">
        <v>3</v>
      </c>
      <c r="P526" s="128" t="s">
        <v>98</v>
      </c>
      <c r="Q526" s="50" t="s">
        <v>425</v>
      </c>
      <c r="R526" s="50">
        <v>2.1379999999999999</v>
      </c>
      <c r="S526" s="52">
        <v>8400</v>
      </c>
      <c r="T526" s="52" t="s">
        <v>100</v>
      </c>
      <c r="U526" s="53">
        <v>82.3934</v>
      </c>
      <c r="V526" s="52">
        <f t="shared" si="302"/>
        <v>692104.56</v>
      </c>
      <c r="W526" s="52">
        <v>0</v>
      </c>
      <c r="X526" s="52">
        <v>0</v>
      </c>
      <c r="Y526" s="52">
        <f t="shared" si="307"/>
        <v>124578.8208</v>
      </c>
      <c r="Z526" s="52">
        <f t="shared" si="303"/>
        <v>17302.614000000001</v>
      </c>
      <c r="AA526" s="52">
        <f t="shared" si="304"/>
        <v>833985.99479999999</v>
      </c>
      <c r="AB526" s="52">
        <f t="shared" si="305"/>
        <v>709407.174</v>
      </c>
      <c r="AC526" s="50" t="s">
        <v>101</v>
      </c>
      <c r="AD526" s="50">
        <v>9100152287</v>
      </c>
      <c r="AE526" s="50" t="s">
        <v>6</v>
      </c>
      <c r="AF526" s="50" t="s">
        <v>116</v>
      </c>
      <c r="AG526" s="50" t="s">
        <v>12</v>
      </c>
      <c r="AH526" s="50">
        <v>331011024</v>
      </c>
      <c r="AI526" s="50" t="s">
        <v>197</v>
      </c>
      <c r="AJ526" s="50" t="s">
        <v>637</v>
      </c>
      <c r="AK526" s="50" t="s">
        <v>637</v>
      </c>
      <c r="AL526" s="50" t="s">
        <v>559</v>
      </c>
      <c r="AM526" s="50"/>
    </row>
    <row r="527" spans="1:39" s="46" customFormat="1" ht="15.75" hidden="1">
      <c r="A527" s="47">
        <v>86</v>
      </c>
      <c r="B527" s="48" t="s">
        <v>644</v>
      </c>
      <c r="C527" s="48"/>
      <c r="D527" s="49"/>
      <c r="E527" s="49">
        <v>7105373</v>
      </c>
      <c r="F527" s="49" t="s">
        <v>433</v>
      </c>
      <c r="G527" s="49">
        <v>5016571324</v>
      </c>
      <c r="H527" s="49" t="s">
        <v>434</v>
      </c>
      <c r="I527" s="50">
        <v>3100001558</v>
      </c>
      <c r="J527" s="50"/>
      <c r="K527" s="170" t="s">
        <v>1181</v>
      </c>
      <c r="L527" s="50">
        <v>1650</v>
      </c>
      <c r="M527" s="50">
        <v>4084</v>
      </c>
      <c r="N527" s="50">
        <v>3</v>
      </c>
      <c r="O527" s="51">
        <v>3</v>
      </c>
      <c r="P527" s="128" t="s">
        <v>98</v>
      </c>
      <c r="Q527" s="50" t="s">
        <v>425</v>
      </c>
      <c r="R527" s="50">
        <v>2.1379999999999999</v>
      </c>
      <c r="S527" s="52">
        <v>8400</v>
      </c>
      <c r="T527" s="52" t="s">
        <v>100</v>
      </c>
      <c r="U527" s="53">
        <v>82.3934</v>
      </c>
      <c r="V527" s="52">
        <f t="shared" si="302"/>
        <v>692104.56</v>
      </c>
      <c r="W527" s="52">
        <v>0</v>
      </c>
      <c r="X527" s="52">
        <v>0</v>
      </c>
      <c r="Y527" s="52">
        <f t="shared" si="307"/>
        <v>124578.8208</v>
      </c>
      <c r="Z527" s="52">
        <f t="shared" si="303"/>
        <v>17302.614000000001</v>
      </c>
      <c r="AA527" s="52">
        <f t="shared" si="304"/>
        <v>833985.99479999999</v>
      </c>
      <c r="AB527" s="52">
        <f t="shared" si="305"/>
        <v>709407.174</v>
      </c>
      <c r="AC527" s="50" t="s">
        <v>101</v>
      </c>
      <c r="AD527" s="50">
        <v>9100152287</v>
      </c>
      <c r="AE527" s="50" t="s">
        <v>6</v>
      </c>
      <c r="AF527" s="50" t="s">
        <v>116</v>
      </c>
      <c r="AG527" s="50" t="s">
        <v>12</v>
      </c>
      <c r="AH527" s="50">
        <v>331011024</v>
      </c>
      <c r="AI527" s="50" t="s">
        <v>197</v>
      </c>
      <c r="AJ527" s="50" t="s">
        <v>637</v>
      </c>
      <c r="AK527" s="50" t="s">
        <v>637</v>
      </c>
      <c r="AL527" s="50" t="s">
        <v>559</v>
      </c>
      <c r="AM527" s="50"/>
    </row>
    <row r="528" spans="1:39" s="46" customFormat="1" ht="15.75" hidden="1">
      <c r="A528" s="47">
        <v>87</v>
      </c>
      <c r="B528" s="48" t="s">
        <v>645</v>
      </c>
      <c r="C528" s="48"/>
      <c r="D528" s="49"/>
      <c r="E528" s="49">
        <v>8719446</v>
      </c>
      <c r="F528" s="49" t="s">
        <v>646</v>
      </c>
      <c r="G528" s="49">
        <v>5017431048</v>
      </c>
      <c r="H528" s="49" t="s">
        <v>647</v>
      </c>
      <c r="I528" s="50">
        <v>3100001558</v>
      </c>
      <c r="J528" s="50"/>
      <c r="K528" s="170" t="s">
        <v>1181</v>
      </c>
      <c r="L528" s="50">
        <v>1650</v>
      </c>
      <c r="M528" s="50">
        <v>4084</v>
      </c>
      <c r="N528" s="50">
        <v>3</v>
      </c>
      <c r="O528" s="51">
        <v>3</v>
      </c>
      <c r="P528" s="128" t="s">
        <v>98</v>
      </c>
      <c r="Q528" s="50" t="s">
        <v>115</v>
      </c>
      <c r="R528" s="50">
        <v>2.1379999999999999</v>
      </c>
      <c r="S528" s="52">
        <v>8400</v>
      </c>
      <c r="T528" s="52" t="s">
        <v>100</v>
      </c>
      <c r="U528" s="53">
        <v>82.3934</v>
      </c>
      <c r="V528" s="52">
        <f t="shared" si="302"/>
        <v>692104.56</v>
      </c>
      <c r="W528" s="52">
        <v>0</v>
      </c>
      <c r="X528" s="52">
        <v>0</v>
      </c>
      <c r="Y528" s="52">
        <f t="shared" si="307"/>
        <v>124578.8208</v>
      </c>
      <c r="Z528" s="52">
        <f t="shared" si="303"/>
        <v>17302.614000000001</v>
      </c>
      <c r="AA528" s="52">
        <f t="shared" si="304"/>
        <v>833985.99479999999</v>
      </c>
      <c r="AB528" s="52">
        <f t="shared" si="305"/>
        <v>709407.174</v>
      </c>
      <c r="AC528" s="50" t="s">
        <v>101</v>
      </c>
      <c r="AD528" s="50">
        <v>9100152287</v>
      </c>
      <c r="AE528" s="50" t="s">
        <v>6</v>
      </c>
      <c r="AF528" s="50" t="s">
        <v>116</v>
      </c>
      <c r="AG528" s="50" t="s">
        <v>12</v>
      </c>
      <c r="AH528" s="50">
        <v>331011024</v>
      </c>
      <c r="AI528" s="50" t="s">
        <v>197</v>
      </c>
      <c r="AJ528" s="50" t="s">
        <v>648</v>
      </c>
      <c r="AK528" s="50" t="s">
        <v>648</v>
      </c>
      <c r="AL528" s="50" t="s">
        <v>559</v>
      </c>
      <c r="AM528" s="50"/>
    </row>
    <row r="529" spans="1:39" s="46" customFormat="1" ht="15.75" hidden="1">
      <c r="A529" s="47">
        <v>88</v>
      </c>
      <c r="B529" s="48" t="s">
        <v>649</v>
      </c>
      <c r="C529" s="48"/>
      <c r="D529" s="49"/>
      <c r="E529" s="49">
        <v>8719446</v>
      </c>
      <c r="F529" s="49" t="s">
        <v>646</v>
      </c>
      <c r="G529" s="49">
        <v>5017431048</v>
      </c>
      <c r="H529" s="49" t="s">
        <v>647</v>
      </c>
      <c r="I529" s="50">
        <v>3100001558</v>
      </c>
      <c r="J529" s="50"/>
      <c r="K529" s="170" t="s">
        <v>1181</v>
      </c>
      <c r="L529" s="50">
        <v>1650</v>
      </c>
      <c r="M529" s="50">
        <v>4084</v>
      </c>
      <c r="N529" s="50">
        <v>3</v>
      </c>
      <c r="O529" s="51">
        <v>3</v>
      </c>
      <c r="P529" s="128" t="s">
        <v>98</v>
      </c>
      <c r="Q529" s="50" t="s">
        <v>115</v>
      </c>
      <c r="R529" s="50">
        <v>2.1379999999999999</v>
      </c>
      <c r="S529" s="52">
        <v>8400</v>
      </c>
      <c r="T529" s="52" t="s">
        <v>100</v>
      </c>
      <c r="U529" s="53">
        <v>82.3934</v>
      </c>
      <c r="V529" s="52">
        <f t="shared" si="302"/>
        <v>692104.56</v>
      </c>
      <c r="W529" s="52">
        <v>0</v>
      </c>
      <c r="X529" s="52">
        <v>0</v>
      </c>
      <c r="Y529" s="52">
        <f t="shared" si="307"/>
        <v>124578.8208</v>
      </c>
      <c r="Z529" s="52">
        <f t="shared" si="303"/>
        <v>17302.614000000001</v>
      </c>
      <c r="AA529" s="52">
        <f t="shared" si="304"/>
        <v>833985.99479999999</v>
      </c>
      <c r="AB529" s="52">
        <f t="shared" si="305"/>
        <v>709407.174</v>
      </c>
      <c r="AC529" s="50" t="s">
        <v>101</v>
      </c>
      <c r="AD529" s="50">
        <v>9100152287</v>
      </c>
      <c r="AE529" s="50" t="s">
        <v>6</v>
      </c>
      <c r="AF529" s="50" t="s">
        <v>116</v>
      </c>
      <c r="AG529" s="50" t="s">
        <v>12</v>
      </c>
      <c r="AH529" s="50">
        <v>331011024</v>
      </c>
      <c r="AI529" s="50" t="s">
        <v>197</v>
      </c>
      <c r="AJ529" s="50" t="s">
        <v>648</v>
      </c>
      <c r="AK529" s="50" t="s">
        <v>648</v>
      </c>
      <c r="AL529" s="50" t="s">
        <v>559</v>
      </c>
      <c r="AM529" s="50"/>
    </row>
    <row r="530" spans="1:39" s="46" customFormat="1" ht="15.75" hidden="1">
      <c r="A530" s="47">
        <v>89</v>
      </c>
      <c r="B530" s="48" t="s">
        <v>650</v>
      </c>
      <c r="C530" s="48"/>
      <c r="D530" s="49"/>
      <c r="E530" s="49">
        <v>8719446</v>
      </c>
      <c r="F530" s="49" t="s">
        <v>646</v>
      </c>
      <c r="G530" s="49">
        <v>5017431048</v>
      </c>
      <c r="H530" s="49" t="s">
        <v>647</v>
      </c>
      <c r="I530" s="50">
        <v>3100001558</v>
      </c>
      <c r="J530" s="50"/>
      <c r="K530" s="170" t="s">
        <v>1181</v>
      </c>
      <c r="L530" s="50">
        <v>1650</v>
      </c>
      <c r="M530" s="50">
        <v>4084</v>
      </c>
      <c r="N530" s="50">
        <v>3</v>
      </c>
      <c r="O530" s="51">
        <v>3</v>
      </c>
      <c r="P530" s="128" t="s">
        <v>98</v>
      </c>
      <c r="Q530" s="50" t="s">
        <v>115</v>
      </c>
      <c r="R530" s="50">
        <v>2.1379999999999999</v>
      </c>
      <c r="S530" s="52">
        <v>8400</v>
      </c>
      <c r="T530" s="52" t="s">
        <v>100</v>
      </c>
      <c r="U530" s="53">
        <v>82.3934</v>
      </c>
      <c r="V530" s="52">
        <f t="shared" si="302"/>
        <v>692104.56</v>
      </c>
      <c r="W530" s="52">
        <v>0</v>
      </c>
      <c r="X530" s="52">
        <v>0</v>
      </c>
      <c r="Y530" s="52">
        <f t="shared" si="307"/>
        <v>124578.8208</v>
      </c>
      <c r="Z530" s="52">
        <f t="shared" si="303"/>
        <v>17302.614000000001</v>
      </c>
      <c r="AA530" s="52">
        <f t="shared" si="304"/>
        <v>833985.99479999999</v>
      </c>
      <c r="AB530" s="52">
        <f t="shared" si="305"/>
        <v>709407.174</v>
      </c>
      <c r="AC530" s="50" t="s">
        <v>101</v>
      </c>
      <c r="AD530" s="50">
        <v>9100152287</v>
      </c>
      <c r="AE530" s="50" t="s">
        <v>6</v>
      </c>
      <c r="AF530" s="50" t="s">
        <v>116</v>
      </c>
      <c r="AG530" s="50" t="s">
        <v>12</v>
      </c>
      <c r="AH530" s="50">
        <v>331011024</v>
      </c>
      <c r="AI530" s="50" t="s">
        <v>197</v>
      </c>
      <c r="AJ530" s="50" t="s">
        <v>648</v>
      </c>
      <c r="AK530" s="50" t="s">
        <v>648</v>
      </c>
      <c r="AL530" s="50" t="s">
        <v>559</v>
      </c>
      <c r="AM530" s="50"/>
    </row>
    <row r="531" spans="1:39" s="46" customFormat="1" ht="15.75" hidden="1">
      <c r="A531" s="47">
        <v>90</v>
      </c>
      <c r="B531" s="48" t="s">
        <v>651</v>
      </c>
      <c r="C531" s="48"/>
      <c r="D531" s="49"/>
      <c r="E531" s="49">
        <v>8719446</v>
      </c>
      <c r="F531" s="49" t="s">
        <v>646</v>
      </c>
      <c r="G531" s="49">
        <v>5017431048</v>
      </c>
      <c r="H531" s="49" t="s">
        <v>647</v>
      </c>
      <c r="I531" s="50">
        <v>3100001558</v>
      </c>
      <c r="J531" s="50"/>
      <c r="K531" s="170" t="s">
        <v>1181</v>
      </c>
      <c r="L531" s="50">
        <v>1650</v>
      </c>
      <c r="M531" s="50">
        <v>4084</v>
      </c>
      <c r="N531" s="50">
        <v>3</v>
      </c>
      <c r="O531" s="51">
        <v>3</v>
      </c>
      <c r="P531" s="128" t="s">
        <v>98</v>
      </c>
      <c r="Q531" s="50" t="s">
        <v>115</v>
      </c>
      <c r="R531" s="50">
        <v>2.1379999999999999</v>
      </c>
      <c r="S531" s="52">
        <v>8400</v>
      </c>
      <c r="T531" s="52" t="s">
        <v>100</v>
      </c>
      <c r="U531" s="53">
        <v>82.3934</v>
      </c>
      <c r="V531" s="52">
        <f t="shared" si="302"/>
        <v>692104.56</v>
      </c>
      <c r="W531" s="52">
        <v>0</v>
      </c>
      <c r="X531" s="52">
        <v>0</v>
      </c>
      <c r="Y531" s="52">
        <f t="shared" si="307"/>
        <v>124578.8208</v>
      </c>
      <c r="Z531" s="52">
        <f t="shared" si="303"/>
        <v>17302.614000000001</v>
      </c>
      <c r="AA531" s="52">
        <f t="shared" si="304"/>
        <v>833985.99479999999</v>
      </c>
      <c r="AB531" s="52">
        <f t="shared" si="305"/>
        <v>709407.174</v>
      </c>
      <c r="AC531" s="50" t="s">
        <v>101</v>
      </c>
      <c r="AD531" s="50">
        <v>9100152287</v>
      </c>
      <c r="AE531" s="50" t="s">
        <v>6</v>
      </c>
      <c r="AF531" s="50" t="s">
        <v>116</v>
      </c>
      <c r="AG531" s="50" t="s">
        <v>12</v>
      </c>
      <c r="AH531" s="50">
        <v>331011024</v>
      </c>
      <c r="AI531" s="50" t="s">
        <v>197</v>
      </c>
      <c r="AJ531" s="50" t="s">
        <v>648</v>
      </c>
      <c r="AK531" s="50" t="s">
        <v>648</v>
      </c>
      <c r="AL531" s="50" t="s">
        <v>559</v>
      </c>
      <c r="AM531" s="50"/>
    </row>
    <row r="532" spans="1:39" s="46" customFormat="1" ht="15.75" hidden="1">
      <c r="A532" s="47">
        <v>91</v>
      </c>
      <c r="B532" s="48" t="s">
        <v>652</v>
      </c>
      <c r="C532" s="48"/>
      <c r="D532" s="49"/>
      <c r="E532" s="49">
        <v>8719446</v>
      </c>
      <c r="F532" s="49" t="s">
        <v>646</v>
      </c>
      <c r="G532" s="49">
        <v>5017431048</v>
      </c>
      <c r="H532" s="49" t="s">
        <v>647</v>
      </c>
      <c r="I532" s="50">
        <v>3100001558</v>
      </c>
      <c r="J532" s="50"/>
      <c r="K532" s="170" t="s">
        <v>1181</v>
      </c>
      <c r="L532" s="50">
        <v>1650</v>
      </c>
      <c r="M532" s="50">
        <v>4084</v>
      </c>
      <c r="N532" s="50">
        <v>3</v>
      </c>
      <c r="O532" s="51">
        <v>3</v>
      </c>
      <c r="P532" s="128" t="s">
        <v>98</v>
      </c>
      <c r="Q532" s="50" t="s">
        <v>115</v>
      </c>
      <c r="R532" s="50">
        <v>2.1379999999999999</v>
      </c>
      <c r="S532" s="52">
        <v>8400</v>
      </c>
      <c r="T532" s="52" t="s">
        <v>100</v>
      </c>
      <c r="U532" s="53">
        <v>82.3934</v>
      </c>
      <c r="V532" s="52">
        <f t="shared" si="302"/>
        <v>692104.56</v>
      </c>
      <c r="W532" s="52">
        <v>0</v>
      </c>
      <c r="X532" s="52">
        <v>0</v>
      </c>
      <c r="Y532" s="52">
        <f t="shared" si="307"/>
        <v>124578.8208</v>
      </c>
      <c r="Z532" s="52">
        <f t="shared" si="303"/>
        <v>17302.614000000001</v>
      </c>
      <c r="AA532" s="52">
        <f t="shared" si="304"/>
        <v>833985.99479999999</v>
      </c>
      <c r="AB532" s="52">
        <f t="shared" si="305"/>
        <v>709407.174</v>
      </c>
      <c r="AC532" s="50" t="s">
        <v>101</v>
      </c>
      <c r="AD532" s="50">
        <v>9100152287</v>
      </c>
      <c r="AE532" s="50" t="s">
        <v>6</v>
      </c>
      <c r="AF532" s="50" t="s">
        <v>116</v>
      </c>
      <c r="AG532" s="50" t="s">
        <v>12</v>
      </c>
      <c r="AH532" s="50">
        <v>331011024</v>
      </c>
      <c r="AI532" s="50" t="s">
        <v>197</v>
      </c>
      <c r="AJ532" s="50" t="s">
        <v>648</v>
      </c>
      <c r="AK532" s="50" t="s">
        <v>648</v>
      </c>
      <c r="AL532" s="50" t="s">
        <v>559</v>
      </c>
      <c r="AM532" s="50"/>
    </row>
    <row r="533" spans="1:39" s="46" customFormat="1" ht="15.75" hidden="1">
      <c r="A533" s="47">
        <v>92</v>
      </c>
      <c r="B533" s="48" t="s">
        <v>653</v>
      </c>
      <c r="C533" s="48"/>
      <c r="D533" s="49"/>
      <c r="E533" s="49">
        <v>8719446</v>
      </c>
      <c r="F533" s="49" t="s">
        <v>646</v>
      </c>
      <c r="G533" s="49">
        <v>5017431048</v>
      </c>
      <c r="H533" s="49" t="s">
        <v>647</v>
      </c>
      <c r="I533" s="50">
        <v>3100001558</v>
      </c>
      <c r="J533" s="50"/>
      <c r="K533" s="170" t="s">
        <v>1181</v>
      </c>
      <c r="L533" s="50">
        <v>1650</v>
      </c>
      <c r="M533" s="50">
        <v>4084</v>
      </c>
      <c r="N533" s="50">
        <v>3</v>
      </c>
      <c r="O533" s="51">
        <v>3</v>
      </c>
      <c r="P533" s="128" t="s">
        <v>98</v>
      </c>
      <c r="Q533" s="50" t="s">
        <v>115</v>
      </c>
      <c r="R533" s="50">
        <v>2.1379999999999999</v>
      </c>
      <c r="S533" s="52">
        <v>8400</v>
      </c>
      <c r="T533" s="52" t="s">
        <v>100</v>
      </c>
      <c r="U533" s="53">
        <v>82.3934</v>
      </c>
      <c r="V533" s="52">
        <f t="shared" si="302"/>
        <v>692104.56</v>
      </c>
      <c r="W533" s="52">
        <v>0</v>
      </c>
      <c r="X533" s="52">
        <v>0</v>
      </c>
      <c r="Y533" s="52">
        <f t="shared" si="307"/>
        <v>124578.8208</v>
      </c>
      <c r="Z533" s="52">
        <f t="shared" si="303"/>
        <v>17302.614000000001</v>
      </c>
      <c r="AA533" s="52">
        <f t="shared" si="304"/>
        <v>833985.99479999999</v>
      </c>
      <c r="AB533" s="52">
        <f t="shared" si="305"/>
        <v>709407.174</v>
      </c>
      <c r="AC533" s="50" t="s">
        <v>101</v>
      </c>
      <c r="AD533" s="50">
        <v>9100152287</v>
      </c>
      <c r="AE533" s="50" t="s">
        <v>6</v>
      </c>
      <c r="AF533" s="50" t="s">
        <v>116</v>
      </c>
      <c r="AG533" s="50" t="s">
        <v>12</v>
      </c>
      <c r="AH533" s="50">
        <v>331011024</v>
      </c>
      <c r="AI533" s="50" t="s">
        <v>197</v>
      </c>
      <c r="AJ533" s="50" t="s">
        <v>648</v>
      </c>
      <c r="AK533" s="50" t="s">
        <v>648</v>
      </c>
      <c r="AL533" s="50" t="s">
        <v>559</v>
      </c>
      <c r="AM533" s="50"/>
    </row>
    <row r="534" spans="1:39" s="46" customFormat="1" ht="15.75" hidden="1">
      <c r="A534" s="47">
        <v>93</v>
      </c>
      <c r="B534" s="48" t="s">
        <v>654</v>
      </c>
      <c r="C534" s="48"/>
      <c r="D534" s="49"/>
      <c r="E534" s="49">
        <v>8719446</v>
      </c>
      <c r="F534" s="49" t="s">
        <v>646</v>
      </c>
      <c r="G534" s="49">
        <v>5017431048</v>
      </c>
      <c r="H534" s="49" t="s">
        <v>647</v>
      </c>
      <c r="I534" s="50">
        <v>3100001558</v>
      </c>
      <c r="J534" s="50"/>
      <c r="K534" s="170" t="s">
        <v>1181</v>
      </c>
      <c r="L534" s="50">
        <v>1650</v>
      </c>
      <c r="M534" s="50">
        <v>4084</v>
      </c>
      <c r="N534" s="50">
        <v>3</v>
      </c>
      <c r="O534" s="51">
        <v>3</v>
      </c>
      <c r="P534" s="128" t="s">
        <v>98</v>
      </c>
      <c r="Q534" s="50" t="s">
        <v>115</v>
      </c>
      <c r="R534" s="50">
        <v>2.1379999999999999</v>
      </c>
      <c r="S534" s="52">
        <v>8400</v>
      </c>
      <c r="T534" s="52" t="s">
        <v>100</v>
      </c>
      <c r="U534" s="53">
        <v>82.3934</v>
      </c>
      <c r="V534" s="52">
        <f t="shared" si="302"/>
        <v>692104.56</v>
      </c>
      <c r="W534" s="52">
        <v>0</v>
      </c>
      <c r="X534" s="52">
        <v>0</v>
      </c>
      <c r="Y534" s="52">
        <f t="shared" si="307"/>
        <v>124578.8208</v>
      </c>
      <c r="Z534" s="52">
        <f t="shared" si="303"/>
        <v>17302.614000000001</v>
      </c>
      <c r="AA534" s="52">
        <f t="shared" si="304"/>
        <v>833985.99479999999</v>
      </c>
      <c r="AB534" s="52">
        <f t="shared" si="305"/>
        <v>709407.174</v>
      </c>
      <c r="AC534" s="50" t="s">
        <v>101</v>
      </c>
      <c r="AD534" s="50">
        <v>9100152287</v>
      </c>
      <c r="AE534" s="50" t="s">
        <v>6</v>
      </c>
      <c r="AF534" s="50" t="s">
        <v>116</v>
      </c>
      <c r="AG534" s="50" t="s">
        <v>12</v>
      </c>
      <c r="AH534" s="50">
        <v>331011024</v>
      </c>
      <c r="AI534" s="50" t="s">
        <v>197</v>
      </c>
      <c r="AJ534" s="50" t="s">
        <v>648</v>
      </c>
      <c r="AK534" s="50" t="s">
        <v>648</v>
      </c>
      <c r="AL534" s="50" t="s">
        <v>559</v>
      </c>
      <c r="AM534" s="50"/>
    </row>
    <row r="535" spans="1:39" s="46" customFormat="1" ht="15.75" hidden="1">
      <c r="A535" s="47">
        <v>94</v>
      </c>
      <c r="B535" s="48" t="s">
        <v>655</v>
      </c>
      <c r="C535" s="48"/>
      <c r="D535" s="49"/>
      <c r="E535" s="49">
        <v>8719446</v>
      </c>
      <c r="F535" s="49" t="s">
        <v>646</v>
      </c>
      <c r="G535" s="49">
        <v>5017431048</v>
      </c>
      <c r="H535" s="49" t="s">
        <v>647</v>
      </c>
      <c r="I535" s="50">
        <v>3100001558</v>
      </c>
      <c r="J535" s="50"/>
      <c r="K535" s="170" t="s">
        <v>1181</v>
      </c>
      <c r="L535" s="50">
        <v>1650</v>
      </c>
      <c r="M535" s="50">
        <v>4084</v>
      </c>
      <c r="N535" s="50">
        <v>3</v>
      </c>
      <c r="O535" s="51">
        <v>3</v>
      </c>
      <c r="P535" s="128" t="s">
        <v>98</v>
      </c>
      <c r="Q535" s="50" t="s">
        <v>115</v>
      </c>
      <c r="R535" s="50">
        <v>2.1379999999999999</v>
      </c>
      <c r="S535" s="52">
        <v>8400</v>
      </c>
      <c r="T535" s="52" t="s">
        <v>100</v>
      </c>
      <c r="U535" s="53">
        <v>82.3934</v>
      </c>
      <c r="V535" s="52">
        <f t="shared" si="302"/>
        <v>692104.56</v>
      </c>
      <c r="W535" s="52">
        <v>0</v>
      </c>
      <c r="X535" s="52">
        <v>0</v>
      </c>
      <c r="Y535" s="52">
        <f t="shared" si="307"/>
        <v>124578.8208</v>
      </c>
      <c r="Z535" s="52">
        <f t="shared" si="303"/>
        <v>17302.614000000001</v>
      </c>
      <c r="AA535" s="52">
        <f t="shared" si="304"/>
        <v>833985.99479999999</v>
      </c>
      <c r="AB535" s="52">
        <f t="shared" si="305"/>
        <v>709407.174</v>
      </c>
      <c r="AC535" s="50" t="s">
        <v>101</v>
      </c>
      <c r="AD535" s="50">
        <v>9100152287</v>
      </c>
      <c r="AE535" s="50" t="s">
        <v>6</v>
      </c>
      <c r="AF535" s="50" t="s">
        <v>116</v>
      </c>
      <c r="AG535" s="50" t="s">
        <v>12</v>
      </c>
      <c r="AH535" s="50">
        <v>331011024</v>
      </c>
      <c r="AI535" s="50" t="s">
        <v>197</v>
      </c>
      <c r="AJ535" s="50" t="s">
        <v>648</v>
      </c>
      <c r="AK535" s="50" t="s">
        <v>648</v>
      </c>
      <c r="AL535" s="50" t="s">
        <v>559</v>
      </c>
      <c r="AM535" s="50"/>
    </row>
    <row r="536" spans="1:39" s="46" customFormat="1" ht="15.75" hidden="1">
      <c r="A536" s="47">
        <v>95</v>
      </c>
      <c r="B536" s="48" t="s">
        <v>656</v>
      </c>
      <c r="C536" s="48"/>
      <c r="D536" s="49"/>
      <c r="E536" s="49">
        <v>8719446</v>
      </c>
      <c r="F536" s="49" t="s">
        <v>646</v>
      </c>
      <c r="G536" s="49">
        <v>5017431048</v>
      </c>
      <c r="H536" s="49" t="s">
        <v>647</v>
      </c>
      <c r="I536" s="50">
        <v>3100001558</v>
      </c>
      <c r="J536" s="50"/>
      <c r="K536" s="170" t="s">
        <v>1181</v>
      </c>
      <c r="L536" s="50">
        <v>1650</v>
      </c>
      <c r="M536" s="50">
        <v>4084</v>
      </c>
      <c r="N536" s="50">
        <v>3</v>
      </c>
      <c r="O536" s="51">
        <v>3</v>
      </c>
      <c r="P536" s="128" t="s">
        <v>98</v>
      </c>
      <c r="Q536" s="50" t="s">
        <v>115</v>
      </c>
      <c r="R536" s="50">
        <v>2.1379999999999999</v>
      </c>
      <c r="S536" s="52">
        <v>8400</v>
      </c>
      <c r="T536" s="52" t="s">
        <v>100</v>
      </c>
      <c r="U536" s="53">
        <v>82.3934</v>
      </c>
      <c r="V536" s="52">
        <f t="shared" si="302"/>
        <v>692104.56</v>
      </c>
      <c r="W536" s="52">
        <v>0</v>
      </c>
      <c r="X536" s="52">
        <v>0</v>
      </c>
      <c r="Y536" s="52">
        <f t="shared" si="307"/>
        <v>124578.8208</v>
      </c>
      <c r="Z536" s="52">
        <f t="shared" si="303"/>
        <v>17302.614000000001</v>
      </c>
      <c r="AA536" s="52">
        <f t="shared" si="304"/>
        <v>833985.99479999999</v>
      </c>
      <c r="AB536" s="52">
        <f t="shared" si="305"/>
        <v>709407.174</v>
      </c>
      <c r="AC536" s="50" t="s">
        <v>101</v>
      </c>
      <c r="AD536" s="50">
        <v>9100152287</v>
      </c>
      <c r="AE536" s="50" t="s">
        <v>6</v>
      </c>
      <c r="AF536" s="50" t="s">
        <v>116</v>
      </c>
      <c r="AG536" s="50" t="s">
        <v>12</v>
      </c>
      <c r="AH536" s="50">
        <v>331011024</v>
      </c>
      <c r="AI536" s="50" t="s">
        <v>197</v>
      </c>
      <c r="AJ536" s="50" t="s">
        <v>648</v>
      </c>
      <c r="AK536" s="50" t="s">
        <v>648</v>
      </c>
      <c r="AL536" s="50" t="s">
        <v>559</v>
      </c>
      <c r="AM536" s="50"/>
    </row>
    <row r="537" spans="1:39" s="46" customFormat="1" ht="15.75" hidden="1">
      <c r="A537" s="47">
        <v>96</v>
      </c>
      <c r="B537" s="48" t="s">
        <v>657</v>
      </c>
      <c r="C537" s="48"/>
      <c r="D537" s="49"/>
      <c r="E537" s="49">
        <v>8719446</v>
      </c>
      <c r="F537" s="49" t="s">
        <v>646</v>
      </c>
      <c r="G537" s="49">
        <v>5017431048</v>
      </c>
      <c r="H537" s="49" t="s">
        <v>647</v>
      </c>
      <c r="I537" s="50">
        <v>3100001558</v>
      </c>
      <c r="J537" s="50"/>
      <c r="K537" s="170" t="s">
        <v>1181</v>
      </c>
      <c r="L537" s="50">
        <v>1650</v>
      </c>
      <c r="M537" s="50">
        <v>4084</v>
      </c>
      <c r="N537" s="50">
        <v>3</v>
      </c>
      <c r="O537" s="51">
        <v>3</v>
      </c>
      <c r="P537" s="128" t="s">
        <v>98</v>
      </c>
      <c r="Q537" s="50" t="s">
        <v>115</v>
      </c>
      <c r="R537" s="50">
        <v>2.1379999999999999</v>
      </c>
      <c r="S537" s="52">
        <v>8400</v>
      </c>
      <c r="T537" s="52" t="s">
        <v>100</v>
      </c>
      <c r="U537" s="53">
        <v>82.3934</v>
      </c>
      <c r="V537" s="52">
        <f t="shared" si="302"/>
        <v>692104.56</v>
      </c>
      <c r="W537" s="52">
        <v>0</v>
      </c>
      <c r="X537" s="52">
        <v>0</v>
      </c>
      <c r="Y537" s="52">
        <f t="shared" si="307"/>
        <v>124578.8208</v>
      </c>
      <c r="Z537" s="52">
        <f t="shared" si="303"/>
        <v>17302.614000000001</v>
      </c>
      <c r="AA537" s="52">
        <f t="shared" si="304"/>
        <v>833985.99479999999</v>
      </c>
      <c r="AB537" s="52">
        <f t="shared" si="305"/>
        <v>709407.174</v>
      </c>
      <c r="AC537" s="50" t="s">
        <v>101</v>
      </c>
      <c r="AD537" s="50">
        <v>9100152287</v>
      </c>
      <c r="AE537" s="50" t="s">
        <v>6</v>
      </c>
      <c r="AF537" s="50" t="s">
        <v>116</v>
      </c>
      <c r="AG537" s="50" t="s">
        <v>12</v>
      </c>
      <c r="AH537" s="50">
        <v>331011024</v>
      </c>
      <c r="AI537" s="50" t="s">
        <v>197</v>
      </c>
      <c r="AJ537" s="50" t="s">
        <v>648</v>
      </c>
      <c r="AK537" s="50" t="s">
        <v>648</v>
      </c>
      <c r="AL537" s="50" t="s">
        <v>559</v>
      </c>
      <c r="AM537" s="50"/>
    </row>
    <row r="538" spans="1:39" s="46" customFormat="1" ht="15.75" hidden="1">
      <c r="A538" s="47">
        <v>97</v>
      </c>
      <c r="B538" s="58" t="s">
        <v>658</v>
      </c>
      <c r="C538" s="58"/>
      <c r="D538" s="49"/>
      <c r="E538" s="49">
        <v>8719446</v>
      </c>
      <c r="F538" s="49" t="s">
        <v>646</v>
      </c>
      <c r="G538" s="49">
        <v>5017431048</v>
      </c>
      <c r="H538" s="49" t="s">
        <v>647</v>
      </c>
      <c r="I538" s="50">
        <v>3100001558</v>
      </c>
      <c r="J538" s="50"/>
      <c r="K538" s="170" t="s">
        <v>1181</v>
      </c>
      <c r="L538" s="50">
        <v>1650</v>
      </c>
      <c r="M538" s="50">
        <v>4084</v>
      </c>
      <c r="N538" s="50">
        <v>3</v>
      </c>
      <c r="O538" s="51">
        <v>3</v>
      </c>
      <c r="P538" s="128" t="s">
        <v>98</v>
      </c>
      <c r="Q538" s="50" t="s">
        <v>115</v>
      </c>
      <c r="R538" s="50">
        <v>2.1379999999999999</v>
      </c>
      <c r="S538" s="52">
        <v>8400</v>
      </c>
      <c r="T538" s="52" t="s">
        <v>100</v>
      </c>
      <c r="U538" s="53">
        <v>82.3934</v>
      </c>
      <c r="V538" s="52">
        <f t="shared" si="302"/>
        <v>692104.56</v>
      </c>
      <c r="W538" s="52">
        <v>0</v>
      </c>
      <c r="X538" s="52">
        <v>0</v>
      </c>
      <c r="Y538" s="52">
        <f t="shared" si="307"/>
        <v>124578.8208</v>
      </c>
      <c r="Z538" s="52">
        <f t="shared" si="303"/>
        <v>17302.614000000001</v>
      </c>
      <c r="AA538" s="52">
        <f t="shared" si="304"/>
        <v>833985.99479999999</v>
      </c>
      <c r="AB538" s="52">
        <f t="shared" si="305"/>
        <v>709407.174</v>
      </c>
      <c r="AC538" s="50" t="s">
        <v>101</v>
      </c>
      <c r="AD538" s="50">
        <v>9100152287</v>
      </c>
      <c r="AE538" s="50" t="s">
        <v>6</v>
      </c>
      <c r="AF538" s="50" t="s">
        <v>116</v>
      </c>
      <c r="AG538" s="50" t="s">
        <v>12</v>
      </c>
      <c r="AH538" s="50">
        <v>331011024</v>
      </c>
      <c r="AI538" s="50" t="s">
        <v>197</v>
      </c>
      <c r="AJ538" s="50" t="s">
        <v>648</v>
      </c>
      <c r="AK538" s="50" t="s">
        <v>648</v>
      </c>
      <c r="AL538" s="50" t="s">
        <v>559</v>
      </c>
      <c r="AM538" s="50"/>
    </row>
    <row r="539" spans="1:39" s="46" customFormat="1" ht="15.75" hidden="1">
      <c r="A539" s="47">
        <v>98</v>
      </c>
      <c r="B539" s="58" t="s">
        <v>659</v>
      </c>
      <c r="C539" s="58"/>
      <c r="D539" s="49"/>
      <c r="E539" s="49">
        <v>8719446</v>
      </c>
      <c r="F539" s="49" t="s">
        <v>646</v>
      </c>
      <c r="G539" s="49">
        <v>5017431048</v>
      </c>
      <c r="H539" s="49" t="s">
        <v>647</v>
      </c>
      <c r="I539" s="50">
        <v>3100001558</v>
      </c>
      <c r="J539" s="50"/>
      <c r="K539" s="170" t="s">
        <v>1181</v>
      </c>
      <c r="L539" s="50">
        <v>1650</v>
      </c>
      <c r="M539" s="50">
        <v>4084</v>
      </c>
      <c r="N539" s="50">
        <v>3</v>
      </c>
      <c r="O539" s="51">
        <v>3</v>
      </c>
      <c r="P539" s="128" t="s">
        <v>98</v>
      </c>
      <c r="Q539" s="50" t="s">
        <v>115</v>
      </c>
      <c r="R539" s="50">
        <v>2.1379999999999999</v>
      </c>
      <c r="S539" s="52">
        <v>8400</v>
      </c>
      <c r="T539" s="52" t="s">
        <v>100</v>
      </c>
      <c r="U539" s="53">
        <v>82.3934</v>
      </c>
      <c r="V539" s="52">
        <f t="shared" si="302"/>
        <v>692104.56</v>
      </c>
      <c r="W539" s="52">
        <v>0</v>
      </c>
      <c r="X539" s="52">
        <v>0</v>
      </c>
      <c r="Y539" s="52">
        <f t="shared" si="307"/>
        <v>124578.8208</v>
      </c>
      <c r="Z539" s="52">
        <f t="shared" si="303"/>
        <v>17302.614000000001</v>
      </c>
      <c r="AA539" s="52">
        <f t="shared" si="304"/>
        <v>833985.99479999999</v>
      </c>
      <c r="AB539" s="52">
        <f t="shared" si="305"/>
        <v>709407.174</v>
      </c>
      <c r="AC539" s="50" t="s">
        <v>101</v>
      </c>
      <c r="AD539" s="50">
        <v>9100152287</v>
      </c>
      <c r="AE539" s="50" t="s">
        <v>6</v>
      </c>
      <c r="AF539" s="50" t="s">
        <v>116</v>
      </c>
      <c r="AG539" s="50" t="s">
        <v>12</v>
      </c>
      <c r="AH539" s="50">
        <v>331011024</v>
      </c>
      <c r="AI539" s="50" t="s">
        <v>197</v>
      </c>
      <c r="AJ539" s="50" t="s">
        <v>648</v>
      </c>
      <c r="AK539" s="50" t="s">
        <v>648</v>
      </c>
      <c r="AL539" s="50" t="s">
        <v>559</v>
      </c>
      <c r="AM539" s="50"/>
    </row>
    <row r="540" spans="1:39" s="46" customFormat="1" ht="15.75" hidden="1">
      <c r="A540" s="47">
        <v>99</v>
      </c>
      <c r="B540" s="58" t="s">
        <v>660</v>
      </c>
      <c r="C540" s="58"/>
      <c r="D540" s="49"/>
      <c r="E540" s="49">
        <v>8719446</v>
      </c>
      <c r="F540" s="49" t="s">
        <v>646</v>
      </c>
      <c r="G540" s="49">
        <v>5017431048</v>
      </c>
      <c r="H540" s="49" t="s">
        <v>647</v>
      </c>
      <c r="I540" s="50">
        <v>3100001558</v>
      </c>
      <c r="J540" s="50"/>
      <c r="K540" s="170" t="s">
        <v>1181</v>
      </c>
      <c r="L540" s="50">
        <v>1650</v>
      </c>
      <c r="M540" s="50">
        <v>4084</v>
      </c>
      <c r="N540" s="50">
        <v>3</v>
      </c>
      <c r="O540" s="51">
        <v>3</v>
      </c>
      <c r="P540" s="128" t="s">
        <v>98</v>
      </c>
      <c r="Q540" s="50" t="s">
        <v>115</v>
      </c>
      <c r="R540" s="50">
        <v>2.1379999999999999</v>
      </c>
      <c r="S540" s="52">
        <v>8400</v>
      </c>
      <c r="T540" s="52" t="s">
        <v>100</v>
      </c>
      <c r="U540" s="53">
        <v>82.3934</v>
      </c>
      <c r="V540" s="52">
        <f t="shared" si="302"/>
        <v>692104.56</v>
      </c>
      <c r="W540" s="52">
        <v>0</v>
      </c>
      <c r="X540" s="52">
        <v>0</v>
      </c>
      <c r="Y540" s="52">
        <f t="shared" si="307"/>
        <v>124578.8208</v>
      </c>
      <c r="Z540" s="52">
        <f t="shared" si="303"/>
        <v>17302.614000000001</v>
      </c>
      <c r="AA540" s="52">
        <f t="shared" si="304"/>
        <v>833985.99479999999</v>
      </c>
      <c r="AB540" s="52">
        <f t="shared" si="305"/>
        <v>709407.174</v>
      </c>
      <c r="AC540" s="50" t="s">
        <v>101</v>
      </c>
      <c r="AD540" s="50">
        <v>9100152287</v>
      </c>
      <c r="AE540" s="50" t="s">
        <v>6</v>
      </c>
      <c r="AF540" s="50" t="s">
        <v>116</v>
      </c>
      <c r="AG540" s="50" t="s">
        <v>12</v>
      </c>
      <c r="AH540" s="50">
        <v>331011024</v>
      </c>
      <c r="AI540" s="50" t="s">
        <v>197</v>
      </c>
      <c r="AJ540" s="50" t="s">
        <v>648</v>
      </c>
      <c r="AK540" s="50" t="s">
        <v>648</v>
      </c>
      <c r="AL540" s="50" t="s">
        <v>559</v>
      </c>
      <c r="AM540" s="50"/>
    </row>
    <row r="541" spans="1:39" s="46" customFormat="1" ht="15.75" hidden="1">
      <c r="A541" s="47">
        <v>100</v>
      </c>
      <c r="B541" s="58" t="s">
        <v>661</v>
      </c>
      <c r="C541" s="58"/>
      <c r="D541" s="49"/>
      <c r="E541" s="49">
        <v>8719446</v>
      </c>
      <c r="F541" s="49" t="s">
        <v>646</v>
      </c>
      <c r="G541" s="49">
        <v>5017431048</v>
      </c>
      <c r="H541" s="49" t="s">
        <v>647</v>
      </c>
      <c r="I541" s="50">
        <v>3100001558</v>
      </c>
      <c r="J541" s="50"/>
      <c r="K541" s="170" t="s">
        <v>1181</v>
      </c>
      <c r="L541" s="50">
        <v>1650</v>
      </c>
      <c r="M541" s="50">
        <v>4084</v>
      </c>
      <c r="N541" s="50">
        <v>3</v>
      </c>
      <c r="O541" s="51">
        <v>3</v>
      </c>
      <c r="P541" s="128" t="s">
        <v>98</v>
      </c>
      <c r="Q541" s="50" t="s">
        <v>115</v>
      </c>
      <c r="R541" s="50">
        <v>2.1379999999999999</v>
      </c>
      <c r="S541" s="52">
        <v>8400</v>
      </c>
      <c r="T541" s="52" t="s">
        <v>100</v>
      </c>
      <c r="U541" s="53">
        <v>82.3934</v>
      </c>
      <c r="V541" s="52">
        <f t="shared" ref="V541:V600" si="308">S541*U541</f>
        <v>692104.56</v>
      </c>
      <c r="W541" s="52">
        <v>0</v>
      </c>
      <c r="X541" s="52">
        <v>0</v>
      </c>
      <c r="Y541" s="52">
        <f t="shared" si="307"/>
        <v>124578.8208</v>
      </c>
      <c r="Z541" s="52">
        <f t="shared" ref="Z541:Z600" si="309">V541*2.5%</f>
        <v>17302.614000000001</v>
      </c>
      <c r="AA541" s="52">
        <f t="shared" ref="AA541:AA600" si="310">V541+W541+X541+Y541+Z541</f>
        <v>833985.99479999999</v>
      </c>
      <c r="AB541" s="52">
        <f t="shared" ref="AB541:AB600" si="311">AA541-Y541</f>
        <v>709407.174</v>
      </c>
      <c r="AC541" s="50" t="s">
        <v>101</v>
      </c>
      <c r="AD541" s="50">
        <v>9100152287</v>
      </c>
      <c r="AE541" s="50" t="s">
        <v>6</v>
      </c>
      <c r="AF541" s="50" t="s">
        <v>116</v>
      </c>
      <c r="AG541" s="50" t="s">
        <v>12</v>
      </c>
      <c r="AH541" s="50">
        <v>331011024</v>
      </c>
      <c r="AI541" s="50" t="s">
        <v>197</v>
      </c>
      <c r="AJ541" s="50" t="s">
        <v>648</v>
      </c>
      <c r="AK541" s="50" t="s">
        <v>648</v>
      </c>
      <c r="AL541" s="50" t="s">
        <v>559</v>
      </c>
      <c r="AM541" s="50"/>
    </row>
    <row r="542" spans="1:39" s="46" customFormat="1" ht="15.75" hidden="1">
      <c r="A542" s="47">
        <v>101</v>
      </c>
      <c r="B542" s="58" t="s">
        <v>662</v>
      </c>
      <c r="C542" s="58"/>
      <c r="D542" s="49"/>
      <c r="E542" s="49">
        <v>8719446</v>
      </c>
      <c r="F542" s="49" t="s">
        <v>646</v>
      </c>
      <c r="G542" s="49">
        <v>5017431048</v>
      </c>
      <c r="H542" s="49" t="s">
        <v>647</v>
      </c>
      <c r="I542" s="50">
        <v>3100001558</v>
      </c>
      <c r="J542" s="50"/>
      <c r="K542" s="170" t="s">
        <v>1181</v>
      </c>
      <c r="L542" s="50">
        <v>1650</v>
      </c>
      <c r="M542" s="50">
        <v>4084</v>
      </c>
      <c r="N542" s="50">
        <v>3</v>
      </c>
      <c r="O542" s="51">
        <v>3</v>
      </c>
      <c r="P542" s="128" t="s">
        <v>98</v>
      </c>
      <c r="Q542" s="50" t="s">
        <v>115</v>
      </c>
      <c r="R542" s="50">
        <v>2.1379999999999999</v>
      </c>
      <c r="S542" s="52">
        <v>8400</v>
      </c>
      <c r="T542" s="52" t="s">
        <v>100</v>
      </c>
      <c r="U542" s="53">
        <v>82.3934</v>
      </c>
      <c r="V542" s="52">
        <f t="shared" si="308"/>
        <v>692104.56</v>
      </c>
      <c r="W542" s="52">
        <v>0</v>
      </c>
      <c r="X542" s="52">
        <v>0</v>
      </c>
      <c r="Y542" s="52">
        <f t="shared" si="307"/>
        <v>124578.8208</v>
      </c>
      <c r="Z542" s="52">
        <f t="shared" si="309"/>
        <v>17302.614000000001</v>
      </c>
      <c r="AA542" s="52">
        <f t="shared" si="310"/>
        <v>833985.99479999999</v>
      </c>
      <c r="AB542" s="52">
        <f t="shared" si="311"/>
        <v>709407.174</v>
      </c>
      <c r="AC542" s="50" t="s">
        <v>101</v>
      </c>
      <c r="AD542" s="50">
        <v>9100152287</v>
      </c>
      <c r="AE542" s="50" t="s">
        <v>6</v>
      </c>
      <c r="AF542" s="50" t="s">
        <v>116</v>
      </c>
      <c r="AG542" s="50" t="s">
        <v>12</v>
      </c>
      <c r="AH542" s="50">
        <v>331011024</v>
      </c>
      <c r="AI542" s="50" t="s">
        <v>197</v>
      </c>
      <c r="AJ542" s="50" t="s">
        <v>648</v>
      </c>
      <c r="AK542" s="50" t="s">
        <v>648</v>
      </c>
      <c r="AL542" s="50" t="s">
        <v>559</v>
      </c>
      <c r="AM542" s="50"/>
    </row>
    <row r="543" spans="1:39" s="46" customFormat="1" ht="15.75" hidden="1">
      <c r="A543" s="47">
        <v>102</v>
      </c>
      <c r="B543" s="58" t="s">
        <v>663</v>
      </c>
      <c r="C543" s="58"/>
      <c r="D543" s="49"/>
      <c r="E543" s="49">
        <v>8719446</v>
      </c>
      <c r="F543" s="49" t="s">
        <v>646</v>
      </c>
      <c r="G543" s="49">
        <v>5017431048</v>
      </c>
      <c r="H543" s="49" t="s">
        <v>647</v>
      </c>
      <c r="I543" s="50">
        <v>3100001558</v>
      </c>
      <c r="J543" s="50"/>
      <c r="K543" s="170" t="s">
        <v>1181</v>
      </c>
      <c r="L543" s="50">
        <v>1650</v>
      </c>
      <c r="M543" s="50">
        <v>4084</v>
      </c>
      <c r="N543" s="50">
        <v>3</v>
      </c>
      <c r="O543" s="51">
        <v>3</v>
      </c>
      <c r="P543" s="128" t="s">
        <v>98</v>
      </c>
      <c r="Q543" s="50" t="s">
        <v>115</v>
      </c>
      <c r="R543" s="50">
        <v>2.1379999999999999</v>
      </c>
      <c r="S543" s="52">
        <v>8400</v>
      </c>
      <c r="T543" s="52" t="s">
        <v>100</v>
      </c>
      <c r="U543" s="53">
        <v>82.3934</v>
      </c>
      <c r="V543" s="52">
        <f t="shared" si="308"/>
        <v>692104.56</v>
      </c>
      <c r="W543" s="52">
        <v>0</v>
      </c>
      <c r="X543" s="52">
        <v>0</v>
      </c>
      <c r="Y543" s="52">
        <f t="shared" si="307"/>
        <v>124578.8208</v>
      </c>
      <c r="Z543" s="52">
        <f t="shared" si="309"/>
        <v>17302.614000000001</v>
      </c>
      <c r="AA543" s="52">
        <f t="shared" si="310"/>
        <v>833985.99479999999</v>
      </c>
      <c r="AB543" s="52">
        <f t="shared" si="311"/>
        <v>709407.174</v>
      </c>
      <c r="AC543" s="50" t="s">
        <v>101</v>
      </c>
      <c r="AD543" s="50">
        <v>9100152287</v>
      </c>
      <c r="AE543" s="50" t="s">
        <v>6</v>
      </c>
      <c r="AF543" s="50" t="s">
        <v>116</v>
      </c>
      <c r="AG543" s="50" t="s">
        <v>12</v>
      </c>
      <c r="AH543" s="50">
        <v>331011024</v>
      </c>
      <c r="AI543" s="50" t="s">
        <v>197</v>
      </c>
      <c r="AJ543" s="50" t="s">
        <v>648</v>
      </c>
      <c r="AK543" s="50" t="s">
        <v>648</v>
      </c>
      <c r="AL543" s="50" t="s">
        <v>559</v>
      </c>
      <c r="AM543" s="50"/>
    </row>
    <row r="544" spans="1:39" s="46" customFormat="1" ht="15.75" hidden="1">
      <c r="A544" s="47">
        <v>103</v>
      </c>
      <c r="B544" s="58" t="s">
        <v>664</v>
      </c>
      <c r="C544" s="58"/>
      <c r="D544" s="49"/>
      <c r="E544" s="49">
        <v>8719446</v>
      </c>
      <c r="F544" s="49" t="s">
        <v>646</v>
      </c>
      <c r="G544" s="49">
        <v>5017431048</v>
      </c>
      <c r="H544" s="49" t="s">
        <v>647</v>
      </c>
      <c r="I544" s="50">
        <v>3100001558</v>
      </c>
      <c r="J544" s="50"/>
      <c r="K544" s="170" t="s">
        <v>1181</v>
      </c>
      <c r="L544" s="50">
        <v>1650</v>
      </c>
      <c r="M544" s="50">
        <v>4084</v>
      </c>
      <c r="N544" s="50">
        <v>3</v>
      </c>
      <c r="O544" s="51">
        <v>3</v>
      </c>
      <c r="P544" s="128" t="s">
        <v>98</v>
      </c>
      <c r="Q544" s="50" t="s">
        <v>115</v>
      </c>
      <c r="R544" s="50">
        <v>2.1379999999999999</v>
      </c>
      <c r="S544" s="52">
        <v>8400</v>
      </c>
      <c r="T544" s="52" t="s">
        <v>100</v>
      </c>
      <c r="U544" s="53">
        <v>82.3934</v>
      </c>
      <c r="V544" s="52">
        <f t="shared" si="308"/>
        <v>692104.56</v>
      </c>
      <c r="W544" s="52">
        <v>0</v>
      </c>
      <c r="X544" s="52">
        <v>0</v>
      </c>
      <c r="Y544" s="52">
        <f t="shared" si="307"/>
        <v>124578.8208</v>
      </c>
      <c r="Z544" s="52">
        <f t="shared" si="309"/>
        <v>17302.614000000001</v>
      </c>
      <c r="AA544" s="52">
        <f t="shared" si="310"/>
        <v>833985.99479999999</v>
      </c>
      <c r="AB544" s="52">
        <f t="shared" si="311"/>
        <v>709407.174</v>
      </c>
      <c r="AC544" s="50" t="s">
        <v>101</v>
      </c>
      <c r="AD544" s="50">
        <v>9100152287</v>
      </c>
      <c r="AE544" s="50" t="s">
        <v>6</v>
      </c>
      <c r="AF544" s="50" t="s">
        <v>116</v>
      </c>
      <c r="AG544" s="50" t="s">
        <v>12</v>
      </c>
      <c r="AH544" s="50">
        <v>331011024</v>
      </c>
      <c r="AI544" s="50" t="s">
        <v>197</v>
      </c>
      <c r="AJ544" s="50" t="s">
        <v>648</v>
      </c>
      <c r="AK544" s="50" t="s">
        <v>648</v>
      </c>
      <c r="AL544" s="50" t="s">
        <v>559</v>
      </c>
      <c r="AM544" s="50"/>
    </row>
    <row r="545" spans="1:39" s="46" customFormat="1" ht="15.75" hidden="1">
      <c r="A545" s="47">
        <v>104</v>
      </c>
      <c r="B545" s="58" t="s">
        <v>665</v>
      </c>
      <c r="C545" s="58"/>
      <c r="D545" s="49"/>
      <c r="E545" s="49">
        <v>8719446</v>
      </c>
      <c r="F545" s="49" t="s">
        <v>646</v>
      </c>
      <c r="G545" s="49">
        <v>5017431048</v>
      </c>
      <c r="H545" s="49" t="s">
        <v>647</v>
      </c>
      <c r="I545" s="50">
        <v>3100001558</v>
      </c>
      <c r="J545" s="50"/>
      <c r="K545" s="170" t="s">
        <v>1181</v>
      </c>
      <c r="L545" s="50">
        <v>1650</v>
      </c>
      <c r="M545" s="50">
        <v>4084</v>
      </c>
      <c r="N545" s="50">
        <v>3</v>
      </c>
      <c r="O545" s="51">
        <v>3</v>
      </c>
      <c r="P545" s="128" t="s">
        <v>98</v>
      </c>
      <c r="Q545" s="50" t="s">
        <v>115</v>
      </c>
      <c r="R545" s="50">
        <v>2.1379999999999999</v>
      </c>
      <c r="S545" s="52">
        <v>8400</v>
      </c>
      <c r="T545" s="52" t="s">
        <v>100</v>
      </c>
      <c r="U545" s="53">
        <v>82.3934</v>
      </c>
      <c r="V545" s="52">
        <f t="shared" si="308"/>
        <v>692104.56</v>
      </c>
      <c r="W545" s="52">
        <v>0</v>
      </c>
      <c r="X545" s="52">
        <v>0</v>
      </c>
      <c r="Y545" s="52">
        <f t="shared" si="307"/>
        <v>124578.8208</v>
      </c>
      <c r="Z545" s="52">
        <f t="shared" si="309"/>
        <v>17302.614000000001</v>
      </c>
      <c r="AA545" s="52">
        <f t="shared" si="310"/>
        <v>833985.99479999999</v>
      </c>
      <c r="AB545" s="52">
        <f t="shared" si="311"/>
        <v>709407.174</v>
      </c>
      <c r="AC545" s="50" t="s">
        <v>101</v>
      </c>
      <c r="AD545" s="50">
        <v>9100152287</v>
      </c>
      <c r="AE545" s="50" t="s">
        <v>6</v>
      </c>
      <c r="AF545" s="50" t="s">
        <v>116</v>
      </c>
      <c r="AG545" s="50" t="s">
        <v>12</v>
      </c>
      <c r="AH545" s="50">
        <v>331011024</v>
      </c>
      <c r="AI545" s="50" t="s">
        <v>197</v>
      </c>
      <c r="AJ545" s="50" t="s">
        <v>648</v>
      </c>
      <c r="AK545" s="50" t="s">
        <v>648</v>
      </c>
      <c r="AL545" s="50" t="s">
        <v>559</v>
      </c>
      <c r="AM545" s="50"/>
    </row>
    <row r="546" spans="1:39" s="46" customFormat="1" ht="15.75" hidden="1">
      <c r="A546" s="47">
        <v>105</v>
      </c>
      <c r="B546" s="58" t="s">
        <v>666</v>
      </c>
      <c r="C546" s="58"/>
      <c r="D546" s="49"/>
      <c r="E546" s="49">
        <v>8719446</v>
      </c>
      <c r="F546" s="49" t="s">
        <v>646</v>
      </c>
      <c r="G546" s="49">
        <v>5017431048</v>
      </c>
      <c r="H546" s="49" t="s">
        <v>647</v>
      </c>
      <c r="I546" s="50">
        <v>3100001558</v>
      </c>
      <c r="J546" s="50"/>
      <c r="K546" s="170" t="s">
        <v>1181</v>
      </c>
      <c r="L546" s="50">
        <v>1650</v>
      </c>
      <c r="M546" s="50">
        <v>4084</v>
      </c>
      <c r="N546" s="50">
        <v>3</v>
      </c>
      <c r="O546" s="51">
        <v>3</v>
      </c>
      <c r="P546" s="128" t="s">
        <v>98</v>
      </c>
      <c r="Q546" s="50" t="s">
        <v>115</v>
      </c>
      <c r="R546" s="50">
        <v>2.1379999999999999</v>
      </c>
      <c r="S546" s="52">
        <v>8400</v>
      </c>
      <c r="T546" s="52" t="s">
        <v>100</v>
      </c>
      <c r="U546" s="53">
        <v>82.3934</v>
      </c>
      <c r="V546" s="52">
        <f t="shared" si="308"/>
        <v>692104.56</v>
      </c>
      <c r="W546" s="52">
        <v>0</v>
      </c>
      <c r="X546" s="52">
        <v>0</v>
      </c>
      <c r="Y546" s="52">
        <f t="shared" si="307"/>
        <v>124578.8208</v>
      </c>
      <c r="Z546" s="52">
        <f t="shared" si="309"/>
        <v>17302.614000000001</v>
      </c>
      <c r="AA546" s="52">
        <f t="shared" si="310"/>
        <v>833985.99479999999</v>
      </c>
      <c r="AB546" s="52">
        <f t="shared" si="311"/>
        <v>709407.174</v>
      </c>
      <c r="AC546" s="50" t="s">
        <v>101</v>
      </c>
      <c r="AD546" s="50">
        <v>9100152287</v>
      </c>
      <c r="AE546" s="50" t="s">
        <v>6</v>
      </c>
      <c r="AF546" s="50" t="s">
        <v>116</v>
      </c>
      <c r="AG546" s="50" t="s">
        <v>12</v>
      </c>
      <c r="AH546" s="50">
        <v>331011024</v>
      </c>
      <c r="AI546" s="50" t="s">
        <v>197</v>
      </c>
      <c r="AJ546" s="50" t="s">
        <v>648</v>
      </c>
      <c r="AK546" s="50" t="s">
        <v>648</v>
      </c>
      <c r="AL546" s="50" t="s">
        <v>559</v>
      </c>
      <c r="AM546" s="50"/>
    </row>
    <row r="547" spans="1:39" s="46" customFormat="1" ht="15.75" hidden="1">
      <c r="A547" s="47">
        <v>106</v>
      </c>
      <c r="B547" s="58" t="s">
        <v>667</v>
      </c>
      <c r="C547" s="58"/>
      <c r="D547" s="49"/>
      <c r="E547" s="49">
        <v>8719446</v>
      </c>
      <c r="F547" s="49" t="s">
        <v>646</v>
      </c>
      <c r="G547" s="49">
        <v>5017431048</v>
      </c>
      <c r="H547" s="49" t="s">
        <v>647</v>
      </c>
      <c r="I547" s="50">
        <v>3100001558</v>
      </c>
      <c r="J547" s="50"/>
      <c r="K547" s="170" t="s">
        <v>1181</v>
      </c>
      <c r="L547" s="50">
        <v>1650</v>
      </c>
      <c r="M547" s="50">
        <v>4084</v>
      </c>
      <c r="N547" s="50">
        <v>3</v>
      </c>
      <c r="O547" s="51">
        <v>3</v>
      </c>
      <c r="P547" s="128" t="s">
        <v>98</v>
      </c>
      <c r="Q547" s="50" t="s">
        <v>115</v>
      </c>
      <c r="R547" s="50">
        <v>2.1379999999999999</v>
      </c>
      <c r="S547" s="52">
        <v>8400</v>
      </c>
      <c r="T547" s="52" t="s">
        <v>100</v>
      </c>
      <c r="U547" s="53">
        <v>82.3934</v>
      </c>
      <c r="V547" s="52">
        <f t="shared" si="308"/>
        <v>692104.56</v>
      </c>
      <c r="W547" s="52">
        <v>0</v>
      </c>
      <c r="X547" s="52">
        <v>0</v>
      </c>
      <c r="Y547" s="52">
        <f t="shared" si="307"/>
        <v>124578.8208</v>
      </c>
      <c r="Z547" s="52">
        <f t="shared" si="309"/>
        <v>17302.614000000001</v>
      </c>
      <c r="AA547" s="52">
        <f t="shared" si="310"/>
        <v>833985.99479999999</v>
      </c>
      <c r="AB547" s="52">
        <f t="shared" si="311"/>
        <v>709407.174</v>
      </c>
      <c r="AC547" s="50" t="s">
        <v>101</v>
      </c>
      <c r="AD547" s="50">
        <v>9100152287</v>
      </c>
      <c r="AE547" s="50" t="s">
        <v>6</v>
      </c>
      <c r="AF547" s="50" t="s">
        <v>116</v>
      </c>
      <c r="AG547" s="50" t="s">
        <v>12</v>
      </c>
      <c r="AH547" s="50">
        <v>331011024</v>
      </c>
      <c r="AI547" s="50" t="s">
        <v>197</v>
      </c>
      <c r="AJ547" s="50" t="s">
        <v>648</v>
      </c>
      <c r="AK547" s="50" t="s">
        <v>648</v>
      </c>
      <c r="AL547" s="50" t="s">
        <v>559</v>
      </c>
      <c r="AM547" s="50"/>
    </row>
    <row r="548" spans="1:39" s="46" customFormat="1" ht="15.75" hidden="1">
      <c r="A548" s="47">
        <v>107</v>
      </c>
      <c r="B548" s="58" t="s">
        <v>668</v>
      </c>
      <c r="C548" s="58"/>
      <c r="D548" s="49"/>
      <c r="E548" s="49">
        <v>8719446</v>
      </c>
      <c r="F548" s="49" t="s">
        <v>646</v>
      </c>
      <c r="G548" s="49">
        <v>5017431048</v>
      </c>
      <c r="H548" s="49" t="s">
        <v>647</v>
      </c>
      <c r="I548" s="50">
        <v>3100001558</v>
      </c>
      <c r="J548" s="50"/>
      <c r="K548" s="170" t="s">
        <v>1181</v>
      </c>
      <c r="L548" s="50">
        <v>1650</v>
      </c>
      <c r="M548" s="50">
        <v>4084</v>
      </c>
      <c r="N548" s="50">
        <v>3</v>
      </c>
      <c r="O548" s="51">
        <v>3</v>
      </c>
      <c r="P548" s="128" t="s">
        <v>98</v>
      </c>
      <c r="Q548" s="50" t="s">
        <v>115</v>
      </c>
      <c r="R548" s="50">
        <v>2.1379999999999999</v>
      </c>
      <c r="S548" s="52">
        <v>8400</v>
      </c>
      <c r="T548" s="52" t="s">
        <v>100</v>
      </c>
      <c r="U548" s="53">
        <v>82.3934</v>
      </c>
      <c r="V548" s="52">
        <f t="shared" si="308"/>
        <v>692104.56</v>
      </c>
      <c r="W548" s="52">
        <v>0</v>
      </c>
      <c r="X548" s="52">
        <v>0</v>
      </c>
      <c r="Y548" s="52">
        <f t="shared" si="307"/>
        <v>124578.8208</v>
      </c>
      <c r="Z548" s="52">
        <f t="shared" si="309"/>
        <v>17302.614000000001</v>
      </c>
      <c r="AA548" s="52">
        <f t="shared" si="310"/>
        <v>833985.99479999999</v>
      </c>
      <c r="AB548" s="52">
        <f t="shared" si="311"/>
        <v>709407.174</v>
      </c>
      <c r="AC548" s="50" t="s">
        <v>101</v>
      </c>
      <c r="AD548" s="50">
        <v>9100152287</v>
      </c>
      <c r="AE548" s="50" t="s">
        <v>6</v>
      </c>
      <c r="AF548" s="50" t="s">
        <v>116</v>
      </c>
      <c r="AG548" s="50" t="s">
        <v>12</v>
      </c>
      <c r="AH548" s="50">
        <v>331011024</v>
      </c>
      <c r="AI548" s="50" t="s">
        <v>197</v>
      </c>
      <c r="AJ548" s="50" t="s">
        <v>648</v>
      </c>
      <c r="AK548" s="50" t="s">
        <v>648</v>
      </c>
      <c r="AL548" s="50" t="s">
        <v>559</v>
      </c>
      <c r="AM548" s="50"/>
    </row>
    <row r="549" spans="1:39" s="46" customFormat="1" ht="15.75" hidden="1">
      <c r="A549" s="47">
        <v>108</v>
      </c>
      <c r="B549" s="58" t="s">
        <v>669</v>
      </c>
      <c r="C549" s="58"/>
      <c r="D549" s="49"/>
      <c r="E549" s="49">
        <v>8719446</v>
      </c>
      <c r="F549" s="49" t="s">
        <v>646</v>
      </c>
      <c r="G549" s="49">
        <v>5017431048</v>
      </c>
      <c r="H549" s="49" t="s">
        <v>647</v>
      </c>
      <c r="I549" s="50">
        <v>3100001558</v>
      </c>
      <c r="J549" s="50"/>
      <c r="K549" s="170" t="s">
        <v>1181</v>
      </c>
      <c r="L549" s="50">
        <v>1650</v>
      </c>
      <c r="M549" s="50">
        <v>4084</v>
      </c>
      <c r="N549" s="50">
        <v>3</v>
      </c>
      <c r="O549" s="51">
        <v>3</v>
      </c>
      <c r="P549" s="128" t="s">
        <v>98</v>
      </c>
      <c r="Q549" s="50" t="s">
        <v>115</v>
      </c>
      <c r="R549" s="50">
        <v>2.1379999999999999</v>
      </c>
      <c r="S549" s="52">
        <v>8400</v>
      </c>
      <c r="T549" s="52" t="s">
        <v>100</v>
      </c>
      <c r="U549" s="53">
        <v>82.3934</v>
      </c>
      <c r="V549" s="52">
        <f t="shared" si="308"/>
        <v>692104.56</v>
      </c>
      <c r="W549" s="52">
        <v>0</v>
      </c>
      <c r="X549" s="52">
        <v>0</v>
      </c>
      <c r="Y549" s="52">
        <f t="shared" ref="Y549:Y600" si="312">V549*18%</f>
        <v>124578.8208</v>
      </c>
      <c r="Z549" s="52">
        <f t="shared" si="309"/>
        <v>17302.614000000001</v>
      </c>
      <c r="AA549" s="52">
        <f t="shared" si="310"/>
        <v>833985.99479999999</v>
      </c>
      <c r="AB549" s="52">
        <f t="shared" si="311"/>
        <v>709407.174</v>
      </c>
      <c r="AC549" s="50" t="s">
        <v>101</v>
      </c>
      <c r="AD549" s="50">
        <v>9100152287</v>
      </c>
      <c r="AE549" s="50" t="s">
        <v>6</v>
      </c>
      <c r="AF549" s="50" t="s">
        <v>116</v>
      </c>
      <c r="AG549" s="50" t="s">
        <v>12</v>
      </c>
      <c r="AH549" s="50">
        <v>331011024</v>
      </c>
      <c r="AI549" s="50" t="s">
        <v>197</v>
      </c>
      <c r="AJ549" s="50" t="s">
        <v>648</v>
      </c>
      <c r="AK549" s="50" t="s">
        <v>648</v>
      </c>
      <c r="AL549" s="50" t="s">
        <v>559</v>
      </c>
      <c r="AM549" s="50"/>
    </row>
    <row r="550" spans="1:39" s="46" customFormat="1" ht="15.75" hidden="1">
      <c r="A550" s="47">
        <v>109</v>
      </c>
      <c r="B550" s="58" t="s">
        <v>670</v>
      </c>
      <c r="C550" s="58"/>
      <c r="D550" s="49"/>
      <c r="E550" s="49">
        <v>8719446</v>
      </c>
      <c r="F550" s="49" t="s">
        <v>646</v>
      </c>
      <c r="G550" s="49">
        <v>5017431048</v>
      </c>
      <c r="H550" s="49" t="s">
        <v>647</v>
      </c>
      <c r="I550" s="59">
        <v>3100001558</v>
      </c>
      <c r="J550" s="59"/>
      <c r="K550" s="170" t="s">
        <v>1181</v>
      </c>
      <c r="L550" s="50">
        <v>1650</v>
      </c>
      <c r="M550" s="50">
        <v>4084</v>
      </c>
      <c r="N550" s="50">
        <v>3</v>
      </c>
      <c r="O550" s="51">
        <v>3</v>
      </c>
      <c r="P550" s="128" t="s">
        <v>98</v>
      </c>
      <c r="Q550" s="50" t="s">
        <v>115</v>
      </c>
      <c r="R550" s="50">
        <v>2.1379999999999999</v>
      </c>
      <c r="S550" s="52">
        <v>8400</v>
      </c>
      <c r="T550" s="52" t="s">
        <v>100</v>
      </c>
      <c r="U550" s="53">
        <v>82.3934</v>
      </c>
      <c r="V550" s="52">
        <f t="shared" si="308"/>
        <v>692104.56</v>
      </c>
      <c r="W550" s="52">
        <v>0</v>
      </c>
      <c r="X550" s="52">
        <v>0</v>
      </c>
      <c r="Y550" s="52">
        <f t="shared" si="312"/>
        <v>124578.8208</v>
      </c>
      <c r="Z550" s="52">
        <f t="shared" si="309"/>
        <v>17302.614000000001</v>
      </c>
      <c r="AA550" s="52">
        <f t="shared" si="310"/>
        <v>833985.99479999999</v>
      </c>
      <c r="AB550" s="52">
        <f t="shared" si="311"/>
        <v>709407.174</v>
      </c>
      <c r="AC550" s="50" t="s">
        <v>101</v>
      </c>
      <c r="AD550" s="50">
        <v>9100152287</v>
      </c>
      <c r="AE550" s="50" t="s">
        <v>6</v>
      </c>
      <c r="AF550" s="50" t="s">
        <v>116</v>
      </c>
      <c r="AG550" s="50" t="s">
        <v>12</v>
      </c>
      <c r="AH550" s="50">
        <v>331011024</v>
      </c>
      <c r="AI550" s="50" t="s">
        <v>197</v>
      </c>
      <c r="AJ550" s="50" t="s">
        <v>648</v>
      </c>
      <c r="AK550" s="50" t="s">
        <v>648</v>
      </c>
      <c r="AL550" s="50" t="s">
        <v>559</v>
      </c>
      <c r="AM550" s="50"/>
    </row>
    <row r="551" spans="1:39" ht="15.75" hidden="1">
      <c r="A551" s="47">
        <v>110</v>
      </c>
      <c r="B551" s="60" t="s">
        <v>671</v>
      </c>
      <c r="C551" s="60"/>
      <c r="D551" s="61"/>
      <c r="E551" s="61">
        <v>3077941</v>
      </c>
      <c r="F551" s="61" t="s">
        <v>672</v>
      </c>
      <c r="G551" s="61">
        <v>5019098890</v>
      </c>
      <c r="H551" s="61" t="s">
        <v>673</v>
      </c>
      <c r="I551" s="59">
        <v>3100001558</v>
      </c>
      <c r="J551" s="59"/>
      <c r="K551" s="170" t="s">
        <v>1181</v>
      </c>
      <c r="L551" s="50">
        <v>1650</v>
      </c>
      <c r="M551" s="50">
        <v>4084</v>
      </c>
      <c r="N551" s="50">
        <v>5</v>
      </c>
      <c r="O551" s="51">
        <v>5</v>
      </c>
      <c r="P551" s="128" t="s">
        <v>166</v>
      </c>
      <c r="Q551" s="50" t="s">
        <v>674</v>
      </c>
      <c r="R551" s="50">
        <v>2.1379999999999999</v>
      </c>
      <c r="S551" s="52">
        <v>9200</v>
      </c>
      <c r="T551" s="52" t="s">
        <v>100</v>
      </c>
      <c r="U551" s="53">
        <v>82.883499999999998</v>
      </c>
      <c r="V551" s="52">
        <f t="shared" si="308"/>
        <v>762528.2</v>
      </c>
      <c r="W551" s="52">
        <v>0</v>
      </c>
      <c r="X551" s="52">
        <v>0</v>
      </c>
      <c r="Y551" s="52">
        <f t="shared" si="312"/>
        <v>137255.076</v>
      </c>
      <c r="Z551" s="52">
        <f t="shared" si="309"/>
        <v>19063.204999999998</v>
      </c>
      <c r="AA551" s="52">
        <f t="shared" si="310"/>
        <v>918846.48099999991</v>
      </c>
      <c r="AB551" s="52">
        <f t="shared" si="311"/>
        <v>781591.40499999991</v>
      </c>
      <c r="AC551" s="50" t="s">
        <v>101</v>
      </c>
      <c r="AD551" s="60">
        <v>9100152510</v>
      </c>
      <c r="AE551" s="50" t="s">
        <v>6</v>
      </c>
      <c r="AF551" s="50" t="s">
        <v>116</v>
      </c>
      <c r="AG551" s="50" t="s">
        <v>12</v>
      </c>
      <c r="AH551" s="50">
        <v>331030327</v>
      </c>
      <c r="AI551" s="50" t="s">
        <v>458</v>
      </c>
      <c r="AJ551" s="62" t="s">
        <v>675</v>
      </c>
      <c r="AK551" s="62" t="s">
        <v>675</v>
      </c>
      <c r="AL551" s="50" t="s">
        <v>559</v>
      </c>
      <c r="AM551" s="60"/>
    </row>
    <row r="552" spans="1:39" ht="15.75" hidden="1">
      <c r="A552" s="47">
        <v>111</v>
      </c>
      <c r="B552" s="60" t="s">
        <v>676</v>
      </c>
      <c r="C552" s="60"/>
      <c r="D552" s="61"/>
      <c r="E552" s="61">
        <v>3077941</v>
      </c>
      <c r="F552" s="61" t="s">
        <v>672</v>
      </c>
      <c r="G552" s="61">
        <v>5019098890</v>
      </c>
      <c r="H552" s="61" t="s">
        <v>673</v>
      </c>
      <c r="I552" s="59">
        <v>3100001558</v>
      </c>
      <c r="J552" s="59"/>
      <c r="K552" s="170" t="s">
        <v>1181</v>
      </c>
      <c r="L552" s="50">
        <v>1650</v>
      </c>
      <c r="M552" s="50">
        <v>4084</v>
      </c>
      <c r="N552" s="50">
        <v>5</v>
      </c>
      <c r="O552" s="51">
        <v>5</v>
      </c>
      <c r="P552" s="128" t="s">
        <v>166</v>
      </c>
      <c r="Q552" s="50" t="s">
        <v>674</v>
      </c>
      <c r="R552" s="50">
        <v>2.1379999999999999</v>
      </c>
      <c r="S552" s="52">
        <v>9200</v>
      </c>
      <c r="T552" s="52" t="s">
        <v>100</v>
      </c>
      <c r="U552" s="53">
        <v>82.883499999999998</v>
      </c>
      <c r="V552" s="52">
        <f t="shared" si="308"/>
        <v>762528.2</v>
      </c>
      <c r="W552" s="52">
        <v>0</v>
      </c>
      <c r="X552" s="52">
        <v>0</v>
      </c>
      <c r="Y552" s="52">
        <f t="shared" si="312"/>
        <v>137255.076</v>
      </c>
      <c r="Z552" s="52">
        <f t="shared" si="309"/>
        <v>19063.204999999998</v>
      </c>
      <c r="AA552" s="52">
        <f t="shared" si="310"/>
        <v>918846.48099999991</v>
      </c>
      <c r="AB552" s="52">
        <f t="shared" si="311"/>
        <v>781591.40499999991</v>
      </c>
      <c r="AC552" s="50" t="s">
        <v>101</v>
      </c>
      <c r="AD552" s="60">
        <v>9100152510</v>
      </c>
      <c r="AE552" s="50" t="s">
        <v>6</v>
      </c>
      <c r="AF552" s="50" t="s">
        <v>116</v>
      </c>
      <c r="AG552" s="50" t="s">
        <v>12</v>
      </c>
      <c r="AH552" s="50">
        <v>331030327</v>
      </c>
      <c r="AI552" s="50" t="s">
        <v>458</v>
      </c>
      <c r="AJ552" s="62" t="s">
        <v>675</v>
      </c>
      <c r="AK552" s="62" t="s">
        <v>675</v>
      </c>
      <c r="AL552" s="50" t="s">
        <v>559</v>
      </c>
      <c r="AM552" s="60"/>
    </row>
    <row r="553" spans="1:39" ht="15.75" hidden="1">
      <c r="A553" s="47">
        <v>112</v>
      </c>
      <c r="B553" s="60" t="s">
        <v>677</v>
      </c>
      <c r="C553" s="60"/>
      <c r="D553" s="61"/>
      <c r="E553" s="61">
        <v>3077941</v>
      </c>
      <c r="F553" s="61" t="s">
        <v>672</v>
      </c>
      <c r="G553" s="61">
        <v>5019098890</v>
      </c>
      <c r="H553" s="61" t="s">
        <v>673</v>
      </c>
      <c r="I553" s="59">
        <v>3100001558</v>
      </c>
      <c r="J553" s="59"/>
      <c r="K553" s="170" t="s">
        <v>1181</v>
      </c>
      <c r="L553" s="50">
        <v>1650</v>
      </c>
      <c r="M553" s="50">
        <v>4084</v>
      </c>
      <c r="N553" s="50">
        <v>5</v>
      </c>
      <c r="O553" s="51">
        <v>5</v>
      </c>
      <c r="P553" s="128" t="s">
        <v>166</v>
      </c>
      <c r="Q553" s="50" t="s">
        <v>674</v>
      </c>
      <c r="R553" s="50">
        <v>2.1379999999999999</v>
      </c>
      <c r="S553" s="52">
        <v>9200</v>
      </c>
      <c r="T553" s="52" t="s">
        <v>100</v>
      </c>
      <c r="U553" s="53">
        <v>82.883499999999998</v>
      </c>
      <c r="V553" s="52">
        <f t="shared" si="308"/>
        <v>762528.2</v>
      </c>
      <c r="W553" s="52">
        <v>0</v>
      </c>
      <c r="X553" s="52">
        <v>0</v>
      </c>
      <c r="Y553" s="52">
        <f t="shared" si="312"/>
        <v>137255.076</v>
      </c>
      <c r="Z553" s="52">
        <f t="shared" si="309"/>
        <v>19063.204999999998</v>
      </c>
      <c r="AA553" s="52">
        <f t="shared" si="310"/>
        <v>918846.48099999991</v>
      </c>
      <c r="AB553" s="52">
        <f t="shared" si="311"/>
        <v>781591.40499999991</v>
      </c>
      <c r="AC553" s="50" t="s">
        <v>101</v>
      </c>
      <c r="AD553" s="60">
        <v>9100152510</v>
      </c>
      <c r="AE553" s="50" t="s">
        <v>6</v>
      </c>
      <c r="AF553" s="50" t="s">
        <v>116</v>
      </c>
      <c r="AG553" s="50" t="s">
        <v>12</v>
      </c>
      <c r="AH553" s="50">
        <v>331030327</v>
      </c>
      <c r="AI553" s="50" t="s">
        <v>458</v>
      </c>
      <c r="AJ553" s="62" t="s">
        <v>675</v>
      </c>
      <c r="AK553" s="62" t="s">
        <v>675</v>
      </c>
      <c r="AL553" s="50" t="s">
        <v>559</v>
      </c>
      <c r="AM553" s="60"/>
    </row>
    <row r="554" spans="1:39" ht="15.75" hidden="1">
      <c r="A554" s="47">
        <v>113</v>
      </c>
      <c r="B554" s="60" t="s">
        <v>678</v>
      </c>
      <c r="C554" s="60"/>
      <c r="D554" s="61"/>
      <c r="E554" s="61">
        <v>3077941</v>
      </c>
      <c r="F554" s="61" t="s">
        <v>672</v>
      </c>
      <c r="G554" s="61">
        <v>5019098890</v>
      </c>
      <c r="H554" s="61" t="s">
        <v>673</v>
      </c>
      <c r="I554" s="59">
        <v>3100001558</v>
      </c>
      <c r="J554" s="59"/>
      <c r="K554" s="170" t="s">
        <v>1181</v>
      </c>
      <c r="L554" s="50">
        <v>1650</v>
      </c>
      <c r="M554" s="50">
        <v>4084</v>
      </c>
      <c r="N554" s="50">
        <v>5</v>
      </c>
      <c r="O554" s="51">
        <v>5</v>
      </c>
      <c r="P554" s="128" t="s">
        <v>166</v>
      </c>
      <c r="Q554" s="50" t="s">
        <v>674</v>
      </c>
      <c r="R554" s="50">
        <v>2.1379999999999999</v>
      </c>
      <c r="S554" s="52">
        <v>9200</v>
      </c>
      <c r="T554" s="52" t="s">
        <v>100</v>
      </c>
      <c r="U554" s="53">
        <v>82.883499999999998</v>
      </c>
      <c r="V554" s="52">
        <f t="shared" si="308"/>
        <v>762528.2</v>
      </c>
      <c r="W554" s="52">
        <v>0</v>
      </c>
      <c r="X554" s="52">
        <v>0</v>
      </c>
      <c r="Y554" s="52">
        <f t="shared" si="312"/>
        <v>137255.076</v>
      </c>
      <c r="Z554" s="52">
        <f t="shared" si="309"/>
        <v>19063.204999999998</v>
      </c>
      <c r="AA554" s="52">
        <f t="shared" si="310"/>
        <v>918846.48099999991</v>
      </c>
      <c r="AB554" s="52">
        <f t="shared" si="311"/>
        <v>781591.40499999991</v>
      </c>
      <c r="AC554" s="50" t="s">
        <v>101</v>
      </c>
      <c r="AD554" s="60">
        <v>9100152510</v>
      </c>
      <c r="AE554" s="50" t="s">
        <v>6</v>
      </c>
      <c r="AF554" s="50" t="s">
        <v>116</v>
      </c>
      <c r="AG554" s="50" t="s">
        <v>12</v>
      </c>
      <c r="AH554" s="50">
        <v>331030327</v>
      </c>
      <c r="AI554" s="50" t="s">
        <v>458</v>
      </c>
      <c r="AJ554" s="62" t="s">
        <v>675</v>
      </c>
      <c r="AK554" s="62" t="s">
        <v>675</v>
      </c>
      <c r="AL554" s="50" t="s">
        <v>559</v>
      </c>
      <c r="AM554" s="60"/>
    </row>
    <row r="555" spans="1:39" ht="15.75" hidden="1">
      <c r="A555" s="47">
        <v>114</v>
      </c>
      <c r="B555" s="60" t="s">
        <v>679</v>
      </c>
      <c r="C555" s="60"/>
      <c r="D555" s="61"/>
      <c r="E555" s="61">
        <v>3077941</v>
      </c>
      <c r="F555" s="61" t="s">
        <v>672</v>
      </c>
      <c r="G555" s="61">
        <v>5019098890</v>
      </c>
      <c r="H555" s="61" t="s">
        <v>673</v>
      </c>
      <c r="I555" s="59">
        <v>3100001558</v>
      </c>
      <c r="J555" s="59"/>
      <c r="K555" s="170" t="s">
        <v>1181</v>
      </c>
      <c r="L555" s="50">
        <v>1650</v>
      </c>
      <c r="M555" s="50">
        <v>4084</v>
      </c>
      <c r="N555" s="50">
        <v>5</v>
      </c>
      <c r="O555" s="51">
        <v>5</v>
      </c>
      <c r="P555" s="128" t="s">
        <v>166</v>
      </c>
      <c r="Q555" s="50" t="s">
        <v>674</v>
      </c>
      <c r="R555" s="50">
        <v>2.1379999999999999</v>
      </c>
      <c r="S555" s="52">
        <v>9200</v>
      </c>
      <c r="T555" s="52" t="s">
        <v>100</v>
      </c>
      <c r="U555" s="53">
        <v>82.883499999999998</v>
      </c>
      <c r="V555" s="52">
        <f t="shared" si="308"/>
        <v>762528.2</v>
      </c>
      <c r="W555" s="52">
        <v>0</v>
      </c>
      <c r="X555" s="52">
        <v>0</v>
      </c>
      <c r="Y555" s="52">
        <f t="shared" si="312"/>
        <v>137255.076</v>
      </c>
      <c r="Z555" s="52">
        <f t="shared" si="309"/>
        <v>19063.204999999998</v>
      </c>
      <c r="AA555" s="52">
        <f t="shared" si="310"/>
        <v>918846.48099999991</v>
      </c>
      <c r="AB555" s="52">
        <f t="shared" si="311"/>
        <v>781591.40499999991</v>
      </c>
      <c r="AC555" s="50" t="s">
        <v>101</v>
      </c>
      <c r="AD555" s="60">
        <v>9100152510</v>
      </c>
      <c r="AE555" s="50" t="s">
        <v>6</v>
      </c>
      <c r="AF555" s="50" t="s">
        <v>116</v>
      </c>
      <c r="AG555" s="50" t="s">
        <v>12</v>
      </c>
      <c r="AH555" s="50">
        <v>331030327</v>
      </c>
      <c r="AI555" s="50" t="s">
        <v>458</v>
      </c>
      <c r="AJ555" s="62" t="s">
        <v>675</v>
      </c>
      <c r="AK555" s="62" t="s">
        <v>675</v>
      </c>
      <c r="AL555" s="50" t="s">
        <v>559</v>
      </c>
      <c r="AM555" s="60"/>
    </row>
    <row r="556" spans="1:39" ht="15.75" hidden="1">
      <c r="A556" s="47">
        <v>115</v>
      </c>
      <c r="B556" s="60" t="s">
        <v>680</v>
      </c>
      <c r="C556" s="60"/>
      <c r="D556" s="61"/>
      <c r="E556" s="61">
        <v>3077941</v>
      </c>
      <c r="F556" s="61" t="s">
        <v>672</v>
      </c>
      <c r="G556" s="61">
        <v>5019098890</v>
      </c>
      <c r="H556" s="61" t="s">
        <v>673</v>
      </c>
      <c r="I556" s="59">
        <v>3100001558</v>
      </c>
      <c r="J556" s="59"/>
      <c r="K556" s="170" t="s">
        <v>1181</v>
      </c>
      <c r="L556" s="50">
        <v>1650</v>
      </c>
      <c r="M556" s="50">
        <v>4084</v>
      </c>
      <c r="N556" s="50">
        <v>5</v>
      </c>
      <c r="O556" s="51">
        <v>5</v>
      </c>
      <c r="P556" s="128" t="s">
        <v>166</v>
      </c>
      <c r="Q556" s="50" t="s">
        <v>674</v>
      </c>
      <c r="R556" s="50">
        <v>2.1379999999999999</v>
      </c>
      <c r="S556" s="52">
        <v>9200</v>
      </c>
      <c r="T556" s="52" t="s">
        <v>100</v>
      </c>
      <c r="U556" s="53">
        <v>82.883499999999998</v>
      </c>
      <c r="V556" s="52">
        <f t="shared" si="308"/>
        <v>762528.2</v>
      </c>
      <c r="W556" s="52">
        <v>0</v>
      </c>
      <c r="X556" s="52">
        <v>0</v>
      </c>
      <c r="Y556" s="52">
        <f t="shared" si="312"/>
        <v>137255.076</v>
      </c>
      <c r="Z556" s="52">
        <f t="shared" si="309"/>
        <v>19063.204999999998</v>
      </c>
      <c r="AA556" s="52">
        <f t="shared" si="310"/>
        <v>918846.48099999991</v>
      </c>
      <c r="AB556" s="52">
        <f t="shared" si="311"/>
        <v>781591.40499999991</v>
      </c>
      <c r="AC556" s="50" t="s">
        <v>101</v>
      </c>
      <c r="AD556" s="60">
        <v>9100152510</v>
      </c>
      <c r="AE556" s="50" t="s">
        <v>6</v>
      </c>
      <c r="AF556" s="50" t="s">
        <v>116</v>
      </c>
      <c r="AG556" s="50" t="s">
        <v>12</v>
      </c>
      <c r="AH556" s="50">
        <v>331030327</v>
      </c>
      <c r="AI556" s="50" t="s">
        <v>458</v>
      </c>
      <c r="AJ556" s="62" t="s">
        <v>675</v>
      </c>
      <c r="AK556" s="62" t="s">
        <v>675</v>
      </c>
      <c r="AL556" s="50" t="s">
        <v>559</v>
      </c>
      <c r="AM556" s="60"/>
    </row>
    <row r="557" spans="1:39" ht="15.75" hidden="1">
      <c r="A557" s="47">
        <v>116</v>
      </c>
      <c r="B557" s="60" t="s">
        <v>681</v>
      </c>
      <c r="C557" s="60"/>
      <c r="D557" s="61"/>
      <c r="E557" s="61">
        <v>3077941</v>
      </c>
      <c r="F557" s="61" t="s">
        <v>672</v>
      </c>
      <c r="G557" s="61">
        <v>5019098890</v>
      </c>
      <c r="H557" s="61" t="s">
        <v>673</v>
      </c>
      <c r="I557" s="59">
        <v>3100001558</v>
      </c>
      <c r="J557" s="59"/>
      <c r="K557" s="170" t="s">
        <v>1181</v>
      </c>
      <c r="L557" s="50">
        <v>1650</v>
      </c>
      <c r="M557" s="50">
        <v>4084</v>
      </c>
      <c r="N557" s="50">
        <v>5</v>
      </c>
      <c r="O557" s="51">
        <v>5</v>
      </c>
      <c r="P557" s="128" t="s">
        <v>166</v>
      </c>
      <c r="Q557" s="50" t="s">
        <v>674</v>
      </c>
      <c r="R557" s="50">
        <v>2.1379999999999999</v>
      </c>
      <c r="S557" s="52">
        <v>9200</v>
      </c>
      <c r="T557" s="52" t="s">
        <v>100</v>
      </c>
      <c r="U557" s="53">
        <v>82.883499999999998</v>
      </c>
      <c r="V557" s="52">
        <f t="shared" si="308"/>
        <v>762528.2</v>
      </c>
      <c r="W557" s="52">
        <v>0</v>
      </c>
      <c r="X557" s="52">
        <v>0</v>
      </c>
      <c r="Y557" s="52">
        <f t="shared" si="312"/>
        <v>137255.076</v>
      </c>
      <c r="Z557" s="52">
        <f t="shared" si="309"/>
        <v>19063.204999999998</v>
      </c>
      <c r="AA557" s="52">
        <f t="shared" si="310"/>
        <v>918846.48099999991</v>
      </c>
      <c r="AB557" s="52">
        <f t="shared" si="311"/>
        <v>781591.40499999991</v>
      </c>
      <c r="AC557" s="50" t="s">
        <v>101</v>
      </c>
      <c r="AD557" s="60">
        <v>9100152510</v>
      </c>
      <c r="AE557" s="50" t="s">
        <v>6</v>
      </c>
      <c r="AF557" s="50" t="s">
        <v>116</v>
      </c>
      <c r="AG557" s="50" t="s">
        <v>12</v>
      </c>
      <c r="AH557" s="50">
        <v>331030327</v>
      </c>
      <c r="AI557" s="50" t="s">
        <v>458</v>
      </c>
      <c r="AJ557" s="62" t="s">
        <v>675</v>
      </c>
      <c r="AK557" s="62" t="s">
        <v>675</v>
      </c>
      <c r="AL557" s="50" t="s">
        <v>559</v>
      </c>
      <c r="AM557" s="60"/>
    </row>
    <row r="558" spans="1:39" ht="15.75" hidden="1">
      <c r="A558" s="47">
        <v>117</v>
      </c>
      <c r="B558" s="60" t="s">
        <v>682</v>
      </c>
      <c r="C558" s="60"/>
      <c r="D558" s="61"/>
      <c r="E558" s="61">
        <v>3077941</v>
      </c>
      <c r="F558" s="61" t="s">
        <v>672</v>
      </c>
      <c r="G558" s="61">
        <v>5019098890</v>
      </c>
      <c r="H558" s="61" t="s">
        <v>673</v>
      </c>
      <c r="I558" s="59">
        <v>3100001558</v>
      </c>
      <c r="J558" s="59"/>
      <c r="K558" s="170" t="s">
        <v>1181</v>
      </c>
      <c r="L558" s="50">
        <v>1650</v>
      </c>
      <c r="M558" s="50">
        <v>4084</v>
      </c>
      <c r="N558" s="50">
        <v>5</v>
      </c>
      <c r="O558" s="51">
        <v>5</v>
      </c>
      <c r="P558" s="128" t="s">
        <v>166</v>
      </c>
      <c r="Q558" s="50" t="s">
        <v>674</v>
      </c>
      <c r="R558" s="50">
        <v>2.1379999999999999</v>
      </c>
      <c r="S558" s="52">
        <v>9200</v>
      </c>
      <c r="T558" s="52" t="s">
        <v>100</v>
      </c>
      <c r="U558" s="53">
        <v>82.883499999999998</v>
      </c>
      <c r="V558" s="52">
        <f t="shared" si="308"/>
        <v>762528.2</v>
      </c>
      <c r="W558" s="52">
        <v>0</v>
      </c>
      <c r="X558" s="52">
        <v>0</v>
      </c>
      <c r="Y558" s="52">
        <f t="shared" si="312"/>
        <v>137255.076</v>
      </c>
      <c r="Z558" s="52">
        <f t="shared" si="309"/>
        <v>19063.204999999998</v>
      </c>
      <c r="AA558" s="52">
        <f t="shared" si="310"/>
        <v>918846.48099999991</v>
      </c>
      <c r="AB558" s="52">
        <f t="shared" si="311"/>
        <v>781591.40499999991</v>
      </c>
      <c r="AC558" s="50" t="s">
        <v>101</v>
      </c>
      <c r="AD558" s="60">
        <v>9100152510</v>
      </c>
      <c r="AE558" s="50" t="s">
        <v>6</v>
      </c>
      <c r="AF558" s="50" t="s">
        <v>116</v>
      </c>
      <c r="AG558" s="50" t="s">
        <v>12</v>
      </c>
      <c r="AH558" s="50">
        <v>331030327</v>
      </c>
      <c r="AI558" s="50" t="s">
        <v>458</v>
      </c>
      <c r="AJ558" s="62" t="s">
        <v>675</v>
      </c>
      <c r="AK558" s="62" t="s">
        <v>675</v>
      </c>
      <c r="AL558" s="50" t="s">
        <v>559</v>
      </c>
      <c r="AM558" s="60"/>
    </row>
    <row r="559" spans="1:39" ht="15.75" hidden="1">
      <c r="A559" s="47">
        <v>118</v>
      </c>
      <c r="B559" s="60" t="s">
        <v>683</v>
      </c>
      <c r="C559" s="60"/>
      <c r="D559" s="61"/>
      <c r="E559" s="61">
        <v>3077941</v>
      </c>
      <c r="F559" s="61" t="s">
        <v>672</v>
      </c>
      <c r="G559" s="61">
        <v>5019098890</v>
      </c>
      <c r="H559" s="61" t="s">
        <v>673</v>
      </c>
      <c r="I559" s="59">
        <v>3100001558</v>
      </c>
      <c r="J559" s="59"/>
      <c r="K559" s="170" t="s">
        <v>1181</v>
      </c>
      <c r="L559" s="50">
        <v>1650</v>
      </c>
      <c r="M559" s="50">
        <v>4084</v>
      </c>
      <c r="N559" s="50">
        <v>5</v>
      </c>
      <c r="O559" s="51">
        <v>5</v>
      </c>
      <c r="P559" s="128" t="s">
        <v>166</v>
      </c>
      <c r="Q559" s="50" t="s">
        <v>674</v>
      </c>
      <c r="R559" s="50">
        <v>2.1379999999999999</v>
      </c>
      <c r="S559" s="52">
        <v>9200</v>
      </c>
      <c r="T559" s="52" t="s">
        <v>100</v>
      </c>
      <c r="U559" s="53">
        <v>82.883499999999998</v>
      </c>
      <c r="V559" s="52">
        <f t="shared" si="308"/>
        <v>762528.2</v>
      </c>
      <c r="W559" s="52">
        <v>0</v>
      </c>
      <c r="X559" s="52">
        <v>0</v>
      </c>
      <c r="Y559" s="52">
        <f t="shared" si="312"/>
        <v>137255.076</v>
      </c>
      <c r="Z559" s="52">
        <f t="shared" si="309"/>
        <v>19063.204999999998</v>
      </c>
      <c r="AA559" s="52">
        <f t="shared" si="310"/>
        <v>918846.48099999991</v>
      </c>
      <c r="AB559" s="52">
        <f t="shared" si="311"/>
        <v>781591.40499999991</v>
      </c>
      <c r="AC559" s="50" t="s">
        <v>101</v>
      </c>
      <c r="AD559" s="60">
        <v>9100152510</v>
      </c>
      <c r="AE559" s="50" t="s">
        <v>6</v>
      </c>
      <c r="AF559" s="50" t="s">
        <v>116</v>
      </c>
      <c r="AG559" s="50" t="s">
        <v>12</v>
      </c>
      <c r="AH559" s="50">
        <v>331030327</v>
      </c>
      <c r="AI559" s="50" t="s">
        <v>458</v>
      </c>
      <c r="AJ559" s="62" t="s">
        <v>675</v>
      </c>
      <c r="AK559" s="62" t="s">
        <v>675</v>
      </c>
      <c r="AL559" s="50" t="s">
        <v>559</v>
      </c>
      <c r="AM559" s="60"/>
    </row>
    <row r="560" spans="1:39" ht="15.75" hidden="1">
      <c r="A560" s="47">
        <v>119</v>
      </c>
      <c r="B560" s="60" t="s">
        <v>684</v>
      </c>
      <c r="C560" s="60"/>
      <c r="D560" s="61"/>
      <c r="E560" s="61">
        <v>3077941</v>
      </c>
      <c r="F560" s="61" t="s">
        <v>672</v>
      </c>
      <c r="G560" s="61">
        <v>5019098890</v>
      </c>
      <c r="H560" s="61" t="s">
        <v>673</v>
      </c>
      <c r="I560" s="59">
        <v>3100001558</v>
      </c>
      <c r="J560" s="59"/>
      <c r="K560" s="170" t="s">
        <v>1181</v>
      </c>
      <c r="L560" s="50">
        <v>1650</v>
      </c>
      <c r="M560" s="50">
        <v>4084</v>
      </c>
      <c r="N560" s="50">
        <v>5</v>
      </c>
      <c r="O560" s="51">
        <v>5</v>
      </c>
      <c r="P560" s="128" t="s">
        <v>166</v>
      </c>
      <c r="Q560" s="50" t="s">
        <v>674</v>
      </c>
      <c r="R560" s="50">
        <v>2.1379999999999999</v>
      </c>
      <c r="S560" s="52">
        <v>9200</v>
      </c>
      <c r="T560" s="52" t="s">
        <v>100</v>
      </c>
      <c r="U560" s="53">
        <v>82.883499999999998</v>
      </c>
      <c r="V560" s="52">
        <f t="shared" si="308"/>
        <v>762528.2</v>
      </c>
      <c r="W560" s="52">
        <v>0</v>
      </c>
      <c r="X560" s="52">
        <v>0</v>
      </c>
      <c r="Y560" s="52">
        <f t="shared" si="312"/>
        <v>137255.076</v>
      </c>
      <c r="Z560" s="52">
        <f t="shared" si="309"/>
        <v>19063.204999999998</v>
      </c>
      <c r="AA560" s="52">
        <f t="shared" si="310"/>
        <v>918846.48099999991</v>
      </c>
      <c r="AB560" s="52">
        <f t="shared" si="311"/>
        <v>781591.40499999991</v>
      </c>
      <c r="AC560" s="50" t="s">
        <v>101</v>
      </c>
      <c r="AD560" s="60">
        <v>9100152510</v>
      </c>
      <c r="AE560" s="50" t="s">
        <v>6</v>
      </c>
      <c r="AF560" s="50" t="s">
        <v>116</v>
      </c>
      <c r="AG560" s="50" t="s">
        <v>12</v>
      </c>
      <c r="AH560" s="50">
        <v>331030327</v>
      </c>
      <c r="AI560" s="50" t="s">
        <v>458</v>
      </c>
      <c r="AJ560" s="62" t="s">
        <v>675</v>
      </c>
      <c r="AK560" s="62" t="s">
        <v>675</v>
      </c>
      <c r="AL560" s="50" t="s">
        <v>559</v>
      </c>
      <c r="AM560" s="60"/>
    </row>
    <row r="561" spans="1:39" ht="15.75" hidden="1">
      <c r="A561" s="47">
        <v>120</v>
      </c>
      <c r="B561" s="60" t="s">
        <v>685</v>
      </c>
      <c r="C561" s="60"/>
      <c r="D561" s="61"/>
      <c r="E561" s="61">
        <v>3077941</v>
      </c>
      <c r="F561" s="61" t="s">
        <v>672</v>
      </c>
      <c r="G561" s="61">
        <v>5019098890</v>
      </c>
      <c r="H561" s="61" t="s">
        <v>673</v>
      </c>
      <c r="I561" s="59">
        <v>3100001558</v>
      </c>
      <c r="J561" s="59"/>
      <c r="K561" s="170" t="s">
        <v>1181</v>
      </c>
      <c r="L561" s="50">
        <v>1650</v>
      </c>
      <c r="M561" s="50">
        <v>4084</v>
      </c>
      <c r="N561" s="50">
        <v>5</v>
      </c>
      <c r="O561" s="51">
        <v>5</v>
      </c>
      <c r="P561" s="128" t="s">
        <v>166</v>
      </c>
      <c r="Q561" s="50" t="s">
        <v>674</v>
      </c>
      <c r="R561" s="50">
        <v>2.1379999999999999</v>
      </c>
      <c r="S561" s="52">
        <v>9200</v>
      </c>
      <c r="T561" s="52" t="s">
        <v>100</v>
      </c>
      <c r="U561" s="53">
        <v>82.883499999999998</v>
      </c>
      <c r="V561" s="52">
        <f t="shared" si="308"/>
        <v>762528.2</v>
      </c>
      <c r="W561" s="52">
        <v>0</v>
      </c>
      <c r="X561" s="52">
        <v>0</v>
      </c>
      <c r="Y561" s="52">
        <f t="shared" si="312"/>
        <v>137255.076</v>
      </c>
      <c r="Z561" s="52">
        <f t="shared" si="309"/>
        <v>19063.204999999998</v>
      </c>
      <c r="AA561" s="52">
        <f t="shared" si="310"/>
        <v>918846.48099999991</v>
      </c>
      <c r="AB561" s="52">
        <f t="shared" si="311"/>
        <v>781591.40499999991</v>
      </c>
      <c r="AC561" s="50" t="s">
        <v>101</v>
      </c>
      <c r="AD561" s="60">
        <v>9100152510</v>
      </c>
      <c r="AE561" s="50" t="s">
        <v>6</v>
      </c>
      <c r="AF561" s="50" t="s">
        <v>116</v>
      </c>
      <c r="AG561" s="50" t="s">
        <v>12</v>
      </c>
      <c r="AH561" s="50">
        <v>331030327</v>
      </c>
      <c r="AI561" s="50" t="s">
        <v>458</v>
      </c>
      <c r="AJ561" s="62" t="s">
        <v>675</v>
      </c>
      <c r="AK561" s="62" t="s">
        <v>675</v>
      </c>
      <c r="AL561" s="50" t="s">
        <v>559</v>
      </c>
      <c r="AM561" s="60"/>
    </row>
    <row r="562" spans="1:39" ht="15.75" hidden="1">
      <c r="A562" s="47">
        <v>121</v>
      </c>
      <c r="B562" s="60" t="s">
        <v>686</v>
      </c>
      <c r="C562" s="60"/>
      <c r="D562" s="61"/>
      <c r="E562" s="61">
        <v>3077941</v>
      </c>
      <c r="F562" s="61" t="s">
        <v>672</v>
      </c>
      <c r="G562" s="61">
        <v>5019098890</v>
      </c>
      <c r="H562" s="61" t="s">
        <v>673</v>
      </c>
      <c r="I562" s="59">
        <v>3100001558</v>
      </c>
      <c r="J562" s="59"/>
      <c r="K562" s="170" t="s">
        <v>1181</v>
      </c>
      <c r="L562" s="50">
        <v>1650</v>
      </c>
      <c r="M562" s="50">
        <v>4084</v>
      </c>
      <c r="N562" s="50">
        <v>5</v>
      </c>
      <c r="O562" s="51">
        <v>5</v>
      </c>
      <c r="P562" s="128" t="s">
        <v>166</v>
      </c>
      <c r="Q562" s="50" t="s">
        <v>674</v>
      </c>
      <c r="R562" s="50">
        <v>2.1379999999999999</v>
      </c>
      <c r="S562" s="52">
        <v>9200</v>
      </c>
      <c r="T562" s="52" t="s">
        <v>100</v>
      </c>
      <c r="U562" s="53">
        <v>82.883499999999998</v>
      </c>
      <c r="V562" s="52">
        <f t="shared" si="308"/>
        <v>762528.2</v>
      </c>
      <c r="W562" s="52">
        <v>0</v>
      </c>
      <c r="X562" s="52">
        <v>0</v>
      </c>
      <c r="Y562" s="52">
        <f t="shared" si="312"/>
        <v>137255.076</v>
      </c>
      <c r="Z562" s="52">
        <f t="shared" si="309"/>
        <v>19063.204999999998</v>
      </c>
      <c r="AA562" s="52">
        <f t="shared" si="310"/>
        <v>918846.48099999991</v>
      </c>
      <c r="AB562" s="52">
        <f t="shared" si="311"/>
        <v>781591.40499999991</v>
      </c>
      <c r="AC562" s="50" t="s">
        <v>101</v>
      </c>
      <c r="AD562" s="60">
        <v>9100152510</v>
      </c>
      <c r="AE562" s="50" t="s">
        <v>6</v>
      </c>
      <c r="AF562" s="50" t="s">
        <v>116</v>
      </c>
      <c r="AG562" s="50" t="s">
        <v>12</v>
      </c>
      <c r="AH562" s="50">
        <v>331030327</v>
      </c>
      <c r="AI562" s="50" t="s">
        <v>458</v>
      </c>
      <c r="AJ562" s="62" t="s">
        <v>675</v>
      </c>
      <c r="AK562" s="62" t="s">
        <v>675</v>
      </c>
      <c r="AL562" s="50" t="s">
        <v>559</v>
      </c>
      <c r="AM562" s="60"/>
    </row>
    <row r="563" spans="1:39" ht="15.75" hidden="1">
      <c r="A563" s="47">
        <v>122</v>
      </c>
      <c r="B563" s="60" t="s">
        <v>687</v>
      </c>
      <c r="C563" s="60"/>
      <c r="D563" s="61"/>
      <c r="E563" s="61">
        <v>3077941</v>
      </c>
      <c r="F563" s="61" t="s">
        <v>672</v>
      </c>
      <c r="G563" s="61">
        <v>5019098890</v>
      </c>
      <c r="H563" s="61" t="s">
        <v>673</v>
      </c>
      <c r="I563" s="59">
        <v>3100001558</v>
      </c>
      <c r="J563" s="59"/>
      <c r="K563" s="170" t="s">
        <v>1181</v>
      </c>
      <c r="L563" s="50">
        <v>1650</v>
      </c>
      <c r="M563" s="50">
        <v>4084</v>
      </c>
      <c r="N563" s="50">
        <v>5</v>
      </c>
      <c r="O563" s="51">
        <v>5</v>
      </c>
      <c r="P563" s="128" t="s">
        <v>166</v>
      </c>
      <c r="Q563" s="50" t="s">
        <v>674</v>
      </c>
      <c r="R563" s="50">
        <v>2.1379999999999999</v>
      </c>
      <c r="S563" s="52">
        <v>9200</v>
      </c>
      <c r="T563" s="52" t="s">
        <v>100</v>
      </c>
      <c r="U563" s="53">
        <v>82.883499999999998</v>
      </c>
      <c r="V563" s="52">
        <f t="shared" si="308"/>
        <v>762528.2</v>
      </c>
      <c r="W563" s="52">
        <v>0</v>
      </c>
      <c r="X563" s="52">
        <v>0</v>
      </c>
      <c r="Y563" s="52">
        <f t="shared" si="312"/>
        <v>137255.076</v>
      </c>
      <c r="Z563" s="52">
        <f t="shared" si="309"/>
        <v>19063.204999999998</v>
      </c>
      <c r="AA563" s="52">
        <f t="shared" si="310"/>
        <v>918846.48099999991</v>
      </c>
      <c r="AB563" s="52">
        <f t="shared" si="311"/>
        <v>781591.40499999991</v>
      </c>
      <c r="AC563" s="50" t="s">
        <v>101</v>
      </c>
      <c r="AD563" s="60">
        <v>9100152510</v>
      </c>
      <c r="AE563" s="50" t="s">
        <v>6</v>
      </c>
      <c r="AF563" s="50" t="s">
        <v>116</v>
      </c>
      <c r="AG563" s="50" t="s">
        <v>12</v>
      </c>
      <c r="AH563" s="50">
        <v>331030327</v>
      </c>
      <c r="AI563" s="50" t="s">
        <v>458</v>
      </c>
      <c r="AJ563" s="62" t="s">
        <v>675</v>
      </c>
      <c r="AK563" s="62" t="s">
        <v>675</v>
      </c>
      <c r="AL563" s="50" t="s">
        <v>559</v>
      </c>
      <c r="AM563" s="60"/>
    </row>
    <row r="564" spans="1:39" ht="15.75" hidden="1">
      <c r="A564" s="47">
        <v>123</v>
      </c>
      <c r="B564" s="60" t="s">
        <v>688</v>
      </c>
      <c r="C564" s="60"/>
      <c r="D564" s="61"/>
      <c r="E564" s="61">
        <v>3077941</v>
      </c>
      <c r="F564" s="61" t="s">
        <v>672</v>
      </c>
      <c r="G564" s="61">
        <v>5019098890</v>
      </c>
      <c r="H564" s="61" t="s">
        <v>673</v>
      </c>
      <c r="I564" s="59">
        <v>3100001558</v>
      </c>
      <c r="J564" s="59"/>
      <c r="K564" s="170" t="s">
        <v>1181</v>
      </c>
      <c r="L564" s="50">
        <v>1650</v>
      </c>
      <c r="M564" s="50">
        <v>4084</v>
      </c>
      <c r="N564" s="50">
        <v>5</v>
      </c>
      <c r="O564" s="51">
        <v>5</v>
      </c>
      <c r="P564" s="128" t="s">
        <v>166</v>
      </c>
      <c r="Q564" s="50" t="s">
        <v>674</v>
      </c>
      <c r="R564" s="50">
        <v>2.1379999999999999</v>
      </c>
      <c r="S564" s="52">
        <v>9200</v>
      </c>
      <c r="T564" s="52" t="s">
        <v>100</v>
      </c>
      <c r="U564" s="53">
        <v>82.883499999999998</v>
      </c>
      <c r="V564" s="52">
        <f t="shared" si="308"/>
        <v>762528.2</v>
      </c>
      <c r="W564" s="52">
        <v>0</v>
      </c>
      <c r="X564" s="52">
        <v>0</v>
      </c>
      <c r="Y564" s="52">
        <f t="shared" si="312"/>
        <v>137255.076</v>
      </c>
      <c r="Z564" s="52">
        <f t="shared" si="309"/>
        <v>19063.204999999998</v>
      </c>
      <c r="AA564" s="52">
        <f t="shared" si="310"/>
        <v>918846.48099999991</v>
      </c>
      <c r="AB564" s="52">
        <f t="shared" si="311"/>
        <v>781591.40499999991</v>
      </c>
      <c r="AC564" s="50" t="s">
        <v>101</v>
      </c>
      <c r="AD564" s="60">
        <v>9100152510</v>
      </c>
      <c r="AE564" s="50" t="s">
        <v>6</v>
      </c>
      <c r="AF564" s="50" t="s">
        <v>116</v>
      </c>
      <c r="AG564" s="50" t="s">
        <v>12</v>
      </c>
      <c r="AH564" s="50">
        <v>331030327</v>
      </c>
      <c r="AI564" s="50" t="s">
        <v>458</v>
      </c>
      <c r="AJ564" s="62" t="s">
        <v>675</v>
      </c>
      <c r="AK564" s="62" t="s">
        <v>675</v>
      </c>
      <c r="AL564" s="50" t="s">
        <v>559</v>
      </c>
      <c r="AM564" s="60"/>
    </row>
    <row r="565" spans="1:39" ht="15.75" hidden="1">
      <c r="A565" s="47">
        <v>124</v>
      </c>
      <c r="B565" s="60" t="s">
        <v>689</v>
      </c>
      <c r="C565" s="60"/>
      <c r="D565" s="61"/>
      <c r="E565" s="61">
        <v>3077941</v>
      </c>
      <c r="F565" s="61" t="s">
        <v>672</v>
      </c>
      <c r="G565" s="61">
        <v>5019098890</v>
      </c>
      <c r="H565" s="61" t="s">
        <v>673</v>
      </c>
      <c r="I565" s="59">
        <v>3100001558</v>
      </c>
      <c r="J565" s="59"/>
      <c r="K565" s="170" t="s">
        <v>1181</v>
      </c>
      <c r="L565" s="50">
        <v>1650</v>
      </c>
      <c r="M565" s="50">
        <v>4084</v>
      </c>
      <c r="N565" s="50">
        <v>5</v>
      </c>
      <c r="O565" s="51">
        <v>5</v>
      </c>
      <c r="P565" s="128" t="s">
        <v>166</v>
      </c>
      <c r="Q565" s="50" t="s">
        <v>674</v>
      </c>
      <c r="R565" s="50">
        <v>2.1379999999999999</v>
      </c>
      <c r="S565" s="52">
        <v>9200</v>
      </c>
      <c r="T565" s="52" t="s">
        <v>100</v>
      </c>
      <c r="U565" s="53">
        <v>82.883499999999998</v>
      </c>
      <c r="V565" s="52">
        <f t="shared" si="308"/>
        <v>762528.2</v>
      </c>
      <c r="W565" s="52">
        <v>0</v>
      </c>
      <c r="X565" s="52">
        <v>0</v>
      </c>
      <c r="Y565" s="52">
        <f t="shared" si="312"/>
        <v>137255.076</v>
      </c>
      <c r="Z565" s="52">
        <f t="shared" si="309"/>
        <v>19063.204999999998</v>
      </c>
      <c r="AA565" s="52">
        <f t="shared" si="310"/>
        <v>918846.48099999991</v>
      </c>
      <c r="AB565" s="52">
        <f t="shared" si="311"/>
        <v>781591.40499999991</v>
      </c>
      <c r="AC565" s="50" t="s">
        <v>101</v>
      </c>
      <c r="AD565" s="60">
        <v>9100152510</v>
      </c>
      <c r="AE565" s="50" t="s">
        <v>6</v>
      </c>
      <c r="AF565" s="50" t="s">
        <v>116</v>
      </c>
      <c r="AG565" s="50" t="s">
        <v>12</v>
      </c>
      <c r="AH565" s="50">
        <v>331030327</v>
      </c>
      <c r="AI565" s="50" t="s">
        <v>458</v>
      </c>
      <c r="AJ565" s="62" t="s">
        <v>675</v>
      </c>
      <c r="AK565" s="62" t="s">
        <v>675</v>
      </c>
      <c r="AL565" s="50" t="s">
        <v>559</v>
      </c>
      <c r="AM565" s="60"/>
    </row>
    <row r="566" spans="1:39" ht="15.75" hidden="1">
      <c r="A566" s="47">
        <v>125</v>
      </c>
      <c r="B566" s="60" t="s">
        <v>690</v>
      </c>
      <c r="C566" s="60"/>
      <c r="D566" s="61"/>
      <c r="E566" s="61">
        <v>3077941</v>
      </c>
      <c r="F566" s="61" t="s">
        <v>672</v>
      </c>
      <c r="G566" s="61">
        <v>5019098890</v>
      </c>
      <c r="H566" s="61" t="s">
        <v>673</v>
      </c>
      <c r="I566" s="59">
        <v>3100001558</v>
      </c>
      <c r="J566" s="59"/>
      <c r="K566" s="170" t="s">
        <v>1181</v>
      </c>
      <c r="L566" s="50">
        <v>1650</v>
      </c>
      <c r="M566" s="50">
        <v>4084</v>
      </c>
      <c r="N566" s="50">
        <v>5</v>
      </c>
      <c r="O566" s="51">
        <v>5</v>
      </c>
      <c r="P566" s="128" t="s">
        <v>166</v>
      </c>
      <c r="Q566" s="50" t="s">
        <v>674</v>
      </c>
      <c r="R566" s="50">
        <v>2.1379999999999999</v>
      </c>
      <c r="S566" s="52">
        <v>9200</v>
      </c>
      <c r="T566" s="52" t="s">
        <v>100</v>
      </c>
      <c r="U566" s="53">
        <v>82.883499999999998</v>
      </c>
      <c r="V566" s="52">
        <f t="shared" si="308"/>
        <v>762528.2</v>
      </c>
      <c r="W566" s="52">
        <v>0</v>
      </c>
      <c r="X566" s="52">
        <v>0</v>
      </c>
      <c r="Y566" s="52">
        <f t="shared" si="312"/>
        <v>137255.076</v>
      </c>
      <c r="Z566" s="52">
        <f t="shared" si="309"/>
        <v>19063.204999999998</v>
      </c>
      <c r="AA566" s="52">
        <f t="shared" si="310"/>
        <v>918846.48099999991</v>
      </c>
      <c r="AB566" s="52">
        <f t="shared" si="311"/>
        <v>781591.40499999991</v>
      </c>
      <c r="AC566" s="50" t="s">
        <v>101</v>
      </c>
      <c r="AD566" s="60">
        <v>9100152510</v>
      </c>
      <c r="AE566" s="50" t="s">
        <v>6</v>
      </c>
      <c r="AF566" s="50" t="s">
        <v>116</v>
      </c>
      <c r="AG566" s="50" t="s">
        <v>12</v>
      </c>
      <c r="AH566" s="50">
        <v>331030327</v>
      </c>
      <c r="AI566" s="50" t="s">
        <v>458</v>
      </c>
      <c r="AJ566" s="62" t="s">
        <v>675</v>
      </c>
      <c r="AK566" s="62" t="s">
        <v>675</v>
      </c>
      <c r="AL566" s="50" t="s">
        <v>559</v>
      </c>
      <c r="AM566" s="60"/>
    </row>
    <row r="567" spans="1:39" ht="15.75" hidden="1">
      <c r="A567" s="47">
        <v>126</v>
      </c>
      <c r="B567" s="60" t="s">
        <v>691</v>
      </c>
      <c r="C567" s="60"/>
      <c r="D567" s="61"/>
      <c r="E567" s="61">
        <v>3077941</v>
      </c>
      <c r="F567" s="61" t="s">
        <v>672</v>
      </c>
      <c r="G567" s="61">
        <v>5019098890</v>
      </c>
      <c r="H567" s="61" t="s">
        <v>673</v>
      </c>
      <c r="I567" s="59">
        <v>3100001558</v>
      </c>
      <c r="J567" s="59"/>
      <c r="K567" s="170" t="s">
        <v>1181</v>
      </c>
      <c r="L567" s="50">
        <v>1650</v>
      </c>
      <c r="M567" s="50">
        <v>4084</v>
      </c>
      <c r="N567" s="50">
        <v>5</v>
      </c>
      <c r="O567" s="51">
        <v>5</v>
      </c>
      <c r="P567" s="128" t="s">
        <v>166</v>
      </c>
      <c r="Q567" s="50" t="s">
        <v>674</v>
      </c>
      <c r="R567" s="50">
        <v>2.1379999999999999</v>
      </c>
      <c r="S567" s="52">
        <v>9200</v>
      </c>
      <c r="T567" s="52" t="s">
        <v>100</v>
      </c>
      <c r="U567" s="53">
        <v>82.883499999999998</v>
      </c>
      <c r="V567" s="52">
        <f t="shared" si="308"/>
        <v>762528.2</v>
      </c>
      <c r="W567" s="52">
        <v>0</v>
      </c>
      <c r="X567" s="52">
        <v>0</v>
      </c>
      <c r="Y567" s="52">
        <f t="shared" si="312"/>
        <v>137255.076</v>
      </c>
      <c r="Z567" s="52">
        <f t="shared" si="309"/>
        <v>19063.204999999998</v>
      </c>
      <c r="AA567" s="52">
        <f t="shared" si="310"/>
        <v>918846.48099999991</v>
      </c>
      <c r="AB567" s="52">
        <f t="shared" si="311"/>
        <v>781591.40499999991</v>
      </c>
      <c r="AC567" s="50" t="s">
        <v>101</v>
      </c>
      <c r="AD567" s="60">
        <v>9100152510</v>
      </c>
      <c r="AE567" s="50" t="s">
        <v>6</v>
      </c>
      <c r="AF567" s="50" t="s">
        <v>116</v>
      </c>
      <c r="AG567" s="50" t="s">
        <v>12</v>
      </c>
      <c r="AH567" s="50">
        <v>331030327</v>
      </c>
      <c r="AI567" s="50" t="s">
        <v>458</v>
      </c>
      <c r="AJ567" s="62" t="s">
        <v>675</v>
      </c>
      <c r="AK567" s="62" t="s">
        <v>675</v>
      </c>
      <c r="AL567" s="50" t="s">
        <v>559</v>
      </c>
      <c r="AM567" s="60"/>
    </row>
    <row r="568" spans="1:39" ht="15.75" hidden="1">
      <c r="A568" s="47">
        <v>127</v>
      </c>
      <c r="B568" s="60" t="s">
        <v>692</v>
      </c>
      <c r="C568" s="60"/>
      <c r="D568" s="61"/>
      <c r="E568" s="61">
        <v>3077941</v>
      </c>
      <c r="F568" s="61" t="s">
        <v>672</v>
      </c>
      <c r="G568" s="61">
        <v>5019098890</v>
      </c>
      <c r="H568" s="61" t="s">
        <v>673</v>
      </c>
      <c r="I568" s="59">
        <v>3100001558</v>
      </c>
      <c r="J568" s="59"/>
      <c r="K568" s="170" t="s">
        <v>1181</v>
      </c>
      <c r="L568" s="50">
        <v>1650</v>
      </c>
      <c r="M568" s="50">
        <v>4084</v>
      </c>
      <c r="N568" s="50">
        <v>5</v>
      </c>
      <c r="O568" s="51">
        <v>5</v>
      </c>
      <c r="P568" s="128" t="s">
        <v>166</v>
      </c>
      <c r="Q568" s="50" t="s">
        <v>674</v>
      </c>
      <c r="R568" s="50">
        <v>2.1379999999999999</v>
      </c>
      <c r="S568" s="52">
        <v>9200</v>
      </c>
      <c r="T568" s="52" t="s">
        <v>100</v>
      </c>
      <c r="U568" s="53">
        <v>82.883499999999998</v>
      </c>
      <c r="V568" s="52">
        <f t="shared" si="308"/>
        <v>762528.2</v>
      </c>
      <c r="W568" s="52">
        <v>0</v>
      </c>
      <c r="X568" s="52">
        <v>0</v>
      </c>
      <c r="Y568" s="52">
        <f t="shared" si="312"/>
        <v>137255.076</v>
      </c>
      <c r="Z568" s="52">
        <f t="shared" si="309"/>
        <v>19063.204999999998</v>
      </c>
      <c r="AA568" s="52">
        <f t="shared" si="310"/>
        <v>918846.48099999991</v>
      </c>
      <c r="AB568" s="52">
        <f t="shared" si="311"/>
        <v>781591.40499999991</v>
      </c>
      <c r="AC568" s="50" t="s">
        <v>101</v>
      </c>
      <c r="AD568" s="60">
        <v>9100152510</v>
      </c>
      <c r="AE568" s="50" t="s">
        <v>6</v>
      </c>
      <c r="AF568" s="50" t="s">
        <v>116</v>
      </c>
      <c r="AG568" s="50" t="s">
        <v>12</v>
      </c>
      <c r="AH568" s="50">
        <v>331030327</v>
      </c>
      <c r="AI568" s="50" t="s">
        <v>458</v>
      </c>
      <c r="AJ568" s="62" t="s">
        <v>675</v>
      </c>
      <c r="AK568" s="62" t="s">
        <v>675</v>
      </c>
      <c r="AL568" s="50" t="s">
        <v>559</v>
      </c>
      <c r="AM568" s="60"/>
    </row>
    <row r="569" spans="1:39" ht="15.75" hidden="1">
      <c r="A569" s="47">
        <v>128</v>
      </c>
      <c r="B569" s="60" t="s">
        <v>693</v>
      </c>
      <c r="C569" s="60"/>
      <c r="D569" s="61"/>
      <c r="E569" s="61">
        <v>3077941</v>
      </c>
      <c r="F569" s="61" t="s">
        <v>672</v>
      </c>
      <c r="G569" s="61">
        <v>5019098890</v>
      </c>
      <c r="H569" s="61" t="s">
        <v>673</v>
      </c>
      <c r="I569" s="59">
        <v>3100001558</v>
      </c>
      <c r="J569" s="59"/>
      <c r="K569" s="170" t="s">
        <v>1181</v>
      </c>
      <c r="L569" s="50">
        <v>1650</v>
      </c>
      <c r="M569" s="50">
        <v>4084</v>
      </c>
      <c r="N569" s="50">
        <v>5</v>
      </c>
      <c r="O569" s="51">
        <v>5</v>
      </c>
      <c r="P569" s="128" t="s">
        <v>166</v>
      </c>
      <c r="Q569" s="50" t="s">
        <v>674</v>
      </c>
      <c r="R569" s="50">
        <v>2.1379999999999999</v>
      </c>
      <c r="S569" s="52">
        <v>9200</v>
      </c>
      <c r="T569" s="52" t="s">
        <v>100</v>
      </c>
      <c r="U569" s="53">
        <v>82.883499999999998</v>
      </c>
      <c r="V569" s="52">
        <f t="shared" si="308"/>
        <v>762528.2</v>
      </c>
      <c r="W569" s="52">
        <v>0</v>
      </c>
      <c r="X569" s="52">
        <v>0</v>
      </c>
      <c r="Y569" s="52">
        <f t="shared" si="312"/>
        <v>137255.076</v>
      </c>
      <c r="Z569" s="52">
        <f t="shared" si="309"/>
        <v>19063.204999999998</v>
      </c>
      <c r="AA569" s="52">
        <f t="shared" si="310"/>
        <v>918846.48099999991</v>
      </c>
      <c r="AB569" s="52">
        <f t="shared" si="311"/>
        <v>781591.40499999991</v>
      </c>
      <c r="AC569" s="50" t="s">
        <v>101</v>
      </c>
      <c r="AD569" s="60">
        <v>9100152510</v>
      </c>
      <c r="AE569" s="50" t="s">
        <v>6</v>
      </c>
      <c r="AF569" s="50" t="s">
        <v>116</v>
      </c>
      <c r="AG569" s="50" t="s">
        <v>12</v>
      </c>
      <c r="AH569" s="50">
        <v>331030327</v>
      </c>
      <c r="AI569" s="50" t="s">
        <v>458</v>
      </c>
      <c r="AJ569" s="62" t="s">
        <v>675</v>
      </c>
      <c r="AK569" s="62" t="s">
        <v>675</v>
      </c>
      <c r="AL569" s="50" t="s">
        <v>559</v>
      </c>
      <c r="AM569" s="60"/>
    </row>
    <row r="570" spans="1:39" ht="15.75" hidden="1">
      <c r="A570" s="47">
        <v>129</v>
      </c>
      <c r="B570" s="60" t="s">
        <v>694</v>
      </c>
      <c r="C570" s="60"/>
      <c r="D570" s="61"/>
      <c r="E570" s="61">
        <v>3077941</v>
      </c>
      <c r="F570" s="61" t="s">
        <v>672</v>
      </c>
      <c r="G570" s="61">
        <v>5019098890</v>
      </c>
      <c r="H570" s="61" t="s">
        <v>673</v>
      </c>
      <c r="I570" s="59">
        <v>3100001558</v>
      </c>
      <c r="J570" s="59"/>
      <c r="K570" s="170" t="s">
        <v>1181</v>
      </c>
      <c r="L570" s="50">
        <v>1650</v>
      </c>
      <c r="M570" s="50">
        <v>4084</v>
      </c>
      <c r="N570" s="50">
        <v>5</v>
      </c>
      <c r="O570" s="51">
        <v>5</v>
      </c>
      <c r="P570" s="128" t="s">
        <v>166</v>
      </c>
      <c r="Q570" s="50" t="s">
        <v>674</v>
      </c>
      <c r="R570" s="50">
        <v>2.1379999999999999</v>
      </c>
      <c r="S570" s="52">
        <v>9200</v>
      </c>
      <c r="T570" s="52" t="s">
        <v>100</v>
      </c>
      <c r="U570" s="53">
        <v>82.883499999999998</v>
      </c>
      <c r="V570" s="52">
        <f t="shared" si="308"/>
        <v>762528.2</v>
      </c>
      <c r="W570" s="52">
        <v>0</v>
      </c>
      <c r="X570" s="52">
        <v>0</v>
      </c>
      <c r="Y570" s="52">
        <f t="shared" si="312"/>
        <v>137255.076</v>
      </c>
      <c r="Z570" s="52">
        <f t="shared" si="309"/>
        <v>19063.204999999998</v>
      </c>
      <c r="AA570" s="52">
        <f t="shared" si="310"/>
        <v>918846.48099999991</v>
      </c>
      <c r="AB570" s="52">
        <f t="shared" si="311"/>
        <v>781591.40499999991</v>
      </c>
      <c r="AC570" s="50" t="s">
        <v>101</v>
      </c>
      <c r="AD570" s="60">
        <v>9100152510</v>
      </c>
      <c r="AE570" s="50" t="s">
        <v>6</v>
      </c>
      <c r="AF570" s="50" t="s">
        <v>116</v>
      </c>
      <c r="AG570" s="50" t="s">
        <v>12</v>
      </c>
      <c r="AH570" s="50">
        <v>331030327</v>
      </c>
      <c r="AI570" s="50" t="s">
        <v>458</v>
      </c>
      <c r="AJ570" s="62" t="s">
        <v>675</v>
      </c>
      <c r="AK570" s="62" t="s">
        <v>675</v>
      </c>
      <c r="AL570" s="50" t="s">
        <v>559</v>
      </c>
      <c r="AM570" s="60"/>
    </row>
    <row r="571" spans="1:39" ht="15.75" hidden="1">
      <c r="A571" s="47">
        <v>130</v>
      </c>
      <c r="B571" s="60" t="s">
        <v>695</v>
      </c>
      <c r="C571" s="60"/>
      <c r="D571" s="61"/>
      <c r="E571" s="61">
        <v>8323996</v>
      </c>
      <c r="F571" s="61" t="s">
        <v>409</v>
      </c>
      <c r="G571" s="61">
        <v>5017271089</v>
      </c>
      <c r="H571" s="61" t="s">
        <v>410</v>
      </c>
      <c r="I571" s="59">
        <v>3100001558</v>
      </c>
      <c r="J571" s="59"/>
      <c r="K571" s="170" t="s">
        <v>1181</v>
      </c>
      <c r="L571" s="50">
        <v>1650</v>
      </c>
      <c r="M571" s="50">
        <v>4084</v>
      </c>
      <c r="N571" s="50">
        <v>3</v>
      </c>
      <c r="O571" s="51">
        <v>3</v>
      </c>
      <c r="P571" s="128" t="s">
        <v>158</v>
      </c>
      <c r="Q571" s="50" t="s">
        <v>411</v>
      </c>
      <c r="R571" s="50">
        <v>2.1360000000000001</v>
      </c>
      <c r="S571" s="52">
        <v>8490</v>
      </c>
      <c r="T571" s="52" t="s">
        <v>100</v>
      </c>
      <c r="U571" s="53">
        <v>81.765500000000003</v>
      </c>
      <c r="V571" s="52">
        <f t="shared" si="308"/>
        <v>694189.09499999997</v>
      </c>
      <c r="W571" s="52">
        <v>0</v>
      </c>
      <c r="X571" s="52">
        <v>0</v>
      </c>
      <c r="Y571" s="52">
        <f t="shared" si="312"/>
        <v>124954.03709999999</v>
      </c>
      <c r="Z571" s="52">
        <f t="shared" si="309"/>
        <v>17354.727374999999</v>
      </c>
      <c r="AA571" s="52">
        <f t="shared" si="310"/>
        <v>836497.85947499995</v>
      </c>
      <c r="AB571" s="52">
        <f t="shared" si="311"/>
        <v>711543.82237499999</v>
      </c>
      <c r="AC571" s="50" t="s">
        <v>101</v>
      </c>
      <c r="AD571" s="60">
        <v>9100153853</v>
      </c>
      <c r="AE571" s="50" t="s">
        <v>6</v>
      </c>
      <c r="AF571" s="50" t="s">
        <v>116</v>
      </c>
      <c r="AG571" s="50" t="s">
        <v>12</v>
      </c>
      <c r="AH571" s="4">
        <v>331030327</v>
      </c>
      <c r="AI571" s="50" t="s">
        <v>458</v>
      </c>
      <c r="AJ571" s="62" t="s">
        <v>459</v>
      </c>
      <c r="AK571" s="62" t="s">
        <v>459</v>
      </c>
      <c r="AL571" s="50" t="s">
        <v>559</v>
      </c>
      <c r="AM571" s="60"/>
    </row>
    <row r="572" spans="1:39" ht="15.75" hidden="1">
      <c r="A572" s="47">
        <v>131</v>
      </c>
      <c r="B572" s="60" t="s">
        <v>696</v>
      </c>
      <c r="C572" s="60"/>
      <c r="D572" s="61"/>
      <c r="E572" s="61">
        <v>8323996</v>
      </c>
      <c r="F572" s="61" t="s">
        <v>409</v>
      </c>
      <c r="G572" s="61">
        <v>5017271089</v>
      </c>
      <c r="H572" s="61" t="s">
        <v>410</v>
      </c>
      <c r="I572" s="59">
        <v>3100001558</v>
      </c>
      <c r="J572" s="59"/>
      <c r="K572" s="170" t="s">
        <v>1181</v>
      </c>
      <c r="L572" s="50">
        <v>1650</v>
      </c>
      <c r="M572" s="50">
        <v>4084</v>
      </c>
      <c r="N572" s="50">
        <v>3</v>
      </c>
      <c r="O572" s="51">
        <v>3</v>
      </c>
      <c r="P572" s="128" t="s">
        <v>158</v>
      </c>
      <c r="Q572" s="50" t="s">
        <v>411</v>
      </c>
      <c r="R572" s="50">
        <v>2.1360000000000001</v>
      </c>
      <c r="S572" s="52">
        <v>8490</v>
      </c>
      <c r="T572" s="52" t="s">
        <v>100</v>
      </c>
      <c r="U572" s="53">
        <v>81.765500000000003</v>
      </c>
      <c r="V572" s="52">
        <f t="shared" si="308"/>
        <v>694189.09499999997</v>
      </c>
      <c r="W572" s="52">
        <v>0</v>
      </c>
      <c r="X572" s="52">
        <v>0</v>
      </c>
      <c r="Y572" s="52">
        <f t="shared" si="312"/>
        <v>124954.03709999999</v>
      </c>
      <c r="Z572" s="52">
        <f t="shared" si="309"/>
        <v>17354.727374999999</v>
      </c>
      <c r="AA572" s="52">
        <f t="shared" si="310"/>
        <v>836497.85947499995</v>
      </c>
      <c r="AB572" s="52">
        <f t="shared" si="311"/>
        <v>711543.82237499999</v>
      </c>
      <c r="AC572" s="50" t="s">
        <v>101</v>
      </c>
      <c r="AD572" s="60">
        <v>9100153853</v>
      </c>
      <c r="AE572" s="50" t="s">
        <v>6</v>
      </c>
      <c r="AF572" s="50" t="s">
        <v>116</v>
      </c>
      <c r="AG572" s="50" t="s">
        <v>12</v>
      </c>
      <c r="AH572" s="4">
        <v>331030327</v>
      </c>
      <c r="AI572" s="50" t="s">
        <v>458</v>
      </c>
      <c r="AJ572" s="62" t="s">
        <v>459</v>
      </c>
      <c r="AK572" s="62" t="s">
        <v>459</v>
      </c>
      <c r="AL572" s="50" t="s">
        <v>559</v>
      </c>
      <c r="AM572" s="60"/>
    </row>
    <row r="573" spans="1:39" ht="15.75" hidden="1">
      <c r="A573" s="47">
        <v>132</v>
      </c>
      <c r="B573" s="60" t="s">
        <v>697</v>
      </c>
      <c r="C573" s="60"/>
      <c r="D573" s="61"/>
      <c r="E573" s="61">
        <v>8323996</v>
      </c>
      <c r="F573" s="61" t="s">
        <v>409</v>
      </c>
      <c r="G573" s="61">
        <v>5017271089</v>
      </c>
      <c r="H573" s="61" t="s">
        <v>410</v>
      </c>
      <c r="I573" s="59">
        <v>3100001558</v>
      </c>
      <c r="J573" s="59"/>
      <c r="K573" s="170" t="s">
        <v>1181</v>
      </c>
      <c r="L573" s="50">
        <v>1650</v>
      </c>
      <c r="M573" s="50">
        <v>4084</v>
      </c>
      <c r="N573" s="50">
        <v>3</v>
      </c>
      <c r="O573" s="51">
        <v>3</v>
      </c>
      <c r="P573" s="128" t="s">
        <v>158</v>
      </c>
      <c r="Q573" s="50" t="s">
        <v>411</v>
      </c>
      <c r="R573" s="50">
        <v>2.1360000000000001</v>
      </c>
      <c r="S573" s="52">
        <v>8490</v>
      </c>
      <c r="T573" s="52" t="s">
        <v>100</v>
      </c>
      <c r="U573" s="53">
        <v>81.765500000000003</v>
      </c>
      <c r="V573" s="52">
        <f t="shared" si="308"/>
        <v>694189.09499999997</v>
      </c>
      <c r="W573" s="52">
        <v>0</v>
      </c>
      <c r="X573" s="52">
        <v>0</v>
      </c>
      <c r="Y573" s="52">
        <f t="shared" si="312"/>
        <v>124954.03709999999</v>
      </c>
      <c r="Z573" s="52">
        <f t="shared" si="309"/>
        <v>17354.727374999999</v>
      </c>
      <c r="AA573" s="52">
        <f t="shared" si="310"/>
        <v>836497.85947499995</v>
      </c>
      <c r="AB573" s="52">
        <f t="shared" si="311"/>
        <v>711543.82237499999</v>
      </c>
      <c r="AC573" s="50" t="s">
        <v>101</v>
      </c>
      <c r="AD573" s="60">
        <v>9100153853</v>
      </c>
      <c r="AE573" s="50" t="s">
        <v>6</v>
      </c>
      <c r="AF573" s="50" t="s">
        <v>116</v>
      </c>
      <c r="AG573" s="50" t="s">
        <v>12</v>
      </c>
      <c r="AH573" s="4">
        <v>331030327</v>
      </c>
      <c r="AI573" s="50" t="s">
        <v>458</v>
      </c>
      <c r="AJ573" s="62" t="s">
        <v>459</v>
      </c>
      <c r="AK573" s="62" t="s">
        <v>459</v>
      </c>
      <c r="AL573" s="50" t="s">
        <v>559</v>
      </c>
      <c r="AM573" s="60"/>
    </row>
    <row r="574" spans="1:39" ht="15.75" hidden="1">
      <c r="A574" s="47">
        <v>133</v>
      </c>
      <c r="B574" s="60" t="s">
        <v>698</v>
      </c>
      <c r="C574" s="60"/>
      <c r="D574" s="61"/>
      <c r="E574" s="61">
        <v>8323996</v>
      </c>
      <c r="F574" s="61" t="s">
        <v>409</v>
      </c>
      <c r="G574" s="61">
        <v>5017271089</v>
      </c>
      <c r="H574" s="61" t="s">
        <v>410</v>
      </c>
      <c r="I574" s="59">
        <v>3100001558</v>
      </c>
      <c r="J574" s="59"/>
      <c r="K574" s="170" t="s">
        <v>1181</v>
      </c>
      <c r="L574" s="50">
        <v>1650</v>
      </c>
      <c r="M574" s="50">
        <v>4084</v>
      </c>
      <c r="N574" s="50">
        <v>3</v>
      </c>
      <c r="O574" s="51">
        <v>3</v>
      </c>
      <c r="P574" s="128" t="s">
        <v>158</v>
      </c>
      <c r="Q574" s="50" t="s">
        <v>411</v>
      </c>
      <c r="R574" s="50">
        <v>2.1360000000000001</v>
      </c>
      <c r="S574" s="52">
        <v>8490</v>
      </c>
      <c r="T574" s="52" t="s">
        <v>100</v>
      </c>
      <c r="U574" s="53">
        <v>81.765500000000003</v>
      </c>
      <c r="V574" s="52">
        <f t="shared" si="308"/>
        <v>694189.09499999997</v>
      </c>
      <c r="W574" s="52">
        <v>0</v>
      </c>
      <c r="X574" s="52">
        <v>0</v>
      </c>
      <c r="Y574" s="52">
        <f t="shared" si="312"/>
        <v>124954.03709999999</v>
      </c>
      <c r="Z574" s="52">
        <f t="shared" si="309"/>
        <v>17354.727374999999</v>
      </c>
      <c r="AA574" s="52">
        <f t="shared" si="310"/>
        <v>836497.85947499995</v>
      </c>
      <c r="AB574" s="52">
        <f t="shared" si="311"/>
        <v>711543.82237499999</v>
      </c>
      <c r="AC574" s="50" t="s">
        <v>101</v>
      </c>
      <c r="AD574" s="60">
        <v>9100153853</v>
      </c>
      <c r="AE574" s="50" t="s">
        <v>6</v>
      </c>
      <c r="AF574" s="50" t="s">
        <v>116</v>
      </c>
      <c r="AG574" s="50" t="s">
        <v>12</v>
      </c>
      <c r="AH574" s="4">
        <v>331030327</v>
      </c>
      <c r="AI574" s="50" t="s">
        <v>458</v>
      </c>
      <c r="AJ574" s="62" t="s">
        <v>459</v>
      </c>
      <c r="AK574" s="62" t="s">
        <v>459</v>
      </c>
      <c r="AL574" s="50" t="s">
        <v>559</v>
      </c>
      <c r="AM574" s="60"/>
    </row>
    <row r="575" spans="1:39" ht="15.75" hidden="1">
      <c r="A575" s="47">
        <v>134</v>
      </c>
      <c r="B575" s="60" t="s">
        <v>699</v>
      </c>
      <c r="C575" s="60"/>
      <c r="D575" s="61"/>
      <c r="E575" s="61">
        <v>8323996</v>
      </c>
      <c r="F575" s="61" t="s">
        <v>409</v>
      </c>
      <c r="G575" s="61">
        <v>5017271089</v>
      </c>
      <c r="H575" s="61" t="s">
        <v>410</v>
      </c>
      <c r="I575" s="59">
        <v>3100001558</v>
      </c>
      <c r="J575" s="59"/>
      <c r="K575" s="170" t="s">
        <v>1181</v>
      </c>
      <c r="L575" s="50">
        <v>1650</v>
      </c>
      <c r="M575" s="50">
        <v>4084</v>
      </c>
      <c r="N575" s="50">
        <v>3</v>
      </c>
      <c r="O575" s="51">
        <v>3</v>
      </c>
      <c r="P575" s="128" t="s">
        <v>158</v>
      </c>
      <c r="Q575" s="50" t="s">
        <v>411</v>
      </c>
      <c r="R575" s="50">
        <v>2.1360000000000001</v>
      </c>
      <c r="S575" s="52">
        <v>8490</v>
      </c>
      <c r="T575" s="52" t="s">
        <v>100</v>
      </c>
      <c r="U575" s="53">
        <v>81.765500000000003</v>
      </c>
      <c r="V575" s="52">
        <f t="shared" si="308"/>
        <v>694189.09499999997</v>
      </c>
      <c r="W575" s="52">
        <v>0</v>
      </c>
      <c r="X575" s="52">
        <v>0</v>
      </c>
      <c r="Y575" s="52">
        <f t="shared" si="312"/>
        <v>124954.03709999999</v>
      </c>
      <c r="Z575" s="52">
        <f t="shared" si="309"/>
        <v>17354.727374999999</v>
      </c>
      <c r="AA575" s="52">
        <f t="shared" si="310"/>
        <v>836497.85947499995</v>
      </c>
      <c r="AB575" s="52">
        <f t="shared" si="311"/>
        <v>711543.82237499999</v>
      </c>
      <c r="AC575" s="50" t="s">
        <v>101</v>
      </c>
      <c r="AD575" s="60">
        <v>9100153853</v>
      </c>
      <c r="AE575" s="50" t="s">
        <v>6</v>
      </c>
      <c r="AF575" s="50" t="s">
        <v>116</v>
      </c>
      <c r="AG575" s="50" t="s">
        <v>12</v>
      </c>
      <c r="AH575" s="4">
        <v>331030327</v>
      </c>
      <c r="AI575" s="50" t="s">
        <v>458</v>
      </c>
      <c r="AJ575" s="62" t="s">
        <v>459</v>
      </c>
      <c r="AK575" s="62" t="s">
        <v>459</v>
      </c>
      <c r="AL575" s="50" t="s">
        <v>559</v>
      </c>
      <c r="AM575" s="60"/>
    </row>
    <row r="576" spans="1:39" ht="15.75" hidden="1">
      <c r="A576" s="47">
        <v>135</v>
      </c>
      <c r="B576" s="60" t="s">
        <v>700</v>
      </c>
      <c r="C576" s="60"/>
      <c r="D576" s="61"/>
      <c r="E576" s="61">
        <v>8323996</v>
      </c>
      <c r="F576" s="61" t="s">
        <v>409</v>
      </c>
      <c r="G576" s="61">
        <v>5017271089</v>
      </c>
      <c r="H576" s="61" t="s">
        <v>410</v>
      </c>
      <c r="I576" s="59">
        <v>3100001558</v>
      </c>
      <c r="J576" s="59"/>
      <c r="K576" s="170" t="s">
        <v>1181</v>
      </c>
      <c r="L576" s="50">
        <v>1650</v>
      </c>
      <c r="M576" s="50">
        <v>4084</v>
      </c>
      <c r="N576" s="50">
        <v>3</v>
      </c>
      <c r="O576" s="51">
        <v>3</v>
      </c>
      <c r="P576" s="128" t="s">
        <v>158</v>
      </c>
      <c r="Q576" s="50" t="s">
        <v>411</v>
      </c>
      <c r="R576" s="50">
        <v>2.1360000000000001</v>
      </c>
      <c r="S576" s="52">
        <v>8490</v>
      </c>
      <c r="T576" s="52" t="s">
        <v>100</v>
      </c>
      <c r="U576" s="53">
        <v>81.765500000000003</v>
      </c>
      <c r="V576" s="52">
        <f t="shared" si="308"/>
        <v>694189.09499999997</v>
      </c>
      <c r="W576" s="52">
        <v>0</v>
      </c>
      <c r="X576" s="52">
        <v>0</v>
      </c>
      <c r="Y576" s="52">
        <f t="shared" si="312"/>
        <v>124954.03709999999</v>
      </c>
      <c r="Z576" s="52">
        <f t="shared" si="309"/>
        <v>17354.727374999999</v>
      </c>
      <c r="AA576" s="52">
        <f t="shared" si="310"/>
        <v>836497.85947499995</v>
      </c>
      <c r="AB576" s="52">
        <f t="shared" si="311"/>
        <v>711543.82237499999</v>
      </c>
      <c r="AC576" s="50" t="s">
        <v>101</v>
      </c>
      <c r="AD576" s="60">
        <v>9100153853</v>
      </c>
      <c r="AE576" s="50" t="s">
        <v>6</v>
      </c>
      <c r="AF576" s="50" t="s">
        <v>116</v>
      </c>
      <c r="AG576" s="50" t="s">
        <v>12</v>
      </c>
      <c r="AH576" s="4">
        <v>331030327</v>
      </c>
      <c r="AI576" s="50" t="s">
        <v>458</v>
      </c>
      <c r="AJ576" s="62" t="s">
        <v>459</v>
      </c>
      <c r="AK576" s="62" t="s">
        <v>459</v>
      </c>
      <c r="AL576" s="50" t="s">
        <v>559</v>
      </c>
      <c r="AM576" s="60"/>
    </row>
    <row r="577" spans="1:39" ht="15.75" hidden="1">
      <c r="A577" s="47">
        <v>136</v>
      </c>
      <c r="B577" s="60" t="s">
        <v>701</v>
      </c>
      <c r="C577" s="60"/>
      <c r="D577" s="61"/>
      <c r="E577" s="61">
        <v>8323996</v>
      </c>
      <c r="F577" s="61" t="s">
        <v>409</v>
      </c>
      <c r="G577" s="61">
        <v>5017271089</v>
      </c>
      <c r="H577" s="61" t="s">
        <v>410</v>
      </c>
      <c r="I577" s="59">
        <v>3100001558</v>
      </c>
      <c r="J577" s="59"/>
      <c r="K577" s="170" t="s">
        <v>1181</v>
      </c>
      <c r="L577" s="50">
        <v>1650</v>
      </c>
      <c r="M577" s="50">
        <v>4084</v>
      </c>
      <c r="N577" s="50">
        <v>3</v>
      </c>
      <c r="O577" s="51">
        <v>3</v>
      </c>
      <c r="P577" s="128" t="s">
        <v>158</v>
      </c>
      <c r="Q577" s="50" t="s">
        <v>411</v>
      </c>
      <c r="R577" s="50">
        <v>2.1360000000000001</v>
      </c>
      <c r="S577" s="52">
        <v>8490</v>
      </c>
      <c r="T577" s="52" t="s">
        <v>100</v>
      </c>
      <c r="U577" s="53">
        <v>81.765500000000003</v>
      </c>
      <c r="V577" s="52">
        <f t="shared" si="308"/>
        <v>694189.09499999997</v>
      </c>
      <c r="W577" s="52">
        <v>0</v>
      </c>
      <c r="X577" s="52">
        <v>0</v>
      </c>
      <c r="Y577" s="52">
        <f t="shared" si="312"/>
        <v>124954.03709999999</v>
      </c>
      <c r="Z577" s="52">
        <f t="shared" si="309"/>
        <v>17354.727374999999</v>
      </c>
      <c r="AA577" s="52">
        <f t="shared" si="310"/>
        <v>836497.85947499995</v>
      </c>
      <c r="AB577" s="52">
        <f t="shared" si="311"/>
        <v>711543.82237499999</v>
      </c>
      <c r="AC577" s="50" t="s">
        <v>101</v>
      </c>
      <c r="AD577" s="60">
        <v>9100153853</v>
      </c>
      <c r="AE577" s="50" t="s">
        <v>6</v>
      </c>
      <c r="AF577" s="50" t="s">
        <v>116</v>
      </c>
      <c r="AG577" s="50" t="s">
        <v>12</v>
      </c>
      <c r="AH577" s="4">
        <v>331030327</v>
      </c>
      <c r="AI577" s="50" t="s">
        <v>458</v>
      </c>
      <c r="AJ577" s="62" t="s">
        <v>459</v>
      </c>
      <c r="AK577" s="62" t="s">
        <v>459</v>
      </c>
      <c r="AL577" s="50" t="s">
        <v>559</v>
      </c>
      <c r="AM577" s="60"/>
    </row>
    <row r="578" spans="1:39" ht="15.75" hidden="1">
      <c r="A578" s="47">
        <v>137</v>
      </c>
      <c r="B578" s="60" t="s">
        <v>702</v>
      </c>
      <c r="C578" s="60"/>
      <c r="D578" s="61"/>
      <c r="E578" s="61">
        <v>8323996</v>
      </c>
      <c r="F578" s="61" t="s">
        <v>409</v>
      </c>
      <c r="G578" s="61">
        <v>5017271089</v>
      </c>
      <c r="H578" s="61" t="s">
        <v>410</v>
      </c>
      <c r="I578" s="59">
        <v>3100001558</v>
      </c>
      <c r="J578" s="59"/>
      <c r="K578" s="170" t="s">
        <v>1181</v>
      </c>
      <c r="L578" s="50">
        <v>1650</v>
      </c>
      <c r="M578" s="50">
        <v>4084</v>
      </c>
      <c r="N578" s="50">
        <v>3</v>
      </c>
      <c r="O578" s="51">
        <v>3</v>
      </c>
      <c r="P578" s="128" t="s">
        <v>158</v>
      </c>
      <c r="Q578" s="50" t="s">
        <v>411</v>
      </c>
      <c r="R578" s="50">
        <v>2.1360000000000001</v>
      </c>
      <c r="S578" s="52">
        <v>8490</v>
      </c>
      <c r="T578" s="52" t="s">
        <v>100</v>
      </c>
      <c r="U578" s="53">
        <v>81.765500000000003</v>
      </c>
      <c r="V578" s="52">
        <f t="shared" si="308"/>
        <v>694189.09499999997</v>
      </c>
      <c r="W578" s="52">
        <v>0</v>
      </c>
      <c r="X578" s="52">
        <v>0</v>
      </c>
      <c r="Y578" s="52">
        <f t="shared" si="312"/>
        <v>124954.03709999999</v>
      </c>
      <c r="Z578" s="52">
        <f t="shared" si="309"/>
        <v>17354.727374999999</v>
      </c>
      <c r="AA578" s="52">
        <f t="shared" si="310"/>
        <v>836497.85947499995</v>
      </c>
      <c r="AB578" s="52">
        <f t="shared" si="311"/>
        <v>711543.82237499999</v>
      </c>
      <c r="AC578" s="50" t="s">
        <v>101</v>
      </c>
      <c r="AD578" s="60">
        <v>9100153853</v>
      </c>
      <c r="AE578" s="50" t="s">
        <v>6</v>
      </c>
      <c r="AF578" s="50" t="s">
        <v>116</v>
      </c>
      <c r="AG578" s="50" t="s">
        <v>12</v>
      </c>
      <c r="AH578" s="4">
        <v>331030327</v>
      </c>
      <c r="AI578" s="50" t="s">
        <v>458</v>
      </c>
      <c r="AJ578" s="62" t="s">
        <v>459</v>
      </c>
      <c r="AK578" s="62" t="s">
        <v>459</v>
      </c>
      <c r="AL578" s="50" t="s">
        <v>559</v>
      </c>
      <c r="AM578" s="60"/>
    </row>
    <row r="579" spans="1:39" ht="15.75" hidden="1">
      <c r="A579" s="47">
        <v>138</v>
      </c>
      <c r="B579" s="60" t="s">
        <v>703</v>
      </c>
      <c r="C579" s="60"/>
      <c r="D579" s="61"/>
      <c r="E579" s="61">
        <v>8323996</v>
      </c>
      <c r="F579" s="61" t="s">
        <v>409</v>
      </c>
      <c r="G579" s="61">
        <v>5017271089</v>
      </c>
      <c r="H579" s="61" t="s">
        <v>410</v>
      </c>
      <c r="I579" s="59">
        <v>3100001558</v>
      </c>
      <c r="J579" s="59"/>
      <c r="K579" s="170" t="s">
        <v>1181</v>
      </c>
      <c r="L579" s="50">
        <v>1650</v>
      </c>
      <c r="M579" s="50">
        <v>4084</v>
      </c>
      <c r="N579" s="50">
        <v>3</v>
      </c>
      <c r="O579" s="51">
        <v>3</v>
      </c>
      <c r="P579" s="128" t="s">
        <v>158</v>
      </c>
      <c r="Q579" s="50" t="s">
        <v>411</v>
      </c>
      <c r="R579" s="50">
        <v>2.1360000000000001</v>
      </c>
      <c r="S579" s="52">
        <v>8490</v>
      </c>
      <c r="T579" s="52" t="s">
        <v>100</v>
      </c>
      <c r="U579" s="53">
        <v>81.765500000000003</v>
      </c>
      <c r="V579" s="52">
        <f t="shared" si="308"/>
        <v>694189.09499999997</v>
      </c>
      <c r="W579" s="52">
        <v>0</v>
      </c>
      <c r="X579" s="52">
        <v>0</v>
      </c>
      <c r="Y579" s="52">
        <f t="shared" si="312"/>
        <v>124954.03709999999</v>
      </c>
      <c r="Z579" s="52">
        <f t="shared" si="309"/>
        <v>17354.727374999999</v>
      </c>
      <c r="AA579" s="52">
        <f t="shared" si="310"/>
        <v>836497.85947499995</v>
      </c>
      <c r="AB579" s="52">
        <f t="shared" si="311"/>
        <v>711543.82237499999</v>
      </c>
      <c r="AC579" s="50" t="s">
        <v>101</v>
      </c>
      <c r="AD579" s="60">
        <v>9100153853</v>
      </c>
      <c r="AE579" s="50" t="s">
        <v>6</v>
      </c>
      <c r="AF579" s="50" t="s">
        <v>116</v>
      </c>
      <c r="AG579" s="50" t="s">
        <v>12</v>
      </c>
      <c r="AH579" s="4">
        <v>331030327</v>
      </c>
      <c r="AI579" s="50" t="s">
        <v>458</v>
      </c>
      <c r="AJ579" s="62" t="s">
        <v>459</v>
      </c>
      <c r="AK579" s="62" t="s">
        <v>459</v>
      </c>
      <c r="AL579" s="50" t="s">
        <v>559</v>
      </c>
      <c r="AM579" s="60"/>
    </row>
    <row r="580" spans="1:39" ht="15.75" hidden="1">
      <c r="A580" s="47">
        <v>139</v>
      </c>
      <c r="B580" s="60" t="s">
        <v>704</v>
      </c>
      <c r="C580" s="60"/>
      <c r="D580" s="61"/>
      <c r="E580" s="61">
        <v>8323996</v>
      </c>
      <c r="F580" s="61" t="s">
        <v>409</v>
      </c>
      <c r="G580" s="61">
        <v>5017271089</v>
      </c>
      <c r="H580" s="61" t="s">
        <v>410</v>
      </c>
      <c r="I580" s="59">
        <v>3100001558</v>
      </c>
      <c r="J580" s="59"/>
      <c r="K580" s="170" t="s">
        <v>1181</v>
      </c>
      <c r="L580" s="50">
        <v>1650</v>
      </c>
      <c r="M580" s="50">
        <v>4084</v>
      </c>
      <c r="N580" s="50">
        <v>3</v>
      </c>
      <c r="O580" s="51">
        <v>3</v>
      </c>
      <c r="P580" s="128" t="s">
        <v>158</v>
      </c>
      <c r="Q580" s="50" t="s">
        <v>411</v>
      </c>
      <c r="R580" s="50">
        <v>2.1360000000000001</v>
      </c>
      <c r="S580" s="52">
        <v>8490</v>
      </c>
      <c r="T580" s="52" t="s">
        <v>100</v>
      </c>
      <c r="U580" s="53">
        <v>81.765500000000003</v>
      </c>
      <c r="V580" s="52">
        <f t="shared" si="308"/>
        <v>694189.09499999997</v>
      </c>
      <c r="W580" s="52">
        <v>0</v>
      </c>
      <c r="X580" s="52">
        <v>0</v>
      </c>
      <c r="Y580" s="52">
        <f t="shared" si="312"/>
        <v>124954.03709999999</v>
      </c>
      <c r="Z580" s="52">
        <f t="shared" si="309"/>
        <v>17354.727374999999</v>
      </c>
      <c r="AA580" s="52">
        <f t="shared" si="310"/>
        <v>836497.85947499995</v>
      </c>
      <c r="AB580" s="52">
        <f t="shared" si="311"/>
        <v>711543.82237499999</v>
      </c>
      <c r="AC580" s="50" t="s">
        <v>101</v>
      </c>
      <c r="AD580" s="60">
        <v>9100153853</v>
      </c>
      <c r="AE580" s="50" t="s">
        <v>6</v>
      </c>
      <c r="AF580" s="50" t="s">
        <v>116</v>
      </c>
      <c r="AG580" s="50" t="s">
        <v>12</v>
      </c>
      <c r="AH580" s="4">
        <v>331030327</v>
      </c>
      <c r="AI580" s="50" t="s">
        <v>458</v>
      </c>
      <c r="AJ580" s="62" t="s">
        <v>459</v>
      </c>
      <c r="AK580" s="62" t="s">
        <v>459</v>
      </c>
      <c r="AL580" s="50" t="s">
        <v>559</v>
      </c>
      <c r="AM580" s="60"/>
    </row>
    <row r="581" spans="1:39" ht="15.75" hidden="1">
      <c r="A581" s="47">
        <v>140</v>
      </c>
      <c r="B581" s="60" t="s">
        <v>705</v>
      </c>
      <c r="C581" s="60"/>
      <c r="D581" s="61"/>
      <c r="E581" s="61">
        <v>4160592</v>
      </c>
      <c r="F581" s="61" t="s">
        <v>706</v>
      </c>
      <c r="G581" s="61">
        <v>5019972994</v>
      </c>
      <c r="H581" s="61" t="s">
        <v>707</v>
      </c>
      <c r="I581" s="59">
        <v>3100001558</v>
      </c>
      <c r="J581" s="59"/>
      <c r="K581" s="170" t="s">
        <v>1181</v>
      </c>
      <c r="L581" s="50">
        <v>1650</v>
      </c>
      <c r="M581" s="50">
        <v>4084</v>
      </c>
      <c r="N581" s="50">
        <v>3</v>
      </c>
      <c r="O581" s="51">
        <v>3</v>
      </c>
      <c r="P581" s="128" t="s">
        <v>158</v>
      </c>
      <c r="Q581" s="50" t="s">
        <v>411</v>
      </c>
      <c r="R581" s="50">
        <v>2.1360000000000001</v>
      </c>
      <c r="S581" s="52">
        <v>8490</v>
      </c>
      <c r="T581" s="52" t="s">
        <v>100</v>
      </c>
      <c r="U581" s="53">
        <v>81.765500000000003</v>
      </c>
      <c r="V581" s="52">
        <f t="shared" si="308"/>
        <v>694189.09499999997</v>
      </c>
      <c r="W581" s="52">
        <v>0</v>
      </c>
      <c r="X581" s="52">
        <v>0</v>
      </c>
      <c r="Y581" s="52">
        <f t="shared" si="312"/>
        <v>124954.03709999999</v>
      </c>
      <c r="Z581" s="52">
        <f t="shared" si="309"/>
        <v>17354.727374999999</v>
      </c>
      <c r="AA581" s="52">
        <f t="shared" si="310"/>
        <v>836497.85947499995</v>
      </c>
      <c r="AB581" s="52">
        <f t="shared" si="311"/>
        <v>711543.82237499999</v>
      </c>
      <c r="AC581" s="50" t="s">
        <v>101</v>
      </c>
      <c r="AD581" s="60">
        <v>9100153853</v>
      </c>
      <c r="AE581" s="50" t="s">
        <v>6</v>
      </c>
      <c r="AF581" s="50" t="s">
        <v>116</v>
      </c>
      <c r="AG581" s="50" t="s">
        <v>12</v>
      </c>
      <c r="AH581" s="4">
        <v>331030327</v>
      </c>
      <c r="AI581" s="50" t="s">
        <v>458</v>
      </c>
      <c r="AJ581" s="62" t="s">
        <v>708</v>
      </c>
      <c r="AK581" s="62" t="s">
        <v>709</v>
      </c>
      <c r="AL581" s="50" t="s">
        <v>559</v>
      </c>
      <c r="AM581" s="60"/>
    </row>
    <row r="582" spans="1:39" ht="15.75" hidden="1">
      <c r="A582" s="47">
        <v>141</v>
      </c>
      <c r="B582" s="60" t="s">
        <v>710</v>
      </c>
      <c r="C582" s="60"/>
      <c r="D582" s="61"/>
      <c r="E582" s="61">
        <v>4160592</v>
      </c>
      <c r="F582" s="61" t="s">
        <v>706</v>
      </c>
      <c r="G582" s="61">
        <v>5019972994</v>
      </c>
      <c r="H582" s="61" t="s">
        <v>707</v>
      </c>
      <c r="I582" s="59">
        <v>3100001558</v>
      </c>
      <c r="J582" s="59"/>
      <c r="K582" s="170" t="s">
        <v>1181</v>
      </c>
      <c r="L582" s="50">
        <v>1650</v>
      </c>
      <c r="M582" s="50">
        <v>4084</v>
      </c>
      <c r="N582" s="50">
        <v>3</v>
      </c>
      <c r="O582" s="51">
        <v>3</v>
      </c>
      <c r="P582" s="128" t="s">
        <v>158</v>
      </c>
      <c r="Q582" s="50" t="s">
        <v>411</v>
      </c>
      <c r="R582" s="50">
        <v>2.1360000000000001</v>
      </c>
      <c r="S582" s="52">
        <v>8490</v>
      </c>
      <c r="T582" s="52" t="s">
        <v>100</v>
      </c>
      <c r="U582" s="53">
        <v>81.765500000000003</v>
      </c>
      <c r="V582" s="52">
        <f t="shared" si="308"/>
        <v>694189.09499999997</v>
      </c>
      <c r="W582" s="52">
        <v>0</v>
      </c>
      <c r="X582" s="52">
        <v>0</v>
      </c>
      <c r="Y582" s="52">
        <f t="shared" si="312"/>
        <v>124954.03709999999</v>
      </c>
      <c r="Z582" s="52">
        <f t="shared" si="309"/>
        <v>17354.727374999999</v>
      </c>
      <c r="AA582" s="52">
        <f t="shared" si="310"/>
        <v>836497.85947499995</v>
      </c>
      <c r="AB582" s="52">
        <f t="shared" si="311"/>
        <v>711543.82237499999</v>
      </c>
      <c r="AC582" s="50" t="s">
        <v>101</v>
      </c>
      <c r="AD582" s="60">
        <v>9100153853</v>
      </c>
      <c r="AE582" s="50" t="s">
        <v>6</v>
      </c>
      <c r="AF582" s="50" t="s">
        <v>116</v>
      </c>
      <c r="AG582" s="50" t="s">
        <v>12</v>
      </c>
      <c r="AH582" s="4">
        <v>331030327</v>
      </c>
      <c r="AI582" s="50" t="s">
        <v>458</v>
      </c>
      <c r="AJ582" s="62" t="s">
        <v>708</v>
      </c>
      <c r="AK582" s="62" t="s">
        <v>709</v>
      </c>
      <c r="AL582" s="50" t="s">
        <v>559</v>
      </c>
      <c r="AM582" s="60"/>
    </row>
    <row r="583" spans="1:39" ht="15.75" hidden="1">
      <c r="A583" s="47">
        <v>142</v>
      </c>
      <c r="B583" s="60" t="s">
        <v>711</v>
      </c>
      <c r="C583" s="60"/>
      <c r="D583" s="61"/>
      <c r="E583" s="61">
        <v>4160592</v>
      </c>
      <c r="F583" s="61" t="s">
        <v>706</v>
      </c>
      <c r="G583" s="61">
        <v>5019972994</v>
      </c>
      <c r="H583" s="61" t="s">
        <v>707</v>
      </c>
      <c r="I583" s="59">
        <v>3100001558</v>
      </c>
      <c r="J583" s="59"/>
      <c r="K583" s="170" t="s">
        <v>1181</v>
      </c>
      <c r="L583" s="50">
        <v>1650</v>
      </c>
      <c r="M583" s="50">
        <v>4084</v>
      </c>
      <c r="N583" s="50">
        <v>3</v>
      </c>
      <c r="O583" s="51">
        <v>3</v>
      </c>
      <c r="P583" s="128" t="s">
        <v>158</v>
      </c>
      <c r="Q583" s="50" t="s">
        <v>411</v>
      </c>
      <c r="R583" s="50">
        <v>2.1360000000000001</v>
      </c>
      <c r="S583" s="52">
        <v>8490</v>
      </c>
      <c r="T583" s="52" t="s">
        <v>100</v>
      </c>
      <c r="U583" s="53">
        <v>81.765500000000003</v>
      </c>
      <c r="V583" s="52">
        <f t="shared" si="308"/>
        <v>694189.09499999997</v>
      </c>
      <c r="W583" s="52">
        <v>0</v>
      </c>
      <c r="X583" s="52">
        <v>0</v>
      </c>
      <c r="Y583" s="52">
        <f t="shared" si="312"/>
        <v>124954.03709999999</v>
      </c>
      <c r="Z583" s="52">
        <f t="shared" si="309"/>
        <v>17354.727374999999</v>
      </c>
      <c r="AA583" s="52">
        <f t="shared" si="310"/>
        <v>836497.85947499995</v>
      </c>
      <c r="AB583" s="52">
        <f t="shared" si="311"/>
        <v>711543.82237499999</v>
      </c>
      <c r="AC583" s="50" t="s">
        <v>101</v>
      </c>
      <c r="AD583" s="60">
        <v>9100153853</v>
      </c>
      <c r="AE583" s="50" t="s">
        <v>6</v>
      </c>
      <c r="AF583" s="50" t="s">
        <v>116</v>
      </c>
      <c r="AG583" s="50" t="s">
        <v>12</v>
      </c>
      <c r="AH583" s="4">
        <v>331030327</v>
      </c>
      <c r="AI583" s="50" t="s">
        <v>458</v>
      </c>
      <c r="AJ583" s="62" t="s">
        <v>708</v>
      </c>
      <c r="AK583" s="62" t="s">
        <v>709</v>
      </c>
      <c r="AL583" s="50" t="s">
        <v>559</v>
      </c>
      <c r="AM583" s="60"/>
    </row>
    <row r="584" spans="1:39" ht="15.75" hidden="1">
      <c r="A584" s="47">
        <v>143</v>
      </c>
      <c r="B584" s="60" t="s">
        <v>712</v>
      </c>
      <c r="C584" s="60"/>
      <c r="D584" s="61"/>
      <c r="E584" s="61">
        <v>4160592</v>
      </c>
      <c r="F584" s="61" t="s">
        <v>706</v>
      </c>
      <c r="G584" s="61">
        <v>5019972994</v>
      </c>
      <c r="H584" s="61" t="s">
        <v>707</v>
      </c>
      <c r="I584" s="59">
        <v>3100001558</v>
      </c>
      <c r="J584" s="59"/>
      <c r="K584" s="170" t="s">
        <v>1181</v>
      </c>
      <c r="L584" s="50">
        <v>1650</v>
      </c>
      <c r="M584" s="50">
        <v>4084</v>
      </c>
      <c r="N584" s="50">
        <v>3</v>
      </c>
      <c r="O584" s="51">
        <v>3</v>
      </c>
      <c r="P584" s="128" t="s">
        <v>158</v>
      </c>
      <c r="Q584" s="50" t="s">
        <v>411</v>
      </c>
      <c r="R584" s="50">
        <v>2.1360000000000001</v>
      </c>
      <c r="S584" s="52">
        <v>8490</v>
      </c>
      <c r="T584" s="52" t="s">
        <v>100</v>
      </c>
      <c r="U584" s="53">
        <v>81.765500000000003</v>
      </c>
      <c r="V584" s="52">
        <f t="shared" si="308"/>
        <v>694189.09499999997</v>
      </c>
      <c r="W584" s="52">
        <v>0</v>
      </c>
      <c r="X584" s="52">
        <v>0</v>
      </c>
      <c r="Y584" s="52">
        <f t="shared" si="312"/>
        <v>124954.03709999999</v>
      </c>
      <c r="Z584" s="52">
        <f t="shared" si="309"/>
        <v>17354.727374999999</v>
      </c>
      <c r="AA584" s="52">
        <f t="shared" si="310"/>
        <v>836497.85947499995</v>
      </c>
      <c r="AB584" s="52">
        <f t="shared" si="311"/>
        <v>711543.82237499999</v>
      </c>
      <c r="AC584" s="50" t="s">
        <v>101</v>
      </c>
      <c r="AD584" s="60">
        <v>9100153853</v>
      </c>
      <c r="AE584" s="50" t="s">
        <v>6</v>
      </c>
      <c r="AF584" s="50" t="s">
        <v>116</v>
      </c>
      <c r="AG584" s="50" t="s">
        <v>12</v>
      </c>
      <c r="AH584" s="4">
        <v>331030327</v>
      </c>
      <c r="AI584" s="50" t="s">
        <v>458</v>
      </c>
      <c r="AJ584" s="62" t="s">
        <v>708</v>
      </c>
      <c r="AK584" s="62" t="s">
        <v>709</v>
      </c>
      <c r="AL584" s="50" t="s">
        <v>559</v>
      </c>
      <c r="AM584" s="60"/>
    </row>
    <row r="585" spans="1:39" ht="15.75" hidden="1">
      <c r="A585" s="47">
        <v>144</v>
      </c>
      <c r="B585" s="60" t="s">
        <v>713</v>
      </c>
      <c r="C585" s="60"/>
      <c r="D585" s="61"/>
      <c r="E585" s="61">
        <v>4160592</v>
      </c>
      <c r="F585" s="61" t="s">
        <v>706</v>
      </c>
      <c r="G585" s="61">
        <v>5019972994</v>
      </c>
      <c r="H585" s="61" t="s">
        <v>707</v>
      </c>
      <c r="I585" s="59">
        <v>3100001558</v>
      </c>
      <c r="J585" s="59"/>
      <c r="K585" s="170" t="s">
        <v>1181</v>
      </c>
      <c r="L585" s="50">
        <v>1650</v>
      </c>
      <c r="M585" s="50">
        <v>4084</v>
      </c>
      <c r="N585" s="50">
        <v>3</v>
      </c>
      <c r="O585" s="51">
        <v>3</v>
      </c>
      <c r="P585" s="128" t="s">
        <v>158</v>
      </c>
      <c r="Q585" s="50" t="s">
        <v>411</v>
      </c>
      <c r="R585" s="50">
        <v>2.1360000000000001</v>
      </c>
      <c r="S585" s="52">
        <v>8490</v>
      </c>
      <c r="T585" s="52" t="s">
        <v>100</v>
      </c>
      <c r="U585" s="53">
        <v>81.765500000000003</v>
      </c>
      <c r="V585" s="52">
        <f t="shared" si="308"/>
        <v>694189.09499999997</v>
      </c>
      <c r="W585" s="52">
        <v>0</v>
      </c>
      <c r="X585" s="52">
        <v>0</v>
      </c>
      <c r="Y585" s="52">
        <f t="shared" si="312"/>
        <v>124954.03709999999</v>
      </c>
      <c r="Z585" s="52">
        <f t="shared" si="309"/>
        <v>17354.727374999999</v>
      </c>
      <c r="AA585" s="52">
        <f t="shared" si="310"/>
        <v>836497.85947499995</v>
      </c>
      <c r="AB585" s="52">
        <f t="shared" si="311"/>
        <v>711543.82237499999</v>
      </c>
      <c r="AC585" s="50" t="s">
        <v>101</v>
      </c>
      <c r="AD585" s="60">
        <v>9100153853</v>
      </c>
      <c r="AE585" s="50" t="s">
        <v>6</v>
      </c>
      <c r="AF585" s="50" t="s">
        <v>116</v>
      </c>
      <c r="AG585" s="50" t="s">
        <v>12</v>
      </c>
      <c r="AH585" s="4">
        <v>331030327</v>
      </c>
      <c r="AI585" s="50" t="s">
        <v>458</v>
      </c>
      <c r="AJ585" s="62" t="s">
        <v>708</v>
      </c>
      <c r="AK585" s="62" t="s">
        <v>709</v>
      </c>
      <c r="AL585" s="50" t="s">
        <v>559</v>
      </c>
      <c r="AM585" s="60"/>
    </row>
    <row r="586" spans="1:39" ht="15.75" hidden="1">
      <c r="A586" s="47">
        <v>145</v>
      </c>
      <c r="B586" s="60" t="s">
        <v>714</v>
      </c>
      <c r="C586" s="60"/>
      <c r="D586" s="61"/>
      <c r="E586" s="61">
        <v>4160592</v>
      </c>
      <c r="F586" s="61" t="s">
        <v>706</v>
      </c>
      <c r="G586" s="61">
        <v>5019972994</v>
      </c>
      <c r="H586" s="61" t="s">
        <v>707</v>
      </c>
      <c r="I586" s="59">
        <v>3100001558</v>
      </c>
      <c r="J586" s="59"/>
      <c r="K586" s="170" t="s">
        <v>1181</v>
      </c>
      <c r="L586" s="50">
        <v>1650</v>
      </c>
      <c r="M586" s="50">
        <v>4084</v>
      </c>
      <c r="N586" s="50">
        <v>3</v>
      </c>
      <c r="O586" s="51">
        <v>3</v>
      </c>
      <c r="P586" s="128" t="s">
        <v>158</v>
      </c>
      <c r="Q586" s="50" t="s">
        <v>411</v>
      </c>
      <c r="R586" s="50">
        <v>2.1360000000000001</v>
      </c>
      <c r="S586" s="52">
        <v>8490</v>
      </c>
      <c r="T586" s="52" t="s">
        <v>100</v>
      </c>
      <c r="U586" s="53">
        <v>81.765500000000003</v>
      </c>
      <c r="V586" s="52">
        <f t="shared" si="308"/>
        <v>694189.09499999997</v>
      </c>
      <c r="W586" s="52">
        <v>0</v>
      </c>
      <c r="X586" s="52">
        <v>0</v>
      </c>
      <c r="Y586" s="52">
        <f t="shared" si="312"/>
        <v>124954.03709999999</v>
      </c>
      <c r="Z586" s="52">
        <f t="shared" si="309"/>
        <v>17354.727374999999</v>
      </c>
      <c r="AA586" s="52">
        <f t="shared" si="310"/>
        <v>836497.85947499995</v>
      </c>
      <c r="AB586" s="52">
        <f t="shared" si="311"/>
        <v>711543.82237499999</v>
      </c>
      <c r="AC586" s="50" t="s">
        <v>101</v>
      </c>
      <c r="AD586" s="60">
        <v>9100153853</v>
      </c>
      <c r="AE586" s="50" t="s">
        <v>6</v>
      </c>
      <c r="AF586" s="50" t="s">
        <v>116</v>
      </c>
      <c r="AG586" s="50" t="s">
        <v>12</v>
      </c>
      <c r="AH586" s="4">
        <v>331030327</v>
      </c>
      <c r="AI586" s="50" t="s">
        <v>458</v>
      </c>
      <c r="AJ586" s="62" t="s">
        <v>708</v>
      </c>
      <c r="AK586" s="62" t="s">
        <v>709</v>
      </c>
      <c r="AL586" s="50" t="s">
        <v>559</v>
      </c>
      <c r="AM586" s="60"/>
    </row>
    <row r="587" spans="1:39" ht="15.75" hidden="1">
      <c r="A587" s="47">
        <v>146</v>
      </c>
      <c r="B587" s="60" t="s">
        <v>715</v>
      </c>
      <c r="C587" s="60"/>
      <c r="D587" s="61"/>
      <c r="E587" s="61">
        <v>4160592</v>
      </c>
      <c r="F587" s="61" t="s">
        <v>706</v>
      </c>
      <c r="G587" s="61">
        <v>5019972994</v>
      </c>
      <c r="H587" s="61" t="s">
        <v>707</v>
      </c>
      <c r="I587" s="59">
        <v>3100001558</v>
      </c>
      <c r="J587" s="59"/>
      <c r="K587" s="170" t="s">
        <v>1181</v>
      </c>
      <c r="L587" s="50">
        <v>1650</v>
      </c>
      <c r="M587" s="50">
        <v>4084</v>
      </c>
      <c r="N587" s="50">
        <v>3</v>
      </c>
      <c r="O587" s="51">
        <v>3</v>
      </c>
      <c r="P587" s="128" t="s">
        <v>158</v>
      </c>
      <c r="Q587" s="50" t="s">
        <v>411</v>
      </c>
      <c r="R587" s="50">
        <v>2.1360000000000001</v>
      </c>
      <c r="S587" s="52">
        <v>8490</v>
      </c>
      <c r="T587" s="52" t="s">
        <v>100</v>
      </c>
      <c r="U587" s="53">
        <v>81.765500000000003</v>
      </c>
      <c r="V587" s="52">
        <f t="shared" si="308"/>
        <v>694189.09499999997</v>
      </c>
      <c r="W587" s="52">
        <v>0</v>
      </c>
      <c r="X587" s="52">
        <v>0</v>
      </c>
      <c r="Y587" s="52">
        <f t="shared" si="312"/>
        <v>124954.03709999999</v>
      </c>
      <c r="Z587" s="52">
        <f t="shared" si="309"/>
        <v>17354.727374999999</v>
      </c>
      <c r="AA587" s="52">
        <f t="shared" si="310"/>
        <v>836497.85947499995</v>
      </c>
      <c r="AB587" s="52">
        <f t="shared" si="311"/>
        <v>711543.82237499999</v>
      </c>
      <c r="AC587" s="50" t="s">
        <v>101</v>
      </c>
      <c r="AD587" s="60">
        <v>9100153853</v>
      </c>
      <c r="AE587" s="50" t="s">
        <v>6</v>
      </c>
      <c r="AF587" s="50" t="s">
        <v>116</v>
      </c>
      <c r="AG587" s="50" t="s">
        <v>12</v>
      </c>
      <c r="AH587" s="4">
        <v>331030327</v>
      </c>
      <c r="AI587" s="50" t="s">
        <v>458</v>
      </c>
      <c r="AJ587" s="62" t="s">
        <v>708</v>
      </c>
      <c r="AK587" s="62" t="s">
        <v>709</v>
      </c>
      <c r="AL587" s="50" t="s">
        <v>559</v>
      </c>
      <c r="AM587" s="60"/>
    </row>
    <row r="588" spans="1:39" ht="15.75" hidden="1">
      <c r="A588" s="47">
        <v>147</v>
      </c>
      <c r="B588" s="60" t="s">
        <v>716</v>
      </c>
      <c r="C588" s="60"/>
      <c r="D588" s="61"/>
      <c r="E588" s="61">
        <v>4160592</v>
      </c>
      <c r="F588" s="61" t="s">
        <v>706</v>
      </c>
      <c r="G588" s="61">
        <v>5019972994</v>
      </c>
      <c r="H588" s="61" t="s">
        <v>707</v>
      </c>
      <c r="I588" s="59">
        <v>3100001558</v>
      </c>
      <c r="J588" s="59"/>
      <c r="K588" s="170" t="s">
        <v>1181</v>
      </c>
      <c r="L588" s="50">
        <v>1650</v>
      </c>
      <c r="M588" s="50">
        <v>4084</v>
      </c>
      <c r="N588" s="50">
        <v>3</v>
      </c>
      <c r="O588" s="51">
        <v>3</v>
      </c>
      <c r="P588" s="128" t="s">
        <v>158</v>
      </c>
      <c r="Q588" s="50" t="s">
        <v>411</v>
      </c>
      <c r="R588" s="50">
        <v>2.1360000000000001</v>
      </c>
      <c r="S588" s="52">
        <v>8490</v>
      </c>
      <c r="T588" s="52" t="s">
        <v>100</v>
      </c>
      <c r="U588" s="53">
        <v>81.765500000000003</v>
      </c>
      <c r="V588" s="52">
        <f t="shared" si="308"/>
        <v>694189.09499999997</v>
      </c>
      <c r="W588" s="52">
        <v>0</v>
      </c>
      <c r="X588" s="52">
        <v>0</v>
      </c>
      <c r="Y588" s="52">
        <f t="shared" si="312"/>
        <v>124954.03709999999</v>
      </c>
      <c r="Z588" s="52">
        <f t="shared" si="309"/>
        <v>17354.727374999999</v>
      </c>
      <c r="AA588" s="52">
        <f t="shared" si="310"/>
        <v>836497.85947499995</v>
      </c>
      <c r="AB588" s="52">
        <f t="shared" si="311"/>
        <v>711543.82237499999</v>
      </c>
      <c r="AC588" s="50" t="s">
        <v>101</v>
      </c>
      <c r="AD588" s="60">
        <v>9100153853</v>
      </c>
      <c r="AE588" s="50" t="s">
        <v>6</v>
      </c>
      <c r="AF588" s="50" t="s">
        <v>116</v>
      </c>
      <c r="AG588" s="50" t="s">
        <v>12</v>
      </c>
      <c r="AH588" s="4">
        <v>331030327</v>
      </c>
      <c r="AI588" s="50" t="s">
        <v>458</v>
      </c>
      <c r="AJ588" s="62" t="s">
        <v>708</v>
      </c>
      <c r="AK588" s="62" t="s">
        <v>709</v>
      </c>
      <c r="AL588" s="50" t="s">
        <v>559</v>
      </c>
      <c r="AM588" s="60"/>
    </row>
    <row r="589" spans="1:39" ht="15.75" hidden="1">
      <c r="A589" s="47">
        <v>148</v>
      </c>
      <c r="B589" s="60" t="s">
        <v>717</v>
      </c>
      <c r="C589" s="60"/>
      <c r="D589" s="61"/>
      <c r="E589" s="61">
        <v>4160592</v>
      </c>
      <c r="F589" s="61" t="s">
        <v>706</v>
      </c>
      <c r="G589" s="61">
        <v>5019972994</v>
      </c>
      <c r="H589" s="61" t="s">
        <v>707</v>
      </c>
      <c r="I589" s="59">
        <v>3100001558</v>
      </c>
      <c r="J589" s="59"/>
      <c r="K589" s="170" t="s">
        <v>1181</v>
      </c>
      <c r="L589" s="50">
        <v>1650</v>
      </c>
      <c r="M589" s="50">
        <v>4084</v>
      </c>
      <c r="N589" s="50">
        <v>3</v>
      </c>
      <c r="O589" s="51">
        <v>3</v>
      </c>
      <c r="P589" s="128" t="s">
        <v>158</v>
      </c>
      <c r="Q589" s="50" t="s">
        <v>411</v>
      </c>
      <c r="R589" s="50">
        <v>2.1360000000000001</v>
      </c>
      <c r="S589" s="52">
        <v>8490</v>
      </c>
      <c r="T589" s="52" t="s">
        <v>100</v>
      </c>
      <c r="U589" s="53">
        <v>81.765500000000003</v>
      </c>
      <c r="V589" s="52">
        <f t="shared" si="308"/>
        <v>694189.09499999997</v>
      </c>
      <c r="W589" s="52">
        <v>0</v>
      </c>
      <c r="X589" s="52">
        <v>0</v>
      </c>
      <c r="Y589" s="52">
        <f t="shared" si="312"/>
        <v>124954.03709999999</v>
      </c>
      <c r="Z589" s="52">
        <f t="shared" si="309"/>
        <v>17354.727374999999</v>
      </c>
      <c r="AA589" s="52">
        <f t="shared" si="310"/>
        <v>836497.85947499995</v>
      </c>
      <c r="AB589" s="52">
        <f t="shared" si="311"/>
        <v>711543.82237499999</v>
      </c>
      <c r="AC589" s="50" t="s">
        <v>101</v>
      </c>
      <c r="AD589" s="60">
        <v>9100153853</v>
      </c>
      <c r="AE589" s="50" t="s">
        <v>6</v>
      </c>
      <c r="AF589" s="50" t="s">
        <v>116</v>
      </c>
      <c r="AG589" s="50" t="s">
        <v>12</v>
      </c>
      <c r="AH589" s="4">
        <v>331030327</v>
      </c>
      <c r="AI589" s="50" t="s">
        <v>458</v>
      </c>
      <c r="AJ589" s="62" t="s">
        <v>708</v>
      </c>
      <c r="AK589" s="62" t="s">
        <v>709</v>
      </c>
      <c r="AL589" s="50" t="s">
        <v>559</v>
      </c>
      <c r="AM589" s="60"/>
    </row>
    <row r="590" spans="1:39" ht="15.75" hidden="1">
      <c r="A590" s="47">
        <v>149</v>
      </c>
      <c r="B590" s="60" t="s">
        <v>718</v>
      </c>
      <c r="C590" s="60"/>
      <c r="D590" s="61"/>
      <c r="E590" s="61">
        <v>4160592</v>
      </c>
      <c r="F590" s="61" t="s">
        <v>706</v>
      </c>
      <c r="G590" s="61">
        <v>5019972994</v>
      </c>
      <c r="H590" s="61" t="s">
        <v>707</v>
      </c>
      <c r="I590" s="59">
        <v>3100001558</v>
      </c>
      <c r="J590" s="59"/>
      <c r="K590" s="170" t="s">
        <v>1181</v>
      </c>
      <c r="L590" s="50">
        <v>1650</v>
      </c>
      <c r="M590" s="50">
        <v>4084</v>
      </c>
      <c r="N590" s="50">
        <v>3</v>
      </c>
      <c r="O590" s="51">
        <v>3</v>
      </c>
      <c r="P590" s="128" t="s">
        <v>158</v>
      </c>
      <c r="Q590" s="50" t="s">
        <v>411</v>
      </c>
      <c r="R590" s="50">
        <v>2.1360000000000001</v>
      </c>
      <c r="S590" s="52">
        <v>8490</v>
      </c>
      <c r="T590" s="52" t="s">
        <v>100</v>
      </c>
      <c r="U590" s="53">
        <v>81.765500000000003</v>
      </c>
      <c r="V590" s="52">
        <f t="shared" si="308"/>
        <v>694189.09499999997</v>
      </c>
      <c r="W590" s="52">
        <v>0</v>
      </c>
      <c r="X590" s="52">
        <v>0</v>
      </c>
      <c r="Y590" s="52">
        <f t="shared" si="312"/>
        <v>124954.03709999999</v>
      </c>
      <c r="Z590" s="52">
        <f t="shared" si="309"/>
        <v>17354.727374999999</v>
      </c>
      <c r="AA590" s="52">
        <f t="shared" si="310"/>
        <v>836497.85947499995</v>
      </c>
      <c r="AB590" s="52">
        <f t="shared" si="311"/>
        <v>711543.82237499999</v>
      </c>
      <c r="AC590" s="50" t="s">
        <v>101</v>
      </c>
      <c r="AD590" s="60">
        <v>9100153853</v>
      </c>
      <c r="AE590" s="50" t="s">
        <v>6</v>
      </c>
      <c r="AF590" s="50" t="s">
        <v>116</v>
      </c>
      <c r="AG590" s="50" t="s">
        <v>12</v>
      </c>
      <c r="AH590" s="4">
        <v>331030327</v>
      </c>
      <c r="AI590" s="50" t="s">
        <v>458</v>
      </c>
      <c r="AJ590" s="62" t="s">
        <v>708</v>
      </c>
      <c r="AK590" s="62" t="s">
        <v>709</v>
      </c>
      <c r="AL590" s="50" t="s">
        <v>559</v>
      </c>
      <c r="AM590" s="60"/>
    </row>
    <row r="591" spans="1:39" ht="15.75" hidden="1">
      <c r="A591" s="47">
        <v>150</v>
      </c>
      <c r="B591" s="60" t="s">
        <v>719</v>
      </c>
      <c r="C591" s="60"/>
      <c r="D591" s="61"/>
      <c r="E591" s="61">
        <v>5673750</v>
      </c>
      <c r="F591" s="61" t="s">
        <v>720</v>
      </c>
      <c r="G591" s="61">
        <v>5020520850</v>
      </c>
      <c r="H591" s="61" t="s">
        <v>721</v>
      </c>
      <c r="I591" s="59">
        <v>3100001558</v>
      </c>
      <c r="J591" s="59"/>
      <c r="K591" s="170" t="s">
        <v>1181</v>
      </c>
      <c r="L591" s="50">
        <v>1650</v>
      </c>
      <c r="M591" s="50">
        <v>4084</v>
      </c>
      <c r="N591" s="50">
        <v>3</v>
      </c>
      <c r="O591" s="51">
        <v>3</v>
      </c>
      <c r="P591" s="128" t="s">
        <v>109</v>
      </c>
      <c r="Q591" s="50" t="s">
        <v>411</v>
      </c>
      <c r="R591" s="50">
        <v>2.1360000000000001</v>
      </c>
      <c r="S591" s="52">
        <v>7910</v>
      </c>
      <c r="T591" s="52" t="s">
        <v>100</v>
      </c>
      <c r="U591" s="53">
        <v>83.393100000000004</v>
      </c>
      <c r="V591" s="52">
        <f t="shared" si="308"/>
        <v>659639.42100000009</v>
      </c>
      <c r="W591" s="52">
        <v>0</v>
      </c>
      <c r="X591" s="52">
        <v>0</v>
      </c>
      <c r="Y591" s="52">
        <f t="shared" si="312"/>
        <v>118735.09578000002</v>
      </c>
      <c r="Z591" s="52">
        <f t="shared" si="309"/>
        <v>16490.985525000004</v>
      </c>
      <c r="AA591" s="52">
        <f t="shared" si="310"/>
        <v>794865.50230500009</v>
      </c>
      <c r="AB591" s="52">
        <f t="shared" si="311"/>
        <v>676130.40652500011</v>
      </c>
      <c r="AC591" s="50" t="s">
        <v>101</v>
      </c>
      <c r="AD591" s="60">
        <v>9100178158</v>
      </c>
      <c r="AE591" s="50" t="s">
        <v>6</v>
      </c>
      <c r="AF591" s="50" t="s">
        <v>116</v>
      </c>
      <c r="AG591" s="50" t="s">
        <v>15</v>
      </c>
      <c r="AH591" s="4">
        <v>331030327</v>
      </c>
      <c r="AI591" s="50" t="s">
        <v>458</v>
      </c>
      <c r="AJ591" s="62" t="s">
        <v>722</v>
      </c>
      <c r="AK591" s="62" t="s">
        <v>722</v>
      </c>
      <c r="AL591" s="50" t="s">
        <v>559</v>
      </c>
      <c r="AM591" s="60"/>
    </row>
    <row r="592" spans="1:39" ht="15.75" hidden="1">
      <c r="A592" s="47">
        <v>151</v>
      </c>
      <c r="B592" s="60" t="s">
        <v>723</v>
      </c>
      <c r="C592" s="60"/>
      <c r="D592" s="61"/>
      <c r="E592" s="61">
        <v>5673750</v>
      </c>
      <c r="F592" s="61" t="s">
        <v>720</v>
      </c>
      <c r="G592" s="61">
        <v>5020520850</v>
      </c>
      <c r="H592" s="61" t="s">
        <v>721</v>
      </c>
      <c r="I592" s="59">
        <v>3100001558</v>
      </c>
      <c r="J592" s="59"/>
      <c r="K592" s="170" t="s">
        <v>1181</v>
      </c>
      <c r="L592" s="50">
        <v>1650</v>
      </c>
      <c r="M592" s="50">
        <v>4084</v>
      </c>
      <c r="N592" s="50">
        <v>3</v>
      </c>
      <c r="O592" s="51">
        <v>3</v>
      </c>
      <c r="P592" s="128" t="s">
        <v>109</v>
      </c>
      <c r="Q592" s="50" t="s">
        <v>411</v>
      </c>
      <c r="R592" s="50">
        <v>2.1360000000000001</v>
      </c>
      <c r="S592" s="52">
        <v>7910</v>
      </c>
      <c r="T592" s="52" t="s">
        <v>100</v>
      </c>
      <c r="U592" s="53">
        <v>83.393100000000004</v>
      </c>
      <c r="V592" s="52">
        <f t="shared" si="308"/>
        <v>659639.42100000009</v>
      </c>
      <c r="W592" s="52">
        <v>0</v>
      </c>
      <c r="X592" s="52">
        <v>0</v>
      </c>
      <c r="Y592" s="52">
        <f t="shared" si="312"/>
        <v>118735.09578000002</v>
      </c>
      <c r="Z592" s="52">
        <f t="shared" si="309"/>
        <v>16490.985525000004</v>
      </c>
      <c r="AA592" s="52">
        <f t="shared" si="310"/>
        <v>794865.50230500009</v>
      </c>
      <c r="AB592" s="52">
        <f t="shared" si="311"/>
        <v>676130.40652500011</v>
      </c>
      <c r="AC592" s="50" t="s">
        <v>101</v>
      </c>
      <c r="AD592" s="60">
        <v>9100178158</v>
      </c>
      <c r="AE592" s="50" t="s">
        <v>6</v>
      </c>
      <c r="AF592" s="50" t="s">
        <v>116</v>
      </c>
      <c r="AG592" s="50" t="s">
        <v>15</v>
      </c>
      <c r="AH592" s="4">
        <v>331030327</v>
      </c>
      <c r="AI592" s="50" t="s">
        <v>458</v>
      </c>
      <c r="AJ592" s="62" t="s">
        <v>722</v>
      </c>
      <c r="AK592" s="62" t="s">
        <v>722</v>
      </c>
      <c r="AL592" s="50" t="s">
        <v>559</v>
      </c>
      <c r="AM592" s="60"/>
    </row>
    <row r="593" spans="1:39" ht="15.75" hidden="1">
      <c r="A593" s="47">
        <v>152</v>
      </c>
      <c r="B593" s="60" t="s">
        <v>724</v>
      </c>
      <c r="C593" s="60"/>
      <c r="D593" s="61"/>
      <c r="E593" s="61">
        <v>5673750</v>
      </c>
      <c r="F593" s="61" t="s">
        <v>720</v>
      </c>
      <c r="G593" s="61">
        <v>5020520850</v>
      </c>
      <c r="H593" s="61" t="s">
        <v>721</v>
      </c>
      <c r="I593" s="59">
        <v>3100001558</v>
      </c>
      <c r="J593" s="59"/>
      <c r="K593" s="170" t="s">
        <v>1181</v>
      </c>
      <c r="L593" s="50">
        <v>1650</v>
      </c>
      <c r="M593" s="50">
        <v>4084</v>
      </c>
      <c r="N593" s="50">
        <v>3</v>
      </c>
      <c r="O593" s="51">
        <v>3</v>
      </c>
      <c r="P593" s="128" t="s">
        <v>109</v>
      </c>
      <c r="Q593" s="50" t="s">
        <v>411</v>
      </c>
      <c r="R593" s="50">
        <v>2.1360000000000001</v>
      </c>
      <c r="S593" s="52">
        <v>7910</v>
      </c>
      <c r="T593" s="52" t="s">
        <v>100</v>
      </c>
      <c r="U593" s="53">
        <v>83.393100000000004</v>
      </c>
      <c r="V593" s="52">
        <f t="shared" si="308"/>
        <v>659639.42100000009</v>
      </c>
      <c r="W593" s="52">
        <v>0</v>
      </c>
      <c r="X593" s="52">
        <v>0</v>
      </c>
      <c r="Y593" s="52">
        <f t="shared" si="312"/>
        <v>118735.09578000002</v>
      </c>
      <c r="Z593" s="52">
        <f t="shared" si="309"/>
        <v>16490.985525000004</v>
      </c>
      <c r="AA593" s="52">
        <f t="shared" si="310"/>
        <v>794865.50230500009</v>
      </c>
      <c r="AB593" s="52">
        <f t="shared" si="311"/>
        <v>676130.40652500011</v>
      </c>
      <c r="AC593" s="50" t="s">
        <v>101</v>
      </c>
      <c r="AD593" s="60">
        <v>9100178158</v>
      </c>
      <c r="AE593" s="50" t="s">
        <v>6</v>
      </c>
      <c r="AF593" s="50" t="s">
        <v>116</v>
      </c>
      <c r="AG593" s="50" t="s">
        <v>15</v>
      </c>
      <c r="AH593" s="4">
        <v>331030327</v>
      </c>
      <c r="AI593" s="50" t="s">
        <v>458</v>
      </c>
      <c r="AJ593" s="62" t="s">
        <v>725</v>
      </c>
      <c r="AK593" s="62" t="s">
        <v>725</v>
      </c>
      <c r="AL593" s="50" t="s">
        <v>559</v>
      </c>
      <c r="AM593" s="60"/>
    </row>
    <row r="594" spans="1:39" ht="15.75" hidden="1">
      <c r="A594" s="47">
        <v>153</v>
      </c>
      <c r="B594" s="60" t="s">
        <v>726</v>
      </c>
      <c r="C594" s="60"/>
      <c r="D594" s="61"/>
      <c r="E594" s="61">
        <v>5673750</v>
      </c>
      <c r="F594" s="61" t="s">
        <v>720</v>
      </c>
      <c r="G594" s="61">
        <v>5020520850</v>
      </c>
      <c r="H594" s="61" t="s">
        <v>721</v>
      </c>
      <c r="I594" s="59">
        <v>3100001558</v>
      </c>
      <c r="J594" s="59"/>
      <c r="K594" s="170" t="s">
        <v>1181</v>
      </c>
      <c r="L594" s="50">
        <v>1650</v>
      </c>
      <c r="M594" s="50">
        <v>4084</v>
      </c>
      <c r="N594" s="50">
        <v>3</v>
      </c>
      <c r="O594" s="51">
        <v>3</v>
      </c>
      <c r="P594" s="128" t="s">
        <v>109</v>
      </c>
      <c r="Q594" s="50" t="s">
        <v>411</v>
      </c>
      <c r="R594" s="50">
        <v>2.1360000000000001</v>
      </c>
      <c r="S594" s="52">
        <v>7910</v>
      </c>
      <c r="T594" s="52" t="s">
        <v>100</v>
      </c>
      <c r="U594" s="53">
        <v>83.393100000000004</v>
      </c>
      <c r="V594" s="52">
        <f t="shared" si="308"/>
        <v>659639.42100000009</v>
      </c>
      <c r="W594" s="52">
        <v>0</v>
      </c>
      <c r="X594" s="52">
        <v>0</v>
      </c>
      <c r="Y594" s="52">
        <f t="shared" si="312"/>
        <v>118735.09578000002</v>
      </c>
      <c r="Z594" s="52">
        <f t="shared" si="309"/>
        <v>16490.985525000004</v>
      </c>
      <c r="AA594" s="52">
        <f t="shared" si="310"/>
        <v>794865.50230500009</v>
      </c>
      <c r="AB594" s="52">
        <f t="shared" si="311"/>
        <v>676130.40652500011</v>
      </c>
      <c r="AC594" s="50" t="s">
        <v>101</v>
      </c>
      <c r="AD594" s="60">
        <v>9100178158</v>
      </c>
      <c r="AE594" s="50" t="s">
        <v>6</v>
      </c>
      <c r="AF594" s="50" t="s">
        <v>116</v>
      </c>
      <c r="AG594" s="50" t="s">
        <v>15</v>
      </c>
      <c r="AH594" s="4">
        <v>331030327</v>
      </c>
      <c r="AI594" s="50" t="s">
        <v>458</v>
      </c>
      <c r="AJ594" s="62" t="s">
        <v>722</v>
      </c>
      <c r="AK594" s="62" t="s">
        <v>722</v>
      </c>
      <c r="AL594" s="50" t="s">
        <v>559</v>
      </c>
      <c r="AM594" s="60"/>
    </row>
    <row r="595" spans="1:39" ht="15.75" hidden="1">
      <c r="A595" s="47">
        <v>154</v>
      </c>
      <c r="B595" s="60" t="s">
        <v>727</v>
      </c>
      <c r="C595" s="60"/>
      <c r="D595" s="61"/>
      <c r="E595" s="61">
        <v>5673750</v>
      </c>
      <c r="F595" s="61" t="s">
        <v>720</v>
      </c>
      <c r="G595" s="61">
        <v>5020520850</v>
      </c>
      <c r="H595" s="61" t="s">
        <v>721</v>
      </c>
      <c r="I595" s="59">
        <v>3100001558</v>
      </c>
      <c r="J595" s="59"/>
      <c r="K595" s="170" t="s">
        <v>1181</v>
      </c>
      <c r="L595" s="50">
        <v>1650</v>
      </c>
      <c r="M595" s="50">
        <v>4084</v>
      </c>
      <c r="N595" s="50">
        <v>3</v>
      </c>
      <c r="O595" s="51">
        <v>3</v>
      </c>
      <c r="P595" s="128" t="s">
        <v>109</v>
      </c>
      <c r="Q595" s="50" t="s">
        <v>411</v>
      </c>
      <c r="R595" s="50">
        <v>2.1360000000000001</v>
      </c>
      <c r="S595" s="52">
        <v>7910</v>
      </c>
      <c r="T595" s="52" t="s">
        <v>100</v>
      </c>
      <c r="U595" s="53">
        <v>83.393100000000004</v>
      </c>
      <c r="V595" s="52">
        <f t="shared" si="308"/>
        <v>659639.42100000009</v>
      </c>
      <c r="W595" s="52">
        <v>0</v>
      </c>
      <c r="X595" s="52">
        <v>0</v>
      </c>
      <c r="Y595" s="52">
        <f t="shared" si="312"/>
        <v>118735.09578000002</v>
      </c>
      <c r="Z595" s="52">
        <f t="shared" si="309"/>
        <v>16490.985525000004</v>
      </c>
      <c r="AA595" s="52">
        <f t="shared" si="310"/>
        <v>794865.50230500009</v>
      </c>
      <c r="AB595" s="52">
        <f t="shared" si="311"/>
        <v>676130.40652500011</v>
      </c>
      <c r="AC595" s="50" t="s">
        <v>101</v>
      </c>
      <c r="AD595" s="60">
        <v>9100178158</v>
      </c>
      <c r="AE595" s="50" t="s">
        <v>6</v>
      </c>
      <c r="AF595" s="50" t="s">
        <v>116</v>
      </c>
      <c r="AG595" s="50" t="s">
        <v>15</v>
      </c>
      <c r="AH595" s="4">
        <v>331030327</v>
      </c>
      <c r="AI595" s="50" t="s">
        <v>458</v>
      </c>
      <c r="AJ595" s="62" t="s">
        <v>725</v>
      </c>
      <c r="AK595" s="62" t="s">
        <v>725</v>
      </c>
      <c r="AL595" s="50" t="s">
        <v>559</v>
      </c>
      <c r="AM595" s="60"/>
    </row>
    <row r="596" spans="1:39" ht="15.75" hidden="1">
      <c r="A596" s="47">
        <v>155</v>
      </c>
      <c r="B596" s="60" t="s">
        <v>728</v>
      </c>
      <c r="C596" s="60"/>
      <c r="D596" s="61"/>
      <c r="E596" s="61">
        <v>5673750</v>
      </c>
      <c r="F596" s="61" t="s">
        <v>720</v>
      </c>
      <c r="G596" s="61">
        <v>5020520850</v>
      </c>
      <c r="H596" s="61" t="s">
        <v>721</v>
      </c>
      <c r="I596" s="59">
        <v>3100001558</v>
      </c>
      <c r="J596" s="59"/>
      <c r="K596" s="170" t="s">
        <v>1181</v>
      </c>
      <c r="L596" s="50">
        <v>1650</v>
      </c>
      <c r="M596" s="50">
        <v>4084</v>
      </c>
      <c r="N596" s="50">
        <v>3</v>
      </c>
      <c r="O596" s="51">
        <v>3</v>
      </c>
      <c r="P596" s="128" t="s">
        <v>109</v>
      </c>
      <c r="Q596" s="50" t="s">
        <v>411</v>
      </c>
      <c r="R596" s="50">
        <v>2.1360000000000001</v>
      </c>
      <c r="S596" s="52">
        <v>7910</v>
      </c>
      <c r="T596" s="52" t="s">
        <v>100</v>
      </c>
      <c r="U596" s="53">
        <v>83.393100000000004</v>
      </c>
      <c r="V596" s="52">
        <f t="shared" si="308"/>
        <v>659639.42100000009</v>
      </c>
      <c r="W596" s="52">
        <v>0</v>
      </c>
      <c r="X596" s="52">
        <v>0</v>
      </c>
      <c r="Y596" s="52">
        <f t="shared" si="312"/>
        <v>118735.09578000002</v>
      </c>
      <c r="Z596" s="52">
        <f t="shared" si="309"/>
        <v>16490.985525000004</v>
      </c>
      <c r="AA596" s="52">
        <f t="shared" si="310"/>
        <v>794865.50230500009</v>
      </c>
      <c r="AB596" s="52">
        <f t="shared" si="311"/>
        <v>676130.40652500011</v>
      </c>
      <c r="AC596" s="50" t="s">
        <v>101</v>
      </c>
      <c r="AD596" s="60">
        <v>9100178158</v>
      </c>
      <c r="AE596" s="50" t="s">
        <v>6</v>
      </c>
      <c r="AF596" s="50" t="s">
        <v>116</v>
      </c>
      <c r="AG596" s="50" t="s">
        <v>15</v>
      </c>
      <c r="AH596" s="4">
        <v>331030327</v>
      </c>
      <c r="AI596" s="50" t="s">
        <v>458</v>
      </c>
      <c r="AJ596" s="62" t="s">
        <v>722</v>
      </c>
      <c r="AK596" s="62" t="s">
        <v>722</v>
      </c>
      <c r="AL596" s="50" t="s">
        <v>559</v>
      </c>
      <c r="AM596" s="60"/>
    </row>
    <row r="597" spans="1:39" ht="15.75" hidden="1">
      <c r="A597" s="47">
        <v>156</v>
      </c>
      <c r="B597" s="60" t="s">
        <v>729</v>
      </c>
      <c r="C597" s="60"/>
      <c r="D597" s="61"/>
      <c r="E597" s="61">
        <v>5673750</v>
      </c>
      <c r="F597" s="61" t="s">
        <v>720</v>
      </c>
      <c r="G597" s="61">
        <v>5020520850</v>
      </c>
      <c r="H597" s="61" t="s">
        <v>721</v>
      </c>
      <c r="I597" s="59">
        <v>3100001558</v>
      </c>
      <c r="J597" s="59"/>
      <c r="K597" s="170" t="s">
        <v>1181</v>
      </c>
      <c r="L597" s="50">
        <v>1650</v>
      </c>
      <c r="M597" s="50">
        <v>4084</v>
      </c>
      <c r="N597" s="50">
        <v>3</v>
      </c>
      <c r="O597" s="51">
        <v>3</v>
      </c>
      <c r="P597" s="128" t="s">
        <v>109</v>
      </c>
      <c r="Q597" s="50" t="s">
        <v>411</v>
      </c>
      <c r="R597" s="50">
        <v>2.1360000000000001</v>
      </c>
      <c r="S597" s="52">
        <v>7910</v>
      </c>
      <c r="T597" s="52" t="s">
        <v>100</v>
      </c>
      <c r="U597" s="53">
        <v>83.393100000000004</v>
      </c>
      <c r="V597" s="52">
        <f t="shared" si="308"/>
        <v>659639.42100000009</v>
      </c>
      <c r="W597" s="52">
        <v>0</v>
      </c>
      <c r="X597" s="52">
        <v>0</v>
      </c>
      <c r="Y597" s="52">
        <f t="shared" si="312"/>
        <v>118735.09578000002</v>
      </c>
      <c r="Z597" s="52">
        <f t="shared" si="309"/>
        <v>16490.985525000004</v>
      </c>
      <c r="AA597" s="52">
        <f t="shared" si="310"/>
        <v>794865.50230500009</v>
      </c>
      <c r="AB597" s="52">
        <f t="shared" si="311"/>
        <v>676130.40652500011</v>
      </c>
      <c r="AC597" s="50" t="s">
        <v>101</v>
      </c>
      <c r="AD597" s="60">
        <v>9100178158</v>
      </c>
      <c r="AE597" s="50" t="s">
        <v>6</v>
      </c>
      <c r="AF597" s="50" t="s">
        <v>116</v>
      </c>
      <c r="AG597" s="50" t="s">
        <v>15</v>
      </c>
      <c r="AH597" s="4">
        <v>331030327</v>
      </c>
      <c r="AI597" s="50" t="s">
        <v>458</v>
      </c>
      <c r="AJ597" s="62" t="s">
        <v>722</v>
      </c>
      <c r="AK597" s="62" t="s">
        <v>722</v>
      </c>
      <c r="AL597" s="50" t="s">
        <v>559</v>
      </c>
      <c r="AM597" s="60"/>
    </row>
    <row r="598" spans="1:39" ht="15.75" hidden="1">
      <c r="A598" s="47">
        <v>157</v>
      </c>
      <c r="B598" s="60" t="s">
        <v>730</v>
      </c>
      <c r="C598" s="60"/>
      <c r="D598" s="61"/>
      <c r="E598" s="61">
        <v>5673750</v>
      </c>
      <c r="F598" s="61" t="s">
        <v>720</v>
      </c>
      <c r="G598" s="61">
        <v>5020520850</v>
      </c>
      <c r="H598" s="61" t="s">
        <v>721</v>
      </c>
      <c r="I598" s="59">
        <v>3100001558</v>
      </c>
      <c r="J598" s="59"/>
      <c r="K598" s="170" t="s">
        <v>1181</v>
      </c>
      <c r="L598" s="50">
        <v>1650</v>
      </c>
      <c r="M598" s="50">
        <v>4084</v>
      </c>
      <c r="N598" s="50">
        <v>3</v>
      </c>
      <c r="O598" s="51">
        <v>3</v>
      </c>
      <c r="P598" s="128" t="s">
        <v>109</v>
      </c>
      <c r="Q598" s="50" t="s">
        <v>411</v>
      </c>
      <c r="R598" s="50">
        <v>2.1360000000000001</v>
      </c>
      <c r="S598" s="52">
        <v>7910</v>
      </c>
      <c r="T598" s="52" t="s">
        <v>100</v>
      </c>
      <c r="U598" s="53">
        <v>83.393100000000004</v>
      </c>
      <c r="V598" s="52">
        <f t="shared" si="308"/>
        <v>659639.42100000009</v>
      </c>
      <c r="W598" s="52">
        <v>0</v>
      </c>
      <c r="X598" s="52">
        <v>0</v>
      </c>
      <c r="Y598" s="52">
        <f t="shared" si="312"/>
        <v>118735.09578000002</v>
      </c>
      <c r="Z598" s="52">
        <f t="shared" si="309"/>
        <v>16490.985525000004</v>
      </c>
      <c r="AA598" s="52">
        <f t="shared" si="310"/>
        <v>794865.50230500009</v>
      </c>
      <c r="AB598" s="52">
        <f t="shared" si="311"/>
        <v>676130.40652500011</v>
      </c>
      <c r="AC598" s="50" t="s">
        <v>101</v>
      </c>
      <c r="AD598" s="60">
        <v>9100178158</v>
      </c>
      <c r="AE598" s="50" t="s">
        <v>6</v>
      </c>
      <c r="AF598" s="50" t="s">
        <v>116</v>
      </c>
      <c r="AG598" s="50" t="s">
        <v>15</v>
      </c>
      <c r="AH598" s="4">
        <v>331030327</v>
      </c>
      <c r="AI598" s="50" t="s">
        <v>458</v>
      </c>
      <c r="AJ598" s="62" t="s">
        <v>722</v>
      </c>
      <c r="AK598" s="62" t="s">
        <v>722</v>
      </c>
      <c r="AL598" s="50" t="s">
        <v>559</v>
      </c>
      <c r="AM598" s="60"/>
    </row>
    <row r="599" spans="1:39" ht="15.75" hidden="1">
      <c r="A599" s="47">
        <v>158</v>
      </c>
      <c r="B599" s="60" t="s">
        <v>731</v>
      </c>
      <c r="C599" s="60"/>
      <c r="D599" s="61"/>
      <c r="E599" s="61">
        <v>5673750</v>
      </c>
      <c r="F599" s="61" t="s">
        <v>720</v>
      </c>
      <c r="G599" s="61">
        <v>5020520850</v>
      </c>
      <c r="H599" s="61" t="s">
        <v>721</v>
      </c>
      <c r="I599" s="59">
        <v>3100001558</v>
      </c>
      <c r="J599" s="59"/>
      <c r="K599" s="170" t="s">
        <v>1181</v>
      </c>
      <c r="L599" s="50">
        <v>1650</v>
      </c>
      <c r="M599" s="50">
        <v>4084</v>
      </c>
      <c r="N599" s="50">
        <v>3</v>
      </c>
      <c r="O599" s="51">
        <v>3</v>
      </c>
      <c r="P599" s="128" t="s">
        <v>109</v>
      </c>
      <c r="Q599" s="50" t="s">
        <v>411</v>
      </c>
      <c r="R599" s="50">
        <v>2.1360000000000001</v>
      </c>
      <c r="S599" s="52">
        <v>7910</v>
      </c>
      <c r="T599" s="52" t="s">
        <v>100</v>
      </c>
      <c r="U599" s="53">
        <v>83.393100000000004</v>
      </c>
      <c r="V599" s="52">
        <f t="shared" si="308"/>
        <v>659639.42100000009</v>
      </c>
      <c r="W599" s="52">
        <v>0</v>
      </c>
      <c r="X599" s="52">
        <v>0</v>
      </c>
      <c r="Y599" s="52">
        <f t="shared" si="312"/>
        <v>118735.09578000002</v>
      </c>
      <c r="Z599" s="52">
        <f t="shared" si="309"/>
        <v>16490.985525000004</v>
      </c>
      <c r="AA599" s="52">
        <f t="shared" si="310"/>
        <v>794865.50230500009</v>
      </c>
      <c r="AB599" s="52">
        <f t="shared" si="311"/>
        <v>676130.40652500011</v>
      </c>
      <c r="AC599" s="50" t="s">
        <v>101</v>
      </c>
      <c r="AD599" s="60">
        <v>9100178158</v>
      </c>
      <c r="AE599" s="50" t="s">
        <v>6</v>
      </c>
      <c r="AF599" s="50" t="s">
        <v>116</v>
      </c>
      <c r="AG599" s="50" t="s">
        <v>15</v>
      </c>
      <c r="AH599" s="4">
        <v>331030327</v>
      </c>
      <c r="AI599" s="50" t="s">
        <v>458</v>
      </c>
      <c r="AJ599" s="62" t="s">
        <v>725</v>
      </c>
      <c r="AK599" s="62" t="s">
        <v>725</v>
      </c>
      <c r="AL599" s="50" t="s">
        <v>559</v>
      </c>
      <c r="AM599" s="60"/>
    </row>
    <row r="600" spans="1:39" ht="15.75" hidden="1">
      <c r="A600" s="47">
        <v>159</v>
      </c>
      <c r="B600" s="60" t="s">
        <v>732</v>
      </c>
      <c r="C600" s="60"/>
      <c r="D600" s="61"/>
      <c r="E600" s="61">
        <v>5673750</v>
      </c>
      <c r="F600" s="61" t="s">
        <v>720</v>
      </c>
      <c r="G600" s="61">
        <v>5020520850</v>
      </c>
      <c r="H600" s="61" t="s">
        <v>721</v>
      </c>
      <c r="I600" s="59">
        <v>3100001558</v>
      </c>
      <c r="J600" s="59"/>
      <c r="K600" s="170" t="s">
        <v>1181</v>
      </c>
      <c r="L600" s="50">
        <v>1650</v>
      </c>
      <c r="M600" s="50">
        <v>4084</v>
      </c>
      <c r="N600" s="50">
        <v>3</v>
      </c>
      <c r="O600" s="51">
        <v>3</v>
      </c>
      <c r="P600" s="128" t="s">
        <v>109</v>
      </c>
      <c r="Q600" s="50" t="s">
        <v>411</v>
      </c>
      <c r="R600" s="50">
        <v>2.1360000000000001</v>
      </c>
      <c r="S600" s="52">
        <v>7910</v>
      </c>
      <c r="T600" s="52" t="s">
        <v>100</v>
      </c>
      <c r="U600" s="53">
        <v>83.393100000000004</v>
      </c>
      <c r="V600" s="52">
        <f t="shared" si="308"/>
        <v>659639.42100000009</v>
      </c>
      <c r="W600" s="52">
        <v>0</v>
      </c>
      <c r="X600" s="52">
        <v>0</v>
      </c>
      <c r="Y600" s="52">
        <f t="shared" si="312"/>
        <v>118735.09578000002</v>
      </c>
      <c r="Z600" s="52">
        <f t="shared" si="309"/>
        <v>16490.985525000004</v>
      </c>
      <c r="AA600" s="52">
        <f t="shared" si="310"/>
        <v>794865.50230500009</v>
      </c>
      <c r="AB600" s="52">
        <f t="shared" si="311"/>
        <v>676130.40652500011</v>
      </c>
      <c r="AC600" s="50" t="s">
        <v>101</v>
      </c>
      <c r="AD600" s="60">
        <v>9100178158</v>
      </c>
      <c r="AE600" s="50" t="s">
        <v>6</v>
      </c>
      <c r="AF600" s="50" t="s">
        <v>116</v>
      </c>
      <c r="AG600" s="50" t="s">
        <v>15</v>
      </c>
      <c r="AH600" s="4">
        <v>331030327</v>
      </c>
      <c r="AI600" s="50" t="s">
        <v>458</v>
      </c>
      <c r="AJ600" s="62" t="s">
        <v>722</v>
      </c>
      <c r="AK600" s="62" t="s">
        <v>722</v>
      </c>
      <c r="AL600" s="50" t="s">
        <v>559</v>
      </c>
      <c r="AM600" s="60"/>
    </row>
    <row r="601" spans="1:39">
      <c r="B601" s="64" t="s">
        <v>1184</v>
      </c>
      <c r="C601" s="64" t="s">
        <v>1185</v>
      </c>
      <c r="D601" s="176" t="s">
        <v>1186</v>
      </c>
      <c r="E601" s="176" t="s">
        <v>1186</v>
      </c>
      <c r="F601" s="176" t="s">
        <v>1187</v>
      </c>
      <c r="G601" s="176" t="s">
        <v>1186</v>
      </c>
      <c r="H601" s="176" t="s">
        <v>1187</v>
      </c>
      <c r="I601" s="176" t="s">
        <v>1186</v>
      </c>
      <c r="J601" s="176" t="s">
        <v>1188</v>
      </c>
      <c r="K601" s="176" t="s">
        <v>1188</v>
      </c>
      <c r="L601" s="176" t="s">
        <v>1188</v>
      </c>
      <c r="M601" s="176" t="s">
        <v>1188</v>
      </c>
      <c r="N601" s="176" t="s">
        <v>1188</v>
      </c>
      <c r="O601" s="176" t="s">
        <v>1188</v>
      </c>
      <c r="P601" s="134" t="s">
        <v>1185</v>
      </c>
      <c r="Q601" s="176" t="s">
        <v>1185</v>
      </c>
      <c r="R601" s="176" t="s">
        <v>1189</v>
      </c>
      <c r="S601" s="176" t="s">
        <v>1189</v>
      </c>
      <c r="T601" s="176" t="s">
        <v>1185</v>
      </c>
      <c r="U601" s="176" t="s">
        <v>1189</v>
      </c>
      <c r="V601" s="176" t="s">
        <v>1189</v>
      </c>
      <c r="W601" s="176" t="s">
        <v>1189</v>
      </c>
      <c r="X601" s="176" t="s">
        <v>1189</v>
      </c>
      <c r="Y601" s="176" t="s">
        <v>1189</v>
      </c>
      <c r="Z601" s="176" t="s">
        <v>1189</v>
      </c>
      <c r="AA601" s="176" t="s">
        <v>1189</v>
      </c>
      <c r="AB601" s="176" t="s">
        <v>1189</v>
      </c>
      <c r="AC601" s="176" t="s">
        <v>1185</v>
      </c>
      <c r="AD601" s="176" t="s">
        <v>1186</v>
      </c>
      <c r="AE601" s="176" t="s">
        <v>1185</v>
      </c>
      <c r="AF601" s="176" t="s">
        <v>1185</v>
      </c>
      <c r="AG601" s="176" t="s">
        <v>1185</v>
      </c>
      <c r="AH601" s="176" t="s">
        <v>1186</v>
      </c>
      <c r="AI601" s="176" t="s">
        <v>1187</v>
      </c>
      <c r="AJ601" s="176" t="s">
        <v>1187</v>
      </c>
      <c r="AK601" s="176" t="s">
        <v>1187</v>
      </c>
      <c r="AL601" s="177" t="s">
        <v>1185</v>
      </c>
      <c r="AM601" s="178" t="s">
        <v>1185</v>
      </c>
    </row>
  </sheetData>
  <hyperlinks>
    <hyperlink ref="X1" r:id="rId1"/>
    <hyperlink ref="Y1" r:id="rId2"/>
  </hyperlinks>
  <pageMargins left="0.7" right="0.7" top="0.75" bottom="0.75" header="0.3" footer="0.3"/>
  <pageSetup paperSize="9" orientation="portrait" verticalDpi="0"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71"/>
  <sheetViews>
    <sheetView topLeftCell="O1" workbookViewId="0">
      <selection activeCell="F1" sqref="F1"/>
    </sheetView>
  </sheetViews>
  <sheetFormatPr defaultRowHeight="15"/>
  <cols>
    <col min="1" max="1" width="6.5703125" bestFit="1" customWidth="1"/>
    <col min="2" max="2" width="26.5703125" bestFit="1" customWidth="1"/>
    <col min="3" max="3" width="13.140625" customWidth="1"/>
    <col min="4" max="4" width="26.5703125" bestFit="1" customWidth="1"/>
    <col min="5" max="5" width="10.140625" bestFit="1" customWidth="1"/>
    <col min="6" max="6" width="11" bestFit="1" customWidth="1"/>
    <col min="7" max="7" width="12" bestFit="1" customWidth="1"/>
    <col min="8" max="8" width="19.5703125" style="1" bestFit="1" customWidth="1"/>
    <col min="9" max="9" width="10.42578125" bestFit="1" customWidth="1"/>
    <col min="10" max="10" width="9.7109375" customWidth="1"/>
    <col min="11" max="11" width="13.140625" customWidth="1"/>
    <col min="12" max="12" width="25.28515625" bestFit="1" customWidth="1"/>
    <col min="13" max="13" width="18" bestFit="1" customWidth="1"/>
    <col min="14" max="14" width="15.140625" bestFit="1" customWidth="1"/>
    <col min="15" max="15" width="12.7109375" bestFit="1" customWidth="1"/>
    <col min="16" max="16" width="14.5703125" bestFit="1" customWidth="1"/>
    <col min="17" max="17" width="13.42578125" bestFit="1" customWidth="1"/>
    <col min="18" max="18" width="8.5703125" bestFit="1" customWidth="1"/>
    <col min="19" max="19" width="9.28515625" bestFit="1" customWidth="1"/>
    <col min="20" max="20" width="40.28515625" bestFit="1" customWidth="1"/>
    <col min="21" max="21" width="26.42578125" bestFit="1" customWidth="1"/>
    <col min="22" max="22" width="8.42578125" bestFit="1" customWidth="1"/>
    <col min="23" max="23" width="10.42578125" bestFit="1" customWidth="1"/>
    <col min="24" max="24" width="6.7109375" bestFit="1" customWidth="1"/>
    <col min="25" max="25" width="11.85546875" bestFit="1" customWidth="1"/>
    <col min="26" max="26" width="18.5703125" bestFit="1" customWidth="1"/>
    <col min="27" max="27" width="16.140625" bestFit="1" customWidth="1"/>
    <col min="28" max="28" width="21.7109375" bestFit="1" customWidth="1"/>
    <col min="29" max="29" width="12.140625" bestFit="1" customWidth="1"/>
    <col min="30" max="30" width="17.7109375" bestFit="1" customWidth="1"/>
    <col min="31" max="31" width="11.7109375" bestFit="1" customWidth="1"/>
    <col min="32" max="32" width="14.42578125" bestFit="1" customWidth="1"/>
    <col min="33" max="33" width="6.5703125" bestFit="1" customWidth="1"/>
    <col min="34" max="34" width="11.5703125" bestFit="1" customWidth="1"/>
    <col min="35" max="35" width="11" bestFit="1" customWidth="1"/>
    <col min="36" max="36" width="17.28515625" customWidth="1"/>
    <col min="37" max="37" width="4.140625" bestFit="1" customWidth="1"/>
    <col min="38" max="38" width="19.85546875" bestFit="1" customWidth="1"/>
    <col min="39" max="39" width="18.7109375" bestFit="1" customWidth="1"/>
    <col min="40" max="40" width="20.5703125" bestFit="1" customWidth="1"/>
    <col min="41" max="41" width="10.85546875" bestFit="1" customWidth="1"/>
    <col min="42" max="42" width="22.140625" bestFit="1" customWidth="1"/>
  </cols>
  <sheetData>
    <row r="1" spans="1:42" ht="26.25" customHeight="1">
      <c r="A1" s="12" t="s">
        <v>58</v>
      </c>
      <c r="B1" s="179" t="s">
        <v>733</v>
      </c>
      <c r="C1" s="12" t="s">
        <v>60</v>
      </c>
      <c r="D1" s="13" t="s">
        <v>61</v>
      </c>
      <c r="E1" s="13" t="s">
        <v>62</v>
      </c>
      <c r="F1" s="13" t="s">
        <v>63</v>
      </c>
      <c r="G1" s="13" t="s">
        <v>64</v>
      </c>
      <c r="H1" s="12" t="s">
        <v>734</v>
      </c>
      <c r="I1" s="12" t="s">
        <v>735</v>
      </c>
      <c r="J1" s="12" t="s">
        <v>54</v>
      </c>
      <c r="K1" s="12" t="s">
        <v>92</v>
      </c>
      <c r="L1" s="12" t="s">
        <v>93</v>
      </c>
      <c r="M1" s="12" t="s">
        <v>94</v>
      </c>
      <c r="N1" s="12" t="s">
        <v>65</v>
      </c>
      <c r="O1" s="12" t="s">
        <v>736</v>
      </c>
      <c r="P1" s="12" t="s">
        <v>66</v>
      </c>
      <c r="Q1" s="12" t="s">
        <v>67</v>
      </c>
      <c r="R1" s="12" t="s">
        <v>69</v>
      </c>
      <c r="S1" s="12" t="s">
        <v>69</v>
      </c>
      <c r="T1" s="12" t="s">
        <v>70</v>
      </c>
      <c r="U1" s="12" t="s">
        <v>71</v>
      </c>
      <c r="V1" s="12" t="s">
        <v>72</v>
      </c>
      <c r="W1" s="12" t="s">
        <v>73</v>
      </c>
      <c r="X1" s="12" t="s">
        <v>74</v>
      </c>
      <c r="Y1" s="12" t="s">
        <v>75</v>
      </c>
      <c r="Z1" s="12" t="s">
        <v>76</v>
      </c>
      <c r="AA1" s="12" t="s">
        <v>77</v>
      </c>
      <c r="AB1" s="12" t="s">
        <v>78</v>
      </c>
      <c r="AC1" s="12" t="s">
        <v>79</v>
      </c>
      <c r="AD1" s="12" t="s">
        <v>80</v>
      </c>
      <c r="AE1" s="12" t="s">
        <v>81</v>
      </c>
      <c r="AF1" s="12" t="s">
        <v>82</v>
      </c>
      <c r="AG1" s="12" t="s">
        <v>83</v>
      </c>
      <c r="AH1" s="12" t="s">
        <v>737</v>
      </c>
      <c r="AI1" s="12" t="s">
        <v>84</v>
      </c>
      <c r="AJ1" s="12" t="s">
        <v>85</v>
      </c>
      <c r="AK1" s="12" t="s">
        <v>86</v>
      </c>
      <c r="AL1" s="12" t="s">
        <v>87</v>
      </c>
      <c r="AM1" s="12" t="s">
        <v>88</v>
      </c>
      <c r="AN1" s="12" t="s">
        <v>89</v>
      </c>
      <c r="AO1" s="12" t="s">
        <v>738</v>
      </c>
      <c r="AP1" s="12" t="s">
        <v>91</v>
      </c>
    </row>
    <row r="2" spans="1:42" ht="15.75">
      <c r="A2" s="67">
        <v>1</v>
      </c>
      <c r="B2" s="68" t="s">
        <v>739</v>
      </c>
      <c r="C2" s="69">
        <v>220000000536</v>
      </c>
      <c r="D2" s="69">
        <v>6259360</v>
      </c>
      <c r="E2" s="69" t="s">
        <v>740</v>
      </c>
      <c r="F2" s="69">
        <v>5008669225</v>
      </c>
      <c r="G2" s="69" t="s">
        <v>171</v>
      </c>
      <c r="H2" s="70" t="s">
        <v>171</v>
      </c>
      <c r="I2" s="11" t="s">
        <v>741</v>
      </c>
      <c r="J2" s="17" t="s">
        <v>45</v>
      </c>
      <c r="K2" s="11" t="s">
        <v>105</v>
      </c>
      <c r="L2" s="71" t="s">
        <v>742</v>
      </c>
      <c r="M2" s="11" t="s">
        <v>208</v>
      </c>
      <c r="N2" s="11">
        <v>3100001559</v>
      </c>
      <c r="O2" s="11" t="s">
        <v>743</v>
      </c>
      <c r="P2" s="11">
        <v>1850</v>
      </c>
      <c r="Q2" s="11">
        <v>3865</v>
      </c>
      <c r="R2" s="11">
        <v>3</v>
      </c>
      <c r="S2" s="19">
        <v>3.07</v>
      </c>
      <c r="T2" s="11" t="s">
        <v>114</v>
      </c>
      <c r="U2" s="11" t="s">
        <v>115</v>
      </c>
      <c r="V2" s="11">
        <v>3.7</v>
      </c>
      <c r="W2" s="20">
        <v>23210</v>
      </c>
      <c r="X2" s="20" t="s">
        <v>100</v>
      </c>
      <c r="Y2" s="21">
        <v>68.8</v>
      </c>
      <c r="Z2" s="20">
        <f>W2*Y2</f>
        <v>1596848</v>
      </c>
      <c r="AA2" s="20">
        <f>Z2*0</f>
        <v>0</v>
      </c>
      <c r="AB2" s="20">
        <f>AA2*10%</f>
        <v>0</v>
      </c>
      <c r="AC2" s="20">
        <f>(Z2+AA2+AB2)*18%</f>
        <v>287432.64</v>
      </c>
      <c r="AD2" s="20">
        <f>Z2*2.5%</f>
        <v>39921.200000000004</v>
      </c>
      <c r="AE2" s="20">
        <f>SUBTOTAL(9,Z2:AD2)</f>
        <v>1924201.84</v>
      </c>
      <c r="AF2" s="20">
        <f>AE2-AC2</f>
        <v>1636769.2000000002</v>
      </c>
      <c r="AG2" s="11" t="s">
        <v>101</v>
      </c>
      <c r="AH2" s="11" t="s">
        <v>46</v>
      </c>
      <c r="AI2" s="11">
        <v>9100082407</v>
      </c>
      <c r="AJ2" s="11" t="s">
        <v>7</v>
      </c>
      <c r="AK2" s="11" t="s">
        <v>116</v>
      </c>
      <c r="AL2" s="11" t="s">
        <v>18</v>
      </c>
      <c r="AM2" s="11">
        <v>330050808</v>
      </c>
      <c r="AN2" s="11" t="s">
        <v>117</v>
      </c>
      <c r="AO2" s="11"/>
      <c r="AP2" s="22" t="s">
        <v>744</v>
      </c>
    </row>
    <row r="3" spans="1:42" ht="15.75">
      <c r="A3" s="14">
        <v>2</v>
      </c>
      <c r="B3" s="15" t="s">
        <v>745</v>
      </c>
      <c r="C3" s="69">
        <v>220000000607</v>
      </c>
      <c r="D3" s="72">
        <v>19022</v>
      </c>
      <c r="E3" s="72" t="s">
        <v>96</v>
      </c>
      <c r="F3" s="72">
        <v>5007840599</v>
      </c>
      <c r="G3" s="72" t="s">
        <v>97</v>
      </c>
      <c r="H3" s="73" t="s">
        <v>97</v>
      </c>
      <c r="I3" s="11" t="s">
        <v>741</v>
      </c>
      <c r="J3" s="17" t="s">
        <v>45</v>
      </c>
      <c r="K3" s="25" t="s">
        <v>105</v>
      </c>
      <c r="L3" s="17" t="s">
        <v>746</v>
      </c>
      <c r="M3" s="11" t="s">
        <v>213</v>
      </c>
      <c r="N3" s="11">
        <v>3100001559</v>
      </c>
      <c r="O3" s="11" t="s">
        <v>743</v>
      </c>
      <c r="P3" s="11">
        <v>1850</v>
      </c>
      <c r="Q3" s="11">
        <v>3865</v>
      </c>
      <c r="R3" s="11">
        <v>3</v>
      </c>
      <c r="S3" s="19">
        <v>3.07</v>
      </c>
      <c r="T3" s="11" t="s">
        <v>747</v>
      </c>
      <c r="U3" s="11" t="s">
        <v>748</v>
      </c>
      <c r="V3" s="11">
        <v>3.7</v>
      </c>
      <c r="W3" s="20">
        <v>16000</v>
      </c>
      <c r="X3" s="20" t="s">
        <v>100</v>
      </c>
      <c r="Y3" s="21">
        <v>68.683300000000003</v>
      </c>
      <c r="Z3" s="20">
        <f>W3*Y3</f>
        <v>1098932.8</v>
      </c>
      <c r="AA3" s="20">
        <f>Z3*0</f>
        <v>0</v>
      </c>
      <c r="AB3" s="20">
        <f>AA3*10%</f>
        <v>0</v>
      </c>
      <c r="AC3" s="20">
        <f>(Z3+AA3+AB3)*18%</f>
        <v>197807.90400000001</v>
      </c>
      <c r="AD3" s="20">
        <f>Z3*2.5%</f>
        <v>27473.320000000003</v>
      </c>
      <c r="AE3" s="20">
        <f>SUBTOTAL(9,Z3:AD3)</f>
        <v>1324214.0240000002</v>
      </c>
      <c r="AF3" s="20">
        <f>AE3-AC3</f>
        <v>1126406.1200000001</v>
      </c>
      <c r="AG3" s="11" t="s">
        <v>101</v>
      </c>
      <c r="AH3" s="11" t="s">
        <v>46</v>
      </c>
      <c r="AI3" s="11">
        <v>9100082292</v>
      </c>
      <c r="AJ3" s="11" t="s">
        <v>7</v>
      </c>
      <c r="AK3" s="11" t="s">
        <v>102</v>
      </c>
      <c r="AL3" s="11" t="s">
        <v>18</v>
      </c>
      <c r="AM3" s="11">
        <v>330047413</v>
      </c>
      <c r="AN3" s="11" t="s">
        <v>103</v>
      </c>
      <c r="AO3" s="15" t="s">
        <v>104</v>
      </c>
      <c r="AP3" s="22" t="s">
        <v>749</v>
      </c>
    </row>
    <row r="4" spans="1:42" ht="15.75">
      <c r="A4" s="14">
        <v>3</v>
      </c>
      <c r="B4" s="15">
        <v>159978</v>
      </c>
      <c r="C4" s="69">
        <v>220000000535</v>
      </c>
      <c r="D4" s="72">
        <v>1904</v>
      </c>
      <c r="E4" s="72" t="s">
        <v>107</v>
      </c>
      <c r="F4" s="72">
        <v>5007583950</v>
      </c>
      <c r="G4" s="72" t="s">
        <v>108</v>
      </c>
      <c r="H4" s="73" t="s">
        <v>108</v>
      </c>
      <c r="I4" s="11" t="s">
        <v>741</v>
      </c>
      <c r="J4" s="17" t="s">
        <v>45</v>
      </c>
      <c r="K4" s="25" t="s">
        <v>105</v>
      </c>
      <c r="L4" s="17" t="s">
        <v>746</v>
      </c>
      <c r="M4" s="11" t="s">
        <v>215</v>
      </c>
      <c r="N4" s="11">
        <v>3100001559</v>
      </c>
      <c r="O4" s="11" t="s">
        <v>743</v>
      </c>
      <c r="P4" s="11">
        <v>1850</v>
      </c>
      <c r="Q4" s="11">
        <v>3865</v>
      </c>
      <c r="R4" s="11">
        <v>3</v>
      </c>
      <c r="S4" s="19">
        <v>3.07</v>
      </c>
      <c r="T4" s="11" t="s">
        <v>109</v>
      </c>
      <c r="U4" s="11" t="s">
        <v>110</v>
      </c>
      <c r="V4" s="11">
        <v>3.7</v>
      </c>
      <c r="W4" s="20">
        <v>14695</v>
      </c>
      <c r="X4" s="20" t="s">
        <v>100</v>
      </c>
      <c r="Y4" s="21">
        <v>68.8</v>
      </c>
      <c r="Z4" s="20">
        <f>W4*Y4</f>
        <v>1011016</v>
      </c>
      <c r="AA4" s="20">
        <f>Z4*0</f>
        <v>0</v>
      </c>
      <c r="AB4" s="20">
        <f>AA4*10%</f>
        <v>0</v>
      </c>
      <c r="AC4" s="20">
        <f>(Z4+AA4+AB4)*18%</f>
        <v>181982.88</v>
      </c>
      <c r="AD4" s="20">
        <f>Z4*2.5%</f>
        <v>25275.4</v>
      </c>
      <c r="AE4" s="20">
        <f>SUBTOTAL(9,Z4:AD4)</f>
        <v>1218274.2799999998</v>
      </c>
      <c r="AF4" s="20">
        <f>AE4-AC4</f>
        <v>1036291.3999999998</v>
      </c>
      <c r="AG4" s="11" t="s">
        <v>101</v>
      </c>
      <c r="AH4" s="11" t="s">
        <v>46</v>
      </c>
      <c r="AI4" s="11">
        <v>9100082390</v>
      </c>
      <c r="AJ4" s="11" t="s">
        <v>7</v>
      </c>
      <c r="AK4" s="11" t="s">
        <v>102</v>
      </c>
      <c r="AL4" s="11" t="s">
        <v>18</v>
      </c>
      <c r="AM4" s="11">
        <v>330047413</v>
      </c>
      <c r="AN4" s="11" t="s">
        <v>103</v>
      </c>
      <c r="AO4" s="11"/>
      <c r="AP4" s="22" t="s">
        <v>108</v>
      </c>
    </row>
    <row r="5" spans="1:42" ht="15.75">
      <c r="A5" s="67">
        <v>4</v>
      </c>
      <c r="B5" s="68" t="s">
        <v>750</v>
      </c>
      <c r="C5" s="69">
        <v>220000000536</v>
      </c>
      <c r="D5" s="72">
        <v>6259360</v>
      </c>
      <c r="E5" s="72" t="s">
        <v>740</v>
      </c>
      <c r="F5" s="72">
        <v>5008669225</v>
      </c>
      <c r="G5" s="72" t="s">
        <v>171</v>
      </c>
      <c r="H5" s="73" t="s">
        <v>171</v>
      </c>
      <c r="I5" s="11" t="s">
        <v>741</v>
      </c>
      <c r="J5" s="17" t="s">
        <v>45</v>
      </c>
      <c r="K5" s="11" t="s">
        <v>105</v>
      </c>
      <c r="L5" s="71" t="s">
        <v>742</v>
      </c>
      <c r="M5" s="11" t="s">
        <v>751</v>
      </c>
      <c r="N5" s="11">
        <v>3100001559</v>
      </c>
      <c r="O5" s="11" t="s">
        <v>743</v>
      </c>
      <c r="P5" s="11">
        <v>1850</v>
      </c>
      <c r="Q5" s="11">
        <v>3865</v>
      </c>
      <c r="R5" s="11">
        <v>3</v>
      </c>
      <c r="S5" s="19">
        <v>3.07</v>
      </c>
      <c r="T5" s="11" t="s">
        <v>114</v>
      </c>
      <c r="U5" s="11" t="s">
        <v>115</v>
      </c>
      <c r="V5" s="11">
        <v>3.7</v>
      </c>
      <c r="W5" s="20">
        <v>23210</v>
      </c>
      <c r="X5" s="20" t="s">
        <v>100</v>
      </c>
      <c r="Y5" s="21">
        <v>68.8</v>
      </c>
      <c r="Z5" s="20">
        <f>W5*Y5</f>
        <v>1596848</v>
      </c>
      <c r="AA5" s="20">
        <f>Z5*0</f>
        <v>0</v>
      </c>
      <c r="AB5" s="20">
        <f>AA5*10%</f>
        <v>0</v>
      </c>
      <c r="AC5" s="20">
        <f>(Z5+AA5+AB5)*18%</f>
        <v>287432.64</v>
      </c>
      <c r="AD5" s="20">
        <f>Z5*2.5%</f>
        <v>39921.200000000004</v>
      </c>
      <c r="AE5" s="20">
        <f>SUBTOTAL(9,Z5:AD5)</f>
        <v>1924201.84</v>
      </c>
      <c r="AF5" s="20">
        <f>AE5-AC5</f>
        <v>1636769.2000000002</v>
      </c>
      <c r="AG5" s="11" t="s">
        <v>101</v>
      </c>
      <c r="AH5" s="11" t="s">
        <v>46</v>
      </c>
      <c r="AI5" s="11">
        <v>9100082407</v>
      </c>
      <c r="AJ5" s="11" t="s">
        <v>7</v>
      </c>
      <c r="AK5" s="11" t="s">
        <v>116</v>
      </c>
      <c r="AL5" s="11" t="s">
        <v>18</v>
      </c>
      <c r="AM5" s="11">
        <v>330050808</v>
      </c>
      <c r="AN5" s="11" t="s">
        <v>117</v>
      </c>
      <c r="AO5" s="11"/>
      <c r="AP5" s="22" t="s">
        <v>744</v>
      </c>
    </row>
    <row r="6" spans="1:42" ht="15.75">
      <c r="A6" s="67">
        <v>5</v>
      </c>
      <c r="B6" s="68" t="s">
        <v>752</v>
      </c>
      <c r="C6" s="69">
        <v>220000000607</v>
      </c>
      <c r="D6" s="72">
        <v>4534819</v>
      </c>
      <c r="E6" s="72" t="s">
        <v>256</v>
      </c>
      <c r="F6" s="72">
        <v>5008110572</v>
      </c>
      <c r="G6" s="72" t="s">
        <v>257</v>
      </c>
      <c r="H6" s="73" t="s">
        <v>257</v>
      </c>
      <c r="I6" s="11" t="s">
        <v>741</v>
      </c>
      <c r="J6" s="17" t="s">
        <v>45</v>
      </c>
      <c r="K6" s="11" t="s">
        <v>105</v>
      </c>
      <c r="L6" s="71" t="s">
        <v>742</v>
      </c>
      <c r="M6" s="11" t="s">
        <v>143</v>
      </c>
      <c r="N6" s="11">
        <v>3100001559</v>
      </c>
      <c r="O6" s="11" t="s">
        <v>743</v>
      </c>
      <c r="P6" s="11">
        <v>1850</v>
      </c>
      <c r="Q6" s="11">
        <v>3865</v>
      </c>
      <c r="R6" s="11">
        <v>3</v>
      </c>
      <c r="S6" s="19">
        <v>3.07</v>
      </c>
      <c r="T6" s="11" t="s">
        <v>747</v>
      </c>
      <c r="U6" s="11" t="s">
        <v>748</v>
      </c>
      <c r="V6" s="11">
        <v>3.7</v>
      </c>
      <c r="W6" s="20">
        <v>16000</v>
      </c>
      <c r="X6" s="20" t="s">
        <v>100</v>
      </c>
      <c r="Y6" s="21">
        <v>68.683300000000003</v>
      </c>
      <c r="Z6" s="20">
        <f t="shared" ref="Z6:Z7" si="0">W6*Y6</f>
        <v>1098932.8</v>
      </c>
      <c r="AA6" s="20">
        <f t="shared" ref="AA6:AA7" si="1">Z6*0</f>
        <v>0</v>
      </c>
      <c r="AB6" s="20">
        <f t="shared" ref="AB6:AB7" si="2">AA6*10%</f>
        <v>0</v>
      </c>
      <c r="AC6" s="20">
        <f t="shared" ref="AC6:AC7" si="3">(Z6+AA6+AB6)*18%</f>
        <v>197807.90400000001</v>
      </c>
      <c r="AD6" s="20">
        <f t="shared" ref="AD6:AD7" si="4">Z6*2.5%</f>
        <v>27473.320000000003</v>
      </c>
      <c r="AE6" s="20">
        <f t="shared" ref="AE6:AE7" si="5">SUBTOTAL(9,Z6:AD6)</f>
        <v>1324214.0240000002</v>
      </c>
      <c r="AF6" s="20">
        <f t="shared" ref="AF6:AF7" si="6">AE6-AC6</f>
        <v>1126406.1200000001</v>
      </c>
      <c r="AG6" s="11" t="s">
        <v>101</v>
      </c>
      <c r="AH6" s="11" t="s">
        <v>46</v>
      </c>
      <c r="AI6" s="11">
        <v>9100082292</v>
      </c>
      <c r="AJ6" s="11" t="s">
        <v>7</v>
      </c>
      <c r="AK6" s="11" t="s">
        <v>102</v>
      </c>
      <c r="AL6" s="11" t="s">
        <v>18</v>
      </c>
      <c r="AM6" s="11">
        <v>330050808</v>
      </c>
      <c r="AN6" s="11" t="s">
        <v>117</v>
      </c>
      <c r="AO6" s="11"/>
      <c r="AP6" s="22" t="s">
        <v>749</v>
      </c>
    </row>
    <row r="7" spans="1:42" ht="15.75">
      <c r="A7" s="14">
        <v>6</v>
      </c>
      <c r="B7" s="68" t="s">
        <v>753</v>
      </c>
      <c r="C7" s="69">
        <v>220000000607</v>
      </c>
      <c r="D7" s="72">
        <v>19022</v>
      </c>
      <c r="E7" s="72" t="s">
        <v>96</v>
      </c>
      <c r="F7" s="72">
        <v>5007840599</v>
      </c>
      <c r="G7" s="72" t="s">
        <v>97</v>
      </c>
      <c r="H7" s="73" t="s">
        <v>97</v>
      </c>
      <c r="I7" s="11" t="s">
        <v>741</v>
      </c>
      <c r="J7" s="17" t="s">
        <v>45</v>
      </c>
      <c r="K7" s="25" t="s">
        <v>105</v>
      </c>
      <c r="L7" s="17" t="s">
        <v>746</v>
      </c>
      <c r="M7" s="18">
        <v>44490</v>
      </c>
      <c r="N7" s="11">
        <v>3100001559</v>
      </c>
      <c r="O7" s="11" t="s">
        <v>743</v>
      </c>
      <c r="P7" s="11">
        <v>1850</v>
      </c>
      <c r="Q7" s="11">
        <v>3865</v>
      </c>
      <c r="R7" s="11">
        <v>3</v>
      </c>
      <c r="S7" s="19">
        <v>3.07</v>
      </c>
      <c r="T7" s="11" t="s">
        <v>747</v>
      </c>
      <c r="U7" s="11" t="s">
        <v>748</v>
      </c>
      <c r="V7" s="11">
        <v>3.7</v>
      </c>
      <c r="W7" s="20">
        <v>16000</v>
      </c>
      <c r="X7" s="20" t="s">
        <v>100</v>
      </c>
      <c r="Y7" s="21">
        <v>68.683300000000003</v>
      </c>
      <c r="Z7" s="20">
        <f t="shared" si="0"/>
        <v>1098932.8</v>
      </c>
      <c r="AA7" s="20">
        <f t="shared" si="1"/>
        <v>0</v>
      </c>
      <c r="AB7" s="20">
        <f t="shared" si="2"/>
        <v>0</v>
      </c>
      <c r="AC7" s="20">
        <f t="shared" si="3"/>
        <v>197807.90400000001</v>
      </c>
      <c r="AD7" s="20">
        <f t="shared" si="4"/>
        <v>27473.320000000003</v>
      </c>
      <c r="AE7" s="20">
        <f t="shared" si="5"/>
        <v>1324214.0240000002</v>
      </c>
      <c r="AF7" s="20">
        <f t="shared" si="6"/>
        <v>1126406.1200000001</v>
      </c>
      <c r="AG7" s="11" t="s">
        <v>101</v>
      </c>
      <c r="AH7" s="11" t="s">
        <v>46</v>
      </c>
      <c r="AI7" s="11" t="s">
        <v>754</v>
      </c>
      <c r="AJ7" s="11" t="s">
        <v>7</v>
      </c>
      <c r="AK7" s="11" t="s">
        <v>102</v>
      </c>
      <c r="AL7" s="11" t="s">
        <v>18</v>
      </c>
      <c r="AM7" s="11">
        <v>330047413</v>
      </c>
      <c r="AN7" s="11" t="s">
        <v>103</v>
      </c>
      <c r="AO7" s="15" t="s">
        <v>104</v>
      </c>
      <c r="AP7" s="22" t="s">
        <v>749</v>
      </c>
    </row>
    <row r="8" spans="1:42" ht="15.75">
      <c r="A8" s="14">
        <v>7</v>
      </c>
      <c r="B8" s="68" t="s">
        <v>755</v>
      </c>
      <c r="C8" s="69">
        <v>220000000536</v>
      </c>
      <c r="D8" s="72">
        <v>6259360</v>
      </c>
      <c r="E8" s="72" t="s">
        <v>740</v>
      </c>
      <c r="F8" s="72">
        <v>5008669225</v>
      </c>
      <c r="G8" s="72" t="s">
        <v>171</v>
      </c>
      <c r="H8" s="73" t="s">
        <v>171</v>
      </c>
      <c r="I8" s="11" t="s">
        <v>741</v>
      </c>
      <c r="J8" s="17" t="s">
        <v>45</v>
      </c>
      <c r="K8" s="11" t="s">
        <v>105</v>
      </c>
      <c r="L8" s="71" t="s">
        <v>742</v>
      </c>
      <c r="M8" s="18">
        <v>44916</v>
      </c>
      <c r="N8" s="11">
        <v>3100001559</v>
      </c>
      <c r="O8" s="11" t="s">
        <v>743</v>
      </c>
      <c r="P8" s="11">
        <v>1850</v>
      </c>
      <c r="Q8" s="11">
        <v>3865</v>
      </c>
      <c r="R8" s="11">
        <v>3</v>
      </c>
      <c r="S8" s="19">
        <v>3.04</v>
      </c>
      <c r="T8" s="11" t="s">
        <v>114</v>
      </c>
      <c r="U8" s="11" t="s">
        <v>115</v>
      </c>
      <c r="V8" s="11">
        <v>3.7</v>
      </c>
      <c r="W8" s="20">
        <v>23210</v>
      </c>
      <c r="X8" s="20" t="s">
        <v>100</v>
      </c>
      <c r="Y8" s="21">
        <v>68.8</v>
      </c>
      <c r="Z8" s="20">
        <f>W8*Y8</f>
        <v>1596848</v>
      </c>
      <c r="AA8" s="20">
        <f>Z8*0</f>
        <v>0</v>
      </c>
      <c r="AB8" s="20">
        <f>AA8*10%</f>
        <v>0</v>
      </c>
      <c r="AC8" s="20">
        <f>(Z8+AA8+AB8)*18%</f>
        <v>287432.64</v>
      </c>
      <c r="AD8" s="20">
        <f>Z8*2.5%</f>
        <v>39921.200000000004</v>
      </c>
      <c r="AE8" s="20">
        <f>SUBTOTAL(9,Z8:AD8)</f>
        <v>1924201.84</v>
      </c>
      <c r="AF8" s="20">
        <f>AE8-AC8</f>
        <v>1636769.2000000002</v>
      </c>
      <c r="AG8" s="11" t="s">
        <v>101</v>
      </c>
      <c r="AH8" s="11" t="s">
        <v>46</v>
      </c>
      <c r="AI8" s="11">
        <v>9100082407</v>
      </c>
      <c r="AJ8" s="11" t="s">
        <v>7</v>
      </c>
      <c r="AK8" s="11" t="s">
        <v>116</v>
      </c>
      <c r="AL8" s="11" t="s">
        <v>18</v>
      </c>
      <c r="AM8" s="11">
        <v>330050808</v>
      </c>
      <c r="AN8" s="11" t="s">
        <v>117</v>
      </c>
      <c r="AO8" s="11"/>
      <c r="AP8" s="22" t="s">
        <v>744</v>
      </c>
    </row>
    <row r="9" spans="1:42" ht="15.75">
      <c r="A9" s="67">
        <v>8</v>
      </c>
      <c r="B9" s="68" t="s">
        <v>756</v>
      </c>
      <c r="C9" s="69">
        <v>220000000609</v>
      </c>
      <c r="D9" s="72">
        <v>19022</v>
      </c>
      <c r="E9" s="72" t="s">
        <v>96</v>
      </c>
      <c r="F9" s="72">
        <v>5007840599</v>
      </c>
      <c r="G9" s="72" t="s">
        <v>97</v>
      </c>
      <c r="H9" s="73" t="s">
        <v>97</v>
      </c>
      <c r="I9" s="11" t="s">
        <v>741</v>
      </c>
      <c r="J9" s="17" t="s">
        <v>45</v>
      </c>
      <c r="K9" s="25" t="s">
        <v>105</v>
      </c>
      <c r="L9" s="17" t="s">
        <v>746</v>
      </c>
      <c r="M9" s="18">
        <v>44641</v>
      </c>
      <c r="N9" s="15">
        <v>3100001559</v>
      </c>
      <c r="O9" s="15" t="s">
        <v>743</v>
      </c>
      <c r="P9" s="15">
        <v>1850</v>
      </c>
      <c r="Q9" s="15">
        <v>3865</v>
      </c>
      <c r="R9" s="15">
        <v>3</v>
      </c>
      <c r="S9" s="74">
        <v>3.07</v>
      </c>
      <c r="T9" s="15" t="s">
        <v>747</v>
      </c>
      <c r="U9" s="15" t="s">
        <v>748</v>
      </c>
      <c r="V9" s="15">
        <v>3.7</v>
      </c>
      <c r="W9" s="20">
        <v>16000</v>
      </c>
      <c r="X9" s="20" t="s">
        <v>100</v>
      </c>
      <c r="Y9" s="21">
        <v>68.683300000000003</v>
      </c>
      <c r="Z9" s="20">
        <f t="shared" ref="Z9:Z12" si="7">W9*Y9</f>
        <v>1098932.8</v>
      </c>
      <c r="AA9" s="20">
        <f t="shared" ref="AA9:AA12" si="8">Z9*0</f>
        <v>0</v>
      </c>
      <c r="AB9" s="20">
        <f t="shared" ref="AB9:AB12" si="9">AA9*10%</f>
        <v>0</v>
      </c>
      <c r="AC9" s="20">
        <f t="shared" ref="AC9:AC12" si="10">(Z9+AA9+AB9)*18%</f>
        <v>197807.90400000001</v>
      </c>
      <c r="AD9" s="20">
        <f t="shared" ref="AD9:AD12" si="11">Z9*2.5%</f>
        <v>27473.320000000003</v>
      </c>
      <c r="AE9" s="20">
        <f t="shared" ref="AE9:AE12" si="12">SUBTOTAL(9,Z9:AD9)</f>
        <v>1324214.0240000002</v>
      </c>
      <c r="AF9" s="20">
        <f t="shared" ref="AF9:AF12" si="13">AE9-AC9</f>
        <v>1126406.1200000001</v>
      </c>
      <c r="AG9" s="15" t="s">
        <v>101</v>
      </c>
      <c r="AH9" s="11" t="s">
        <v>46</v>
      </c>
      <c r="AI9" s="15">
        <v>9100082292</v>
      </c>
      <c r="AJ9" s="11" t="s">
        <v>7</v>
      </c>
      <c r="AK9" s="11" t="s">
        <v>102</v>
      </c>
      <c r="AL9" s="11" t="s">
        <v>18</v>
      </c>
      <c r="AM9" s="11">
        <v>330047413</v>
      </c>
      <c r="AN9" s="11" t="s">
        <v>103</v>
      </c>
      <c r="AO9" s="15" t="s">
        <v>104</v>
      </c>
      <c r="AP9" s="28" t="s">
        <v>749</v>
      </c>
    </row>
    <row r="10" spans="1:42" ht="15.75">
      <c r="A10" s="67">
        <v>9</v>
      </c>
      <c r="B10" s="68" t="s">
        <v>757</v>
      </c>
      <c r="C10" s="69">
        <v>220000000609</v>
      </c>
      <c r="D10" s="72">
        <v>19022</v>
      </c>
      <c r="E10" s="72" t="s">
        <v>96</v>
      </c>
      <c r="F10" s="72">
        <v>5007840599</v>
      </c>
      <c r="G10" s="72" t="s">
        <v>97</v>
      </c>
      <c r="H10" s="73" t="s">
        <v>97</v>
      </c>
      <c r="I10" s="11" t="s">
        <v>741</v>
      </c>
      <c r="J10" s="17" t="s">
        <v>45</v>
      </c>
      <c r="K10" s="25" t="s">
        <v>220</v>
      </c>
      <c r="L10" s="17" t="s">
        <v>221</v>
      </c>
      <c r="M10" s="11" t="s">
        <v>758</v>
      </c>
      <c r="N10" s="15">
        <v>3100001559</v>
      </c>
      <c r="O10" s="15" t="s">
        <v>759</v>
      </c>
      <c r="P10" s="15">
        <v>1850</v>
      </c>
      <c r="Q10" s="15">
        <v>3865</v>
      </c>
      <c r="R10" s="15">
        <v>3</v>
      </c>
      <c r="S10" s="74">
        <v>2.96</v>
      </c>
      <c r="T10" s="15" t="s">
        <v>747</v>
      </c>
      <c r="U10" s="15" t="s">
        <v>748</v>
      </c>
      <c r="V10" s="15">
        <v>3.7</v>
      </c>
      <c r="W10" s="20">
        <v>16000</v>
      </c>
      <c r="X10" s="20" t="s">
        <v>100</v>
      </c>
      <c r="Y10" s="21">
        <v>68.683300000000003</v>
      </c>
      <c r="Z10" s="20">
        <f t="shared" si="7"/>
        <v>1098932.8</v>
      </c>
      <c r="AA10" s="20">
        <f t="shared" si="8"/>
        <v>0</v>
      </c>
      <c r="AB10" s="20">
        <f t="shared" si="9"/>
        <v>0</v>
      </c>
      <c r="AC10" s="20">
        <f t="shared" si="10"/>
        <v>197807.90400000001</v>
      </c>
      <c r="AD10" s="20">
        <f t="shared" si="11"/>
        <v>27473.320000000003</v>
      </c>
      <c r="AE10" s="20">
        <f t="shared" si="12"/>
        <v>1324214.0240000002</v>
      </c>
      <c r="AF10" s="20">
        <f t="shared" si="13"/>
        <v>1126406.1200000001</v>
      </c>
      <c r="AG10" s="15" t="s">
        <v>101</v>
      </c>
      <c r="AH10" s="11" t="s">
        <v>46</v>
      </c>
      <c r="AI10" s="15" t="s">
        <v>754</v>
      </c>
      <c r="AJ10" s="11" t="s">
        <v>7</v>
      </c>
      <c r="AK10" s="11" t="s">
        <v>102</v>
      </c>
      <c r="AL10" s="11" t="s">
        <v>18</v>
      </c>
      <c r="AM10" s="11">
        <v>330047413</v>
      </c>
      <c r="AN10" s="11" t="s">
        <v>103</v>
      </c>
      <c r="AO10" s="15" t="s">
        <v>104</v>
      </c>
      <c r="AP10" s="28" t="s">
        <v>749</v>
      </c>
    </row>
    <row r="11" spans="1:42" ht="15.75">
      <c r="A11" s="14">
        <v>10</v>
      </c>
      <c r="B11" s="68" t="s">
        <v>760</v>
      </c>
      <c r="C11" s="69">
        <v>220000000608</v>
      </c>
      <c r="D11" s="72">
        <v>19022</v>
      </c>
      <c r="E11" s="72" t="s">
        <v>96</v>
      </c>
      <c r="F11" s="72">
        <v>5007840599</v>
      </c>
      <c r="G11" s="72" t="s">
        <v>97</v>
      </c>
      <c r="H11" s="73" t="s">
        <v>97</v>
      </c>
      <c r="I11" s="11" t="s">
        <v>741</v>
      </c>
      <c r="J11" s="17" t="s">
        <v>45</v>
      </c>
      <c r="K11" s="25" t="s">
        <v>220</v>
      </c>
      <c r="L11" s="17" t="s">
        <v>761</v>
      </c>
      <c r="M11" s="11" t="s">
        <v>762</v>
      </c>
      <c r="N11" s="15">
        <v>3100001559</v>
      </c>
      <c r="O11" s="15" t="s">
        <v>743</v>
      </c>
      <c r="P11" s="15">
        <v>1850</v>
      </c>
      <c r="Q11" s="15">
        <v>3865</v>
      </c>
      <c r="R11" s="15">
        <v>3</v>
      </c>
      <c r="S11" s="74">
        <v>3.04</v>
      </c>
      <c r="T11" s="15" t="s">
        <v>747</v>
      </c>
      <c r="U11" s="15" t="s">
        <v>748</v>
      </c>
      <c r="V11" s="15">
        <v>3.7</v>
      </c>
      <c r="W11" s="20">
        <v>16000</v>
      </c>
      <c r="X11" s="20" t="s">
        <v>100</v>
      </c>
      <c r="Y11" s="21">
        <v>68.683300000000003</v>
      </c>
      <c r="Z11" s="20">
        <f t="shared" si="7"/>
        <v>1098932.8</v>
      </c>
      <c r="AA11" s="20">
        <f t="shared" si="8"/>
        <v>0</v>
      </c>
      <c r="AB11" s="20">
        <f t="shared" si="9"/>
        <v>0</v>
      </c>
      <c r="AC11" s="20">
        <f t="shared" si="10"/>
        <v>197807.90400000001</v>
      </c>
      <c r="AD11" s="20">
        <f t="shared" si="11"/>
        <v>27473.320000000003</v>
      </c>
      <c r="AE11" s="20">
        <f t="shared" si="12"/>
        <v>1324214.0240000002</v>
      </c>
      <c r="AF11" s="20">
        <f t="shared" si="13"/>
        <v>1126406.1200000001</v>
      </c>
      <c r="AG11" s="15" t="s">
        <v>101</v>
      </c>
      <c r="AH11" s="11" t="s">
        <v>46</v>
      </c>
      <c r="AI11" s="15" t="s">
        <v>754</v>
      </c>
      <c r="AJ11" s="11" t="s">
        <v>7</v>
      </c>
      <c r="AK11" s="11" t="s">
        <v>102</v>
      </c>
      <c r="AL11" s="11" t="s">
        <v>18</v>
      </c>
      <c r="AM11" s="11">
        <v>330047413</v>
      </c>
      <c r="AN11" s="11" t="s">
        <v>103</v>
      </c>
      <c r="AO11" s="15" t="s">
        <v>104</v>
      </c>
      <c r="AP11" s="28" t="s">
        <v>749</v>
      </c>
    </row>
    <row r="12" spans="1:42" ht="15.75">
      <c r="A12" s="14">
        <v>11</v>
      </c>
      <c r="B12" s="68" t="s">
        <v>763</v>
      </c>
      <c r="C12" s="69">
        <v>220000000608</v>
      </c>
      <c r="D12" s="72">
        <v>19022</v>
      </c>
      <c r="E12" s="72" t="s">
        <v>96</v>
      </c>
      <c r="F12" s="72">
        <v>5007840599</v>
      </c>
      <c r="G12" s="72" t="s">
        <v>97</v>
      </c>
      <c r="H12" s="73" t="s">
        <v>97</v>
      </c>
      <c r="I12" s="11" t="s">
        <v>741</v>
      </c>
      <c r="J12" s="17" t="s">
        <v>45</v>
      </c>
      <c r="K12" s="25" t="s">
        <v>220</v>
      </c>
      <c r="L12" s="17" t="s">
        <v>761</v>
      </c>
      <c r="M12" s="11" t="s">
        <v>762</v>
      </c>
      <c r="N12" s="15">
        <v>3100001559</v>
      </c>
      <c r="O12" s="15" t="s">
        <v>743</v>
      </c>
      <c r="P12" s="15">
        <v>1850</v>
      </c>
      <c r="Q12" s="15">
        <v>3865</v>
      </c>
      <c r="R12" s="15">
        <v>3</v>
      </c>
      <c r="S12" s="74">
        <v>3.04</v>
      </c>
      <c r="T12" s="15" t="s">
        <v>747</v>
      </c>
      <c r="U12" s="15" t="s">
        <v>748</v>
      </c>
      <c r="V12" s="15">
        <v>3.7</v>
      </c>
      <c r="W12" s="20">
        <v>16000</v>
      </c>
      <c r="X12" s="20" t="s">
        <v>100</v>
      </c>
      <c r="Y12" s="21">
        <v>68.683300000000003</v>
      </c>
      <c r="Z12" s="20">
        <f t="shared" si="7"/>
        <v>1098932.8</v>
      </c>
      <c r="AA12" s="20">
        <f t="shared" si="8"/>
        <v>0</v>
      </c>
      <c r="AB12" s="20">
        <f t="shared" si="9"/>
        <v>0</v>
      </c>
      <c r="AC12" s="20">
        <f t="shared" si="10"/>
        <v>197807.90400000001</v>
      </c>
      <c r="AD12" s="20">
        <f t="shared" si="11"/>
        <v>27473.320000000003</v>
      </c>
      <c r="AE12" s="20">
        <f t="shared" si="12"/>
        <v>1324214.0240000002</v>
      </c>
      <c r="AF12" s="20">
        <f t="shared" si="13"/>
        <v>1126406.1200000001</v>
      </c>
      <c r="AG12" s="15" t="s">
        <v>101</v>
      </c>
      <c r="AH12" s="11" t="s">
        <v>46</v>
      </c>
      <c r="AI12" s="15" t="s">
        <v>754</v>
      </c>
      <c r="AJ12" s="11" t="s">
        <v>7</v>
      </c>
      <c r="AK12" s="11" t="s">
        <v>102</v>
      </c>
      <c r="AL12" s="11" t="s">
        <v>18</v>
      </c>
      <c r="AM12" s="11">
        <v>330047413</v>
      </c>
      <c r="AN12" s="11" t="s">
        <v>103</v>
      </c>
      <c r="AO12" s="15" t="s">
        <v>104</v>
      </c>
      <c r="AP12" s="28" t="s">
        <v>749</v>
      </c>
    </row>
    <row r="13" spans="1:42" ht="15.75">
      <c r="A13" s="67">
        <v>12</v>
      </c>
      <c r="B13" s="68">
        <v>159980</v>
      </c>
      <c r="C13" s="69">
        <v>220000000535</v>
      </c>
      <c r="D13" s="72">
        <v>1904</v>
      </c>
      <c r="E13" s="72" t="s">
        <v>107</v>
      </c>
      <c r="F13" s="72">
        <v>5007583950</v>
      </c>
      <c r="G13" s="72" t="s">
        <v>108</v>
      </c>
      <c r="H13" s="73" t="s">
        <v>108</v>
      </c>
      <c r="I13" s="11" t="s">
        <v>741</v>
      </c>
      <c r="J13" s="17" t="s">
        <v>45</v>
      </c>
      <c r="K13" s="25" t="s">
        <v>220</v>
      </c>
      <c r="L13" s="17" t="s">
        <v>761</v>
      </c>
      <c r="M13" s="11" t="s">
        <v>762</v>
      </c>
      <c r="N13" s="15">
        <v>3100001559</v>
      </c>
      <c r="O13" s="15" t="s">
        <v>743</v>
      </c>
      <c r="P13" s="15">
        <v>1850</v>
      </c>
      <c r="Q13" s="15">
        <v>3865</v>
      </c>
      <c r="R13" s="15">
        <v>5</v>
      </c>
      <c r="S13" s="74" t="s">
        <v>144</v>
      </c>
      <c r="T13" s="15" t="s">
        <v>109</v>
      </c>
      <c r="U13" s="15" t="s">
        <v>110</v>
      </c>
      <c r="V13" s="15">
        <v>3.7</v>
      </c>
      <c r="W13" s="20">
        <v>14695</v>
      </c>
      <c r="X13" s="20" t="s">
        <v>100</v>
      </c>
      <c r="Y13" s="21">
        <v>68.8</v>
      </c>
      <c r="Z13" s="20">
        <f>W13*Y13</f>
        <v>1011016</v>
      </c>
      <c r="AA13" s="20">
        <f>Z13*0</f>
        <v>0</v>
      </c>
      <c r="AB13" s="20">
        <f>AA13*10%</f>
        <v>0</v>
      </c>
      <c r="AC13" s="20">
        <f>(Z13+AA13+AB13)*18%</f>
        <v>181982.88</v>
      </c>
      <c r="AD13" s="20">
        <f>Z13*2.5%</f>
        <v>25275.4</v>
      </c>
      <c r="AE13" s="20">
        <f>SUBTOTAL(9,Z13:AD13)</f>
        <v>1218274.2799999998</v>
      </c>
      <c r="AF13" s="20">
        <f>AE13-AC13</f>
        <v>1036291.3999999998</v>
      </c>
      <c r="AG13" s="15" t="s">
        <v>101</v>
      </c>
      <c r="AH13" s="11" t="s">
        <v>46</v>
      </c>
      <c r="AI13" s="15">
        <v>9100082390</v>
      </c>
      <c r="AJ13" s="11" t="s">
        <v>7</v>
      </c>
      <c r="AK13" s="11" t="s">
        <v>102</v>
      </c>
      <c r="AL13" s="11" t="s">
        <v>18</v>
      </c>
      <c r="AM13" s="11">
        <v>330047413</v>
      </c>
      <c r="AN13" s="11" t="s">
        <v>103</v>
      </c>
      <c r="AO13" s="15" t="s">
        <v>111</v>
      </c>
      <c r="AP13" s="28" t="s">
        <v>108</v>
      </c>
    </row>
    <row r="14" spans="1:42" ht="15.75">
      <c r="A14" s="67">
        <v>13</v>
      </c>
      <c r="B14" s="68" t="s">
        <v>764</v>
      </c>
      <c r="C14" s="69">
        <v>220000000538</v>
      </c>
      <c r="D14" s="72">
        <v>3950488</v>
      </c>
      <c r="E14" s="72" t="s">
        <v>765</v>
      </c>
      <c r="F14" s="72">
        <v>5007917179</v>
      </c>
      <c r="G14" s="72" t="s">
        <v>766</v>
      </c>
      <c r="H14" s="73" t="s">
        <v>766</v>
      </c>
      <c r="I14" s="11" t="s">
        <v>741</v>
      </c>
      <c r="J14" s="17" t="s">
        <v>45</v>
      </c>
      <c r="K14" s="25" t="s">
        <v>220</v>
      </c>
      <c r="L14" s="17" t="s">
        <v>320</v>
      </c>
      <c r="M14" s="11" t="s">
        <v>762</v>
      </c>
      <c r="N14" s="15">
        <v>3100001559</v>
      </c>
      <c r="O14" s="15" t="s">
        <v>743</v>
      </c>
      <c r="P14" s="15">
        <v>1850</v>
      </c>
      <c r="Q14" s="15">
        <v>3865</v>
      </c>
      <c r="R14" s="15">
        <v>3</v>
      </c>
      <c r="S14" s="74">
        <v>3</v>
      </c>
      <c r="T14" s="15" t="s">
        <v>133</v>
      </c>
      <c r="U14" s="15" t="s">
        <v>115</v>
      </c>
      <c r="V14" s="15">
        <v>3.7</v>
      </c>
      <c r="W14" s="75">
        <v>21100</v>
      </c>
      <c r="X14" s="75" t="s">
        <v>767</v>
      </c>
      <c r="Y14" s="76">
        <v>81.048599999999993</v>
      </c>
      <c r="Z14" s="20">
        <f>W14*Y14</f>
        <v>1710125.46</v>
      </c>
      <c r="AA14" s="20">
        <f>Z14*0</f>
        <v>0</v>
      </c>
      <c r="AB14" s="20">
        <f>AA14*10%</f>
        <v>0</v>
      </c>
      <c r="AC14" s="20">
        <f>(Z14+AA14+AB14)*18%</f>
        <v>307822.58279999997</v>
      </c>
      <c r="AD14" s="20">
        <f>Z14*2.5%</f>
        <v>42753.136500000001</v>
      </c>
      <c r="AE14" s="20">
        <f>SUBTOTAL(9,Z14:AD14)</f>
        <v>2060701.1793</v>
      </c>
      <c r="AF14" s="20">
        <f>AE14-AC14</f>
        <v>1752878.5965</v>
      </c>
      <c r="AG14" s="15" t="s">
        <v>101</v>
      </c>
      <c r="AH14" s="11" t="s">
        <v>46</v>
      </c>
      <c r="AI14" s="15">
        <v>9100083103</v>
      </c>
      <c r="AJ14" s="15" t="s">
        <v>7</v>
      </c>
      <c r="AK14" s="15" t="s">
        <v>102</v>
      </c>
      <c r="AL14" s="11" t="s">
        <v>18</v>
      </c>
      <c r="AM14" s="11">
        <v>330047413</v>
      </c>
      <c r="AN14" s="11" t="s">
        <v>103</v>
      </c>
      <c r="AO14" s="15" t="s">
        <v>768</v>
      </c>
      <c r="AP14" s="28" t="s">
        <v>766</v>
      </c>
    </row>
    <row r="15" spans="1:42" ht="15.75">
      <c r="A15" s="14">
        <v>14</v>
      </c>
      <c r="B15" s="68" t="s">
        <v>769</v>
      </c>
      <c r="C15" s="69">
        <v>220000000537</v>
      </c>
      <c r="D15" s="72">
        <v>5571977</v>
      </c>
      <c r="E15" s="72" t="s">
        <v>770</v>
      </c>
      <c r="F15" s="72">
        <v>5008457647</v>
      </c>
      <c r="G15" s="72" t="s">
        <v>165</v>
      </c>
      <c r="H15" s="73" t="s">
        <v>165</v>
      </c>
      <c r="I15" s="11" t="s">
        <v>741</v>
      </c>
      <c r="J15" s="17" t="s">
        <v>45</v>
      </c>
      <c r="K15" s="11" t="s">
        <v>220</v>
      </c>
      <c r="L15" s="71" t="s">
        <v>771</v>
      </c>
      <c r="M15" s="11" t="s">
        <v>772</v>
      </c>
      <c r="N15" s="15">
        <v>3100001559</v>
      </c>
      <c r="O15" s="15" t="s">
        <v>743</v>
      </c>
      <c r="P15" s="15">
        <v>1850</v>
      </c>
      <c r="Q15" s="15">
        <v>3865</v>
      </c>
      <c r="R15" s="15">
        <v>3</v>
      </c>
      <c r="S15" s="74">
        <v>3.04</v>
      </c>
      <c r="T15" s="15" t="s">
        <v>166</v>
      </c>
      <c r="U15" s="15" t="s">
        <v>110</v>
      </c>
      <c r="V15" s="15">
        <v>3.7</v>
      </c>
      <c r="W15" s="75">
        <v>15700</v>
      </c>
      <c r="X15" s="20" t="s">
        <v>100</v>
      </c>
      <c r="Y15" s="21">
        <v>68.8</v>
      </c>
      <c r="Z15" s="20">
        <f>W15*Y15</f>
        <v>1080160</v>
      </c>
      <c r="AA15" s="20">
        <f>Z15*0</f>
        <v>0</v>
      </c>
      <c r="AB15" s="20">
        <f>AA15*10%</f>
        <v>0</v>
      </c>
      <c r="AC15" s="20">
        <f>(Z15+AA15+AB15)*18%</f>
        <v>194428.79999999999</v>
      </c>
      <c r="AD15" s="20">
        <f>Z15*2.5%</f>
        <v>27004</v>
      </c>
      <c r="AE15" s="20">
        <f>SUBTOTAL(9,Z15:AD15)</f>
        <v>1301592.8</v>
      </c>
      <c r="AF15" s="20">
        <f>AE15-AC15</f>
        <v>1107164</v>
      </c>
      <c r="AG15" s="15" t="s">
        <v>101</v>
      </c>
      <c r="AH15" s="11" t="s">
        <v>46</v>
      </c>
      <c r="AI15" s="15">
        <v>9100082411</v>
      </c>
      <c r="AJ15" s="15" t="s">
        <v>7</v>
      </c>
      <c r="AK15" s="15" t="s">
        <v>102</v>
      </c>
      <c r="AL15" s="11" t="s">
        <v>18</v>
      </c>
      <c r="AM15" s="11">
        <v>330050808</v>
      </c>
      <c r="AN15" s="11" t="s">
        <v>117</v>
      </c>
      <c r="AO15" s="15" t="s">
        <v>165</v>
      </c>
      <c r="AP15" s="28" t="s">
        <v>165</v>
      </c>
    </row>
    <row r="16" spans="1:42" ht="15.75">
      <c r="A16" s="14">
        <v>15</v>
      </c>
      <c r="B16" s="68" t="s">
        <v>773</v>
      </c>
      <c r="C16" s="69">
        <v>220000000609</v>
      </c>
      <c r="D16" s="72">
        <v>19022</v>
      </c>
      <c r="E16" s="72" t="s">
        <v>96</v>
      </c>
      <c r="F16" s="72">
        <v>5007840599</v>
      </c>
      <c r="G16" s="72" t="s">
        <v>97</v>
      </c>
      <c r="H16" s="73" t="s">
        <v>97</v>
      </c>
      <c r="I16" s="11" t="s">
        <v>741</v>
      </c>
      <c r="J16" s="17" t="s">
        <v>45</v>
      </c>
      <c r="K16" s="25" t="s">
        <v>220</v>
      </c>
      <c r="L16" s="17" t="s">
        <v>761</v>
      </c>
      <c r="M16" s="11" t="s">
        <v>772</v>
      </c>
      <c r="N16" s="15">
        <v>3100001559</v>
      </c>
      <c r="O16" s="15" t="s">
        <v>774</v>
      </c>
      <c r="P16" s="15">
        <v>1850</v>
      </c>
      <c r="Q16" s="15">
        <v>3865</v>
      </c>
      <c r="R16" s="15">
        <v>3</v>
      </c>
      <c r="S16" s="74">
        <v>2.96</v>
      </c>
      <c r="T16" s="15" t="s">
        <v>747</v>
      </c>
      <c r="U16" s="15" t="s">
        <v>748</v>
      </c>
      <c r="V16" s="15">
        <v>3.7</v>
      </c>
      <c r="W16" s="20">
        <v>16000</v>
      </c>
      <c r="X16" s="20" t="s">
        <v>100</v>
      </c>
      <c r="Y16" s="21">
        <v>68.683300000000003</v>
      </c>
      <c r="Z16" s="20">
        <f t="shared" ref="Z16:Z27" si="14">W16*Y16</f>
        <v>1098932.8</v>
      </c>
      <c r="AA16" s="20">
        <f t="shared" ref="AA16:AA27" si="15">Z16*0</f>
        <v>0</v>
      </c>
      <c r="AB16" s="20">
        <f t="shared" ref="AB16:AB27" si="16">AA16*10%</f>
        <v>0</v>
      </c>
      <c r="AC16" s="20">
        <f t="shared" ref="AC16:AC27" si="17">(Z16+AA16+AB16)*18%</f>
        <v>197807.90400000001</v>
      </c>
      <c r="AD16" s="20">
        <f t="shared" ref="AD16:AD27" si="18">Z16*2.5%</f>
        <v>27473.320000000003</v>
      </c>
      <c r="AE16" s="20">
        <f t="shared" ref="AE16:AE27" si="19">SUBTOTAL(9,Z16:AD16)</f>
        <v>1324214.0240000002</v>
      </c>
      <c r="AF16" s="20">
        <f t="shared" ref="AF16:AF27" si="20">AE16-AC16</f>
        <v>1126406.1200000001</v>
      </c>
      <c r="AG16" s="15" t="s">
        <v>101</v>
      </c>
      <c r="AH16" s="11" t="s">
        <v>46</v>
      </c>
      <c r="AI16" s="15" t="s">
        <v>754</v>
      </c>
      <c r="AJ16" s="11" t="s">
        <v>7</v>
      </c>
      <c r="AK16" s="11" t="s">
        <v>102</v>
      </c>
      <c r="AL16" s="11" t="s">
        <v>18</v>
      </c>
      <c r="AM16" s="11">
        <v>330047413</v>
      </c>
      <c r="AN16" s="11" t="s">
        <v>103</v>
      </c>
      <c r="AO16" s="15" t="s">
        <v>104</v>
      </c>
      <c r="AP16" s="28" t="s">
        <v>749</v>
      </c>
    </row>
    <row r="17" spans="1:42" ht="15.75">
      <c r="A17" s="67">
        <v>16</v>
      </c>
      <c r="B17" s="68" t="s">
        <v>775</v>
      </c>
      <c r="C17" s="69">
        <v>220000000609</v>
      </c>
      <c r="D17" s="72">
        <v>19022</v>
      </c>
      <c r="E17" s="72" t="s">
        <v>96</v>
      </c>
      <c r="F17" s="72">
        <v>5007840599</v>
      </c>
      <c r="G17" s="72" t="s">
        <v>97</v>
      </c>
      <c r="H17" s="73" t="s">
        <v>97</v>
      </c>
      <c r="I17" s="11" t="s">
        <v>741</v>
      </c>
      <c r="J17" s="17" t="s">
        <v>45</v>
      </c>
      <c r="K17" s="25" t="s">
        <v>220</v>
      </c>
      <c r="L17" s="17" t="s">
        <v>761</v>
      </c>
      <c r="M17" s="11" t="s">
        <v>772</v>
      </c>
      <c r="N17" s="15">
        <v>3100001559</v>
      </c>
      <c r="O17" s="15" t="s">
        <v>743</v>
      </c>
      <c r="P17" s="15">
        <v>1850</v>
      </c>
      <c r="Q17" s="15">
        <v>3865</v>
      </c>
      <c r="R17" s="15">
        <v>3</v>
      </c>
      <c r="S17" s="74">
        <v>3.03</v>
      </c>
      <c r="T17" s="15" t="s">
        <v>747</v>
      </c>
      <c r="U17" s="15" t="s">
        <v>748</v>
      </c>
      <c r="V17" s="15">
        <v>3.7</v>
      </c>
      <c r="W17" s="20">
        <v>16000</v>
      </c>
      <c r="X17" s="20" t="s">
        <v>100</v>
      </c>
      <c r="Y17" s="21">
        <v>68.683300000000003</v>
      </c>
      <c r="Z17" s="20">
        <f t="shared" si="14"/>
        <v>1098932.8</v>
      </c>
      <c r="AA17" s="20">
        <f t="shared" si="15"/>
        <v>0</v>
      </c>
      <c r="AB17" s="20">
        <f t="shared" si="16"/>
        <v>0</v>
      </c>
      <c r="AC17" s="20">
        <f t="shared" si="17"/>
        <v>197807.90400000001</v>
      </c>
      <c r="AD17" s="20">
        <f t="shared" si="18"/>
        <v>27473.320000000003</v>
      </c>
      <c r="AE17" s="20">
        <f t="shared" si="19"/>
        <v>1324214.0240000002</v>
      </c>
      <c r="AF17" s="20">
        <f t="shared" si="20"/>
        <v>1126406.1200000001</v>
      </c>
      <c r="AG17" s="15" t="s">
        <v>101</v>
      </c>
      <c r="AH17" s="11" t="s">
        <v>46</v>
      </c>
      <c r="AI17" s="15">
        <v>9100082292</v>
      </c>
      <c r="AJ17" s="11" t="s">
        <v>7</v>
      </c>
      <c r="AK17" s="11" t="s">
        <v>102</v>
      </c>
      <c r="AL17" s="11" t="s">
        <v>18</v>
      </c>
      <c r="AM17" s="11">
        <v>330047413</v>
      </c>
      <c r="AN17" s="11" t="s">
        <v>103</v>
      </c>
      <c r="AO17" s="15" t="s">
        <v>104</v>
      </c>
      <c r="AP17" s="28" t="s">
        <v>749</v>
      </c>
    </row>
    <row r="18" spans="1:42" ht="15.75">
      <c r="A18" s="67">
        <v>17</v>
      </c>
      <c r="B18" s="68" t="s">
        <v>776</v>
      </c>
      <c r="C18" s="69">
        <v>220000000536</v>
      </c>
      <c r="D18" s="72">
        <v>6259360</v>
      </c>
      <c r="E18" s="72" t="s">
        <v>740</v>
      </c>
      <c r="F18" s="72">
        <v>5008669225</v>
      </c>
      <c r="G18" s="72" t="s">
        <v>171</v>
      </c>
      <c r="H18" s="73" t="s">
        <v>171</v>
      </c>
      <c r="I18" s="11" t="s">
        <v>741</v>
      </c>
      <c r="J18" s="17" t="s">
        <v>45</v>
      </c>
      <c r="K18" s="11" t="s">
        <v>220</v>
      </c>
      <c r="L18" s="71" t="s">
        <v>771</v>
      </c>
      <c r="M18" s="11" t="s">
        <v>772</v>
      </c>
      <c r="N18" s="15">
        <v>3100001559</v>
      </c>
      <c r="O18" s="15" t="s">
        <v>743</v>
      </c>
      <c r="P18" s="15">
        <v>1850</v>
      </c>
      <c r="Q18" s="15">
        <v>3865</v>
      </c>
      <c r="R18" s="15">
        <v>3</v>
      </c>
      <c r="S18" s="74">
        <v>3.07</v>
      </c>
      <c r="T18" s="15" t="s">
        <v>114</v>
      </c>
      <c r="U18" s="15" t="s">
        <v>115</v>
      </c>
      <c r="V18" s="15">
        <v>3.7</v>
      </c>
      <c r="W18" s="20">
        <v>23210</v>
      </c>
      <c r="X18" s="20" t="s">
        <v>100</v>
      </c>
      <c r="Y18" s="21">
        <v>68.8</v>
      </c>
      <c r="Z18" s="20">
        <f t="shared" si="14"/>
        <v>1596848</v>
      </c>
      <c r="AA18" s="20">
        <f t="shared" si="15"/>
        <v>0</v>
      </c>
      <c r="AB18" s="20">
        <f t="shared" si="16"/>
        <v>0</v>
      </c>
      <c r="AC18" s="20">
        <f t="shared" si="17"/>
        <v>287432.64</v>
      </c>
      <c r="AD18" s="20">
        <f t="shared" si="18"/>
        <v>39921.200000000004</v>
      </c>
      <c r="AE18" s="20">
        <f t="shared" si="19"/>
        <v>1924201.84</v>
      </c>
      <c r="AF18" s="20">
        <f t="shared" si="20"/>
        <v>1636769.2000000002</v>
      </c>
      <c r="AG18" s="15" t="s">
        <v>101</v>
      </c>
      <c r="AH18" s="11" t="s">
        <v>46</v>
      </c>
      <c r="AI18" s="15">
        <v>9100082407</v>
      </c>
      <c r="AJ18" s="11" t="s">
        <v>7</v>
      </c>
      <c r="AK18" s="11" t="s">
        <v>116</v>
      </c>
      <c r="AL18" s="11" t="s">
        <v>18</v>
      </c>
      <c r="AM18" s="11">
        <v>330050808</v>
      </c>
      <c r="AN18" s="11" t="s">
        <v>117</v>
      </c>
      <c r="AO18" s="15" t="s">
        <v>172</v>
      </c>
      <c r="AP18" s="28" t="s">
        <v>744</v>
      </c>
    </row>
    <row r="19" spans="1:42" ht="15.75">
      <c r="A19" s="14">
        <v>18</v>
      </c>
      <c r="B19" s="68" t="s">
        <v>777</v>
      </c>
      <c r="C19" s="69">
        <v>220000000536</v>
      </c>
      <c r="D19" s="72">
        <v>6259360</v>
      </c>
      <c r="E19" s="72" t="s">
        <v>740</v>
      </c>
      <c r="F19" s="72">
        <v>5008669225</v>
      </c>
      <c r="G19" s="72" t="s">
        <v>171</v>
      </c>
      <c r="H19" s="73" t="s">
        <v>171</v>
      </c>
      <c r="I19" s="11" t="s">
        <v>741</v>
      </c>
      <c r="J19" s="17" t="s">
        <v>45</v>
      </c>
      <c r="K19" s="11" t="s">
        <v>220</v>
      </c>
      <c r="L19" s="23" t="s">
        <v>778</v>
      </c>
      <c r="M19" s="11" t="s">
        <v>772</v>
      </c>
      <c r="N19" s="15">
        <v>3100001559</v>
      </c>
      <c r="O19" s="15" t="s">
        <v>743</v>
      </c>
      <c r="P19" s="15">
        <v>1850</v>
      </c>
      <c r="Q19" s="15">
        <v>3865</v>
      </c>
      <c r="R19" s="15">
        <v>3</v>
      </c>
      <c r="S19" s="74">
        <v>3.07</v>
      </c>
      <c r="T19" s="15" t="s">
        <v>114</v>
      </c>
      <c r="U19" s="15" t="s">
        <v>115</v>
      </c>
      <c r="V19" s="15">
        <v>3.7</v>
      </c>
      <c r="W19" s="20">
        <v>23210</v>
      </c>
      <c r="X19" s="20" t="s">
        <v>100</v>
      </c>
      <c r="Y19" s="21">
        <v>68.8</v>
      </c>
      <c r="Z19" s="20">
        <f t="shared" si="14"/>
        <v>1596848</v>
      </c>
      <c r="AA19" s="20">
        <f t="shared" si="15"/>
        <v>0</v>
      </c>
      <c r="AB19" s="20">
        <f t="shared" si="16"/>
        <v>0</v>
      </c>
      <c r="AC19" s="20">
        <f t="shared" si="17"/>
        <v>287432.64</v>
      </c>
      <c r="AD19" s="20">
        <f t="shared" si="18"/>
        <v>39921.200000000004</v>
      </c>
      <c r="AE19" s="20">
        <f t="shared" si="19"/>
        <v>1924201.84</v>
      </c>
      <c r="AF19" s="20">
        <f t="shared" si="20"/>
        <v>1636769.2000000002</v>
      </c>
      <c r="AG19" s="15" t="s">
        <v>101</v>
      </c>
      <c r="AH19" s="11" t="s">
        <v>46</v>
      </c>
      <c r="AI19" s="15">
        <v>9100082407</v>
      </c>
      <c r="AJ19" s="11" t="s">
        <v>7</v>
      </c>
      <c r="AK19" s="11" t="s">
        <v>116</v>
      </c>
      <c r="AL19" s="11" t="s">
        <v>18</v>
      </c>
      <c r="AM19" s="11">
        <v>330050808</v>
      </c>
      <c r="AN19" s="11" t="s">
        <v>117</v>
      </c>
      <c r="AO19" s="15" t="s">
        <v>172</v>
      </c>
      <c r="AP19" s="28" t="s">
        <v>744</v>
      </c>
    </row>
    <row r="20" spans="1:42" ht="15.75">
      <c r="A20" s="14">
        <v>19</v>
      </c>
      <c r="B20" s="68" t="s">
        <v>779</v>
      </c>
      <c r="C20" s="69">
        <v>220000000609</v>
      </c>
      <c r="D20" s="72">
        <v>19022</v>
      </c>
      <c r="E20" s="72" t="s">
        <v>96</v>
      </c>
      <c r="F20" s="72">
        <v>5007840599</v>
      </c>
      <c r="G20" s="72" t="s">
        <v>97</v>
      </c>
      <c r="H20" s="73" t="s">
        <v>97</v>
      </c>
      <c r="I20" s="11" t="s">
        <v>741</v>
      </c>
      <c r="J20" s="17" t="s">
        <v>45</v>
      </c>
      <c r="K20" s="25" t="s">
        <v>220</v>
      </c>
      <c r="L20" s="17" t="s">
        <v>780</v>
      </c>
      <c r="M20" s="11" t="s">
        <v>772</v>
      </c>
      <c r="N20" s="15">
        <v>3100001559</v>
      </c>
      <c r="O20" s="15" t="s">
        <v>743</v>
      </c>
      <c r="P20" s="15">
        <v>1850</v>
      </c>
      <c r="Q20" s="15">
        <v>3865</v>
      </c>
      <c r="R20" s="15">
        <v>3</v>
      </c>
      <c r="S20" s="74">
        <v>3.04</v>
      </c>
      <c r="T20" s="15" t="s">
        <v>747</v>
      </c>
      <c r="U20" s="15" t="s">
        <v>748</v>
      </c>
      <c r="V20" s="15">
        <v>3.7</v>
      </c>
      <c r="W20" s="20">
        <v>16000</v>
      </c>
      <c r="X20" s="20" t="s">
        <v>100</v>
      </c>
      <c r="Y20" s="21">
        <v>68.683300000000003</v>
      </c>
      <c r="Z20" s="20">
        <f t="shared" si="14"/>
        <v>1098932.8</v>
      </c>
      <c r="AA20" s="20">
        <f t="shared" si="15"/>
        <v>0</v>
      </c>
      <c r="AB20" s="20">
        <f t="shared" si="16"/>
        <v>0</v>
      </c>
      <c r="AC20" s="20">
        <f t="shared" si="17"/>
        <v>197807.90400000001</v>
      </c>
      <c r="AD20" s="20">
        <f t="shared" si="18"/>
        <v>27473.320000000003</v>
      </c>
      <c r="AE20" s="20">
        <f t="shared" si="19"/>
        <v>1324214.0240000002</v>
      </c>
      <c r="AF20" s="20">
        <f t="shared" si="20"/>
        <v>1126406.1200000001</v>
      </c>
      <c r="AG20" s="15" t="s">
        <v>101</v>
      </c>
      <c r="AH20" s="11" t="s">
        <v>46</v>
      </c>
      <c r="AI20" s="15">
        <v>9100082292</v>
      </c>
      <c r="AJ20" s="11" t="s">
        <v>7</v>
      </c>
      <c r="AK20" s="11" t="s">
        <v>102</v>
      </c>
      <c r="AL20" s="11" t="s">
        <v>18</v>
      </c>
      <c r="AM20" s="11">
        <v>330047413</v>
      </c>
      <c r="AN20" s="11" t="s">
        <v>103</v>
      </c>
      <c r="AO20" s="15" t="s">
        <v>104</v>
      </c>
      <c r="AP20" s="28" t="s">
        <v>749</v>
      </c>
    </row>
    <row r="21" spans="1:42" ht="15.75">
      <c r="A21" s="67">
        <v>20</v>
      </c>
      <c r="B21" s="68" t="s">
        <v>781</v>
      </c>
      <c r="C21" s="69">
        <v>220000000608</v>
      </c>
      <c r="D21" s="72">
        <v>19022</v>
      </c>
      <c r="E21" s="72" t="s">
        <v>96</v>
      </c>
      <c r="F21" s="72">
        <v>5007840599</v>
      </c>
      <c r="G21" s="72" t="s">
        <v>97</v>
      </c>
      <c r="H21" s="73" t="s">
        <v>97</v>
      </c>
      <c r="I21" s="11" t="s">
        <v>741</v>
      </c>
      <c r="J21" s="17" t="s">
        <v>45</v>
      </c>
      <c r="K21" s="25" t="s">
        <v>220</v>
      </c>
      <c r="L21" s="17" t="s">
        <v>780</v>
      </c>
      <c r="M21" s="11" t="s">
        <v>782</v>
      </c>
      <c r="N21" s="15">
        <v>3100001559</v>
      </c>
      <c r="O21" s="15" t="s">
        <v>743</v>
      </c>
      <c r="P21" s="15">
        <v>1850</v>
      </c>
      <c r="Q21" s="15">
        <v>3865</v>
      </c>
      <c r="R21" s="15">
        <v>3</v>
      </c>
      <c r="S21" s="74">
        <v>3.04</v>
      </c>
      <c r="T21" s="15" t="s">
        <v>747</v>
      </c>
      <c r="U21" s="15" t="s">
        <v>748</v>
      </c>
      <c r="V21" s="15">
        <v>3.7</v>
      </c>
      <c r="W21" s="20">
        <v>16000</v>
      </c>
      <c r="X21" s="20" t="s">
        <v>100</v>
      </c>
      <c r="Y21" s="21">
        <v>68.683300000000003</v>
      </c>
      <c r="Z21" s="20">
        <f t="shared" si="14"/>
        <v>1098932.8</v>
      </c>
      <c r="AA21" s="20">
        <f t="shared" si="15"/>
        <v>0</v>
      </c>
      <c r="AB21" s="20">
        <f t="shared" si="16"/>
        <v>0</v>
      </c>
      <c r="AC21" s="20">
        <f t="shared" si="17"/>
        <v>197807.90400000001</v>
      </c>
      <c r="AD21" s="20">
        <f t="shared" si="18"/>
        <v>27473.320000000003</v>
      </c>
      <c r="AE21" s="20">
        <f t="shared" si="19"/>
        <v>1324214.0240000002</v>
      </c>
      <c r="AF21" s="20">
        <f t="shared" si="20"/>
        <v>1126406.1200000001</v>
      </c>
      <c r="AG21" s="15" t="s">
        <v>101</v>
      </c>
      <c r="AH21" s="11" t="s">
        <v>46</v>
      </c>
      <c r="AI21" s="15" t="s">
        <v>754</v>
      </c>
      <c r="AJ21" s="11" t="s">
        <v>7</v>
      </c>
      <c r="AK21" s="11" t="s">
        <v>102</v>
      </c>
      <c r="AL21" s="11" t="s">
        <v>18</v>
      </c>
      <c r="AM21" s="11">
        <v>330047413</v>
      </c>
      <c r="AN21" s="11" t="s">
        <v>103</v>
      </c>
      <c r="AO21" s="15" t="s">
        <v>104</v>
      </c>
      <c r="AP21" s="28" t="s">
        <v>749</v>
      </c>
    </row>
    <row r="22" spans="1:42" ht="15.75">
      <c r="A22" s="67">
        <v>21</v>
      </c>
      <c r="B22" s="68" t="s">
        <v>783</v>
      </c>
      <c r="C22" s="69">
        <v>220000000538</v>
      </c>
      <c r="D22" s="72">
        <v>4529571</v>
      </c>
      <c r="E22" s="72" t="s">
        <v>256</v>
      </c>
      <c r="F22" s="72">
        <v>5008110574</v>
      </c>
      <c r="G22" s="72" t="s">
        <v>257</v>
      </c>
      <c r="H22" s="73" t="s">
        <v>257</v>
      </c>
      <c r="I22" s="11" t="s">
        <v>741</v>
      </c>
      <c r="J22" s="17" t="s">
        <v>45</v>
      </c>
      <c r="K22" s="25" t="s">
        <v>220</v>
      </c>
      <c r="L22" s="17" t="s">
        <v>320</v>
      </c>
      <c r="M22" s="11" t="s">
        <v>782</v>
      </c>
      <c r="N22" s="15">
        <v>3100001559</v>
      </c>
      <c r="O22" s="15" t="s">
        <v>743</v>
      </c>
      <c r="P22" s="15">
        <v>1850</v>
      </c>
      <c r="Q22" s="15">
        <v>3865</v>
      </c>
      <c r="R22" s="15">
        <v>3</v>
      </c>
      <c r="S22" s="74">
        <v>3</v>
      </c>
      <c r="T22" s="15" t="s">
        <v>133</v>
      </c>
      <c r="U22" s="15" t="s">
        <v>115</v>
      </c>
      <c r="V22" s="15">
        <v>3.7</v>
      </c>
      <c r="W22" s="75">
        <v>21100</v>
      </c>
      <c r="X22" s="75" t="s">
        <v>767</v>
      </c>
      <c r="Y22" s="76">
        <v>81.048599999999993</v>
      </c>
      <c r="Z22" s="20">
        <f t="shared" si="14"/>
        <v>1710125.46</v>
      </c>
      <c r="AA22" s="20">
        <f t="shared" si="15"/>
        <v>0</v>
      </c>
      <c r="AB22" s="20">
        <f t="shared" si="16"/>
        <v>0</v>
      </c>
      <c r="AC22" s="20">
        <f t="shared" si="17"/>
        <v>307822.58279999997</v>
      </c>
      <c r="AD22" s="20">
        <f t="shared" si="18"/>
        <v>42753.136500000001</v>
      </c>
      <c r="AE22" s="20">
        <f t="shared" si="19"/>
        <v>2060701.1793</v>
      </c>
      <c r="AF22" s="20">
        <f t="shared" si="20"/>
        <v>1752878.5965</v>
      </c>
      <c r="AG22" s="15" t="s">
        <v>101</v>
      </c>
      <c r="AH22" s="11" t="s">
        <v>46</v>
      </c>
      <c r="AI22" s="15">
        <v>9100083103</v>
      </c>
      <c r="AJ22" s="15" t="s">
        <v>7</v>
      </c>
      <c r="AK22" s="15" t="s">
        <v>102</v>
      </c>
      <c r="AL22" s="11" t="s">
        <v>18</v>
      </c>
      <c r="AM22" s="11">
        <v>330050808</v>
      </c>
      <c r="AN22" s="11" t="s">
        <v>103</v>
      </c>
      <c r="AO22" s="15" t="s">
        <v>768</v>
      </c>
      <c r="AP22" s="28" t="s">
        <v>257</v>
      </c>
    </row>
    <row r="23" spans="1:42" ht="15.75">
      <c r="A23" s="14">
        <v>22</v>
      </c>
      <c r="B23" s="68" t="s">
        <v>784</v>
      </c>
      <c r="C23" s="69">
        <v>220000000538</v>
      </c>
      <c r="D23" s="72">
        <v>4529571</v>
      </c>
      <c r="E23" s="72" t="s">
        <v>256</v>
      </c>
      <c r="F23" s="72">
        <v>5008110574</v>
      </c>
      <c r="G23" s="72" t="s">
        <v>257</v>
      </c>
      <c r="H23" s="73" t="s">
        <v>257</v>
      </c>
      <c r="I23" s="11" t="s">
        <v>741</v>
      </c>
      <c r="J23" s="17" t="s">
        <v>45</v>
      </c>
      <c r="K23" s="25" t="s">
        <v>220</v>
      </c>
      <c r="L23" s="17" t="s">
        <v>320</v>
      </c>
      <c r="M23" s="11" t="s">
        <v>782</v>
      </c>
      <c r="N23" s="15">
        <v>3100001559</v>
      </c>
      <c r="O23" s="15" t="s">
        <v>743</v>
      </c>
      <c r="P23" s="15">
        <v>1850</v>
      </c>
      <c r="Q23" s="15">
        <v>3865</v>
      </c>
      <c r="R23" s="15">
        <v>3</v>
      </c>
      <c r="S23" s="74">
        <v>3</v>
      </c>
      <c r="T23" s="15" t="s">
        <v>133</v>
      </c>
      <c r="U23" s="15" t="s">
        <v>115</v>
      </c>
      <c r="V23" s="15">
        <v>3.7</v>
      </c>
      <c r="W23" s="75">
        <v>21100</v>
      </c>
      <c r="X23" s="75" t="s">
        <v>767</v>
      </c>
      <c r="Y23" s="76">
        <v>81.048599999999993</v>
      </c>
      <c r="Z23" s="20">
        <f t="shared" si="14"/>
        <v>1710125.46</v>
      </c>
      <c r="AA23" s="20">
        <f t="shared" si="15"/>
        <v>0</v>
      </c>
      <c r="AB23" s="20">
        <f t="shared" si="16"/>
        <v>0</v>
      </c>
      <c r="AC23" s="20">
        <f t="shared" si="17"/>
        <v>307822.58279999997</v>
      </c>
      <c r="AD23" s="20">
        <f t="shared" si="18"/>
        <v>42753.136500000001</v>
      </c>
      <c r="AE23" s="20">
        <f t="shared" si="19"/>
        <v>2060701.1793</v>
      </c>
      <c r="AF23" s="20">
        <f t="shared" si="20"/>
        <v>1752878.5965</v>
      </c>
      <c r="AG23" s="15" t="s">
        <v>101</v>
      </c>
      <c r="AH23" s="11" t="s">
        <v>46</v>
      </c>
      <c r="AI23" s="15">
        <v>9100083103</v>
      </c>
      <c r="AJ23" s="15" t="s">
        <v>7</v>
      </c>
      <c r="AK23" s="15" t="s">
        <v>102</v>
      </c>
      <c r="AL23" s="11" t="s">
        <v>18</v>
      </c>
      <c r="AM23" s="11">
        <v>330050808</v>
      </c>
      <c r="AN23" s="11" t="s">
        <v>103</v>
      </c>
      <c r="AO23" s="15" t="s">
        <v>768</v>
      </c>
      <c r="AP23" s="28" t="s">
        <v>257</v>
      </c>
    </row>
    <row r="24" spans="1:42" ht="15.75">
      <c r="A24" s="14">
        <v>23</v>
      </c>
      <c r="B24" s="68">
        <v>159979</v>
      </c>
      <c r="C24" s="69">
        <v>220000000535</v>
      </c>
      <c r="D24" s="72">
        <v>1904</v>
      </c>
      <c r="E24" s="72" t="s">
        <v>107</v>
      </c>
      <c r="F24" s="72">
        <v>5007583950</v>
      </c>
      <c r="G24" s="72" t="s">
        <v>108</v>
      </c>
      <c r="H24" s="73" t="s">
        <v>108</v>
      </c>
      <c r="I24" s="11" t="s">
        <v>741</v>
      </c>
      <c r="J24" s="17" t="s">
        <v>45</v>
      </c>
      <c r="K24" s="25" t="s">
        <v>220</v>
      </c>
      <c r="L24" s="17" t="s">
        <v>780</v>
      </c>
      <c r="M24" s="11" t="s">
        <v>782</v>
      </c>
      <c r="N24" s="15">
        <v>3100001559</v>
      </c>
      <c r="O24" s="15" t="s">
        <v>743</v>
      </c>
      <c r="P24" s="15">
        <v>1850</v>
      </c>
      <c r="Q24" s="15">
        <v>3865</v>
      </c>
      <c r="R24" s="15">
        <v>5</v>
      </c>
      <c r="S24" s="74" t="s">
        <v>144</v>
      </c>
      <c r="T24" s="15" t="s">
        <v>109</v>
      </c>
      <c r="U24" s="15" t="s">
        <v>110</v>
      </c>
      <c r="V24" s="15">
        <v>3.7</v>
      </c>
      <c r="W24" s="20">
        <v>14695</v>
      </c>
      <c r="X24" s="20" t="s">
        <v>100</v>
      </c>
      <c r="Y24" s="21">
        <v>68.8</v>
      </c>
      <c r="Z24" s="20">
        <f t="shared" si="14"/>
        <v>1011016</v>
      </c>
      <c r="AA24" s="20">
        <f t="shared" si="15"/>
        <v>0</v>
      </c>
      <c r="AB24" s="20">
        <f t="shared" si="16"/>
        <v>0</v>
      </c>
      <c r="AC24" s="20">
        <f t="shared" si="17"/>
        <v>181982.88</v>
      </c>
      <c r="AD24" s="20">
        <f t="shared" si="18"/>
        <v>25275.4</v>
      </c>
      <c r="AE24" s="20">
        <f t="shared" si="19"/>
        <v>1218274.2799999998</v>
      </c>
      <c r="AF24" s="20">
        <f t="shared" si="20"/>
        <v>1036291.3999999998</v>
      </c>
      <c r="AG24" s="15" t="s">
        <v>101</v>
      </c>
      <c r="AH24" s="11" t="s">
        <v>46</v>
      </c>
      <c r="AI24" s="15">
        <v>9100082390</v>
      </c>
      <c r="AJ24" s="11" t="s">
        <v>7</v>
      </c>
      <c r="AK24" s="11" t="s">
        <v>102</v>
      </c>
      <c r="AL24" s="11" t="s">
        <v>18</v>
      </c>
      <c r="AM24" s="11">
        <v>330047413</v>
      </c>
      <c r="AN24" s="11" t="s">
        <v>103</v>
      </c>
      <c r="AO24" s="15" t="s">
        <v>111</v>
      </c>
      <c r="AP24" s="28" t="s">
        <v>108</v>
      </c>
    </row>
    <row r="25" spans="1:42" ht="15.75">
      <c r="A25" s="67">
        <v>24</v>
      </c>
      <c r="B25" s="68">
        <v>159985</v>
      </c>
      <c r="C25" s="69">
        <v>220000000535</v>
      </c>
      <c r="D25" s="72">
        <v>1904</v>
      </c>
      <c r="E25" s="72" t="s">
        <v>107</v>
      </c>
      <c r="F25" s="72">
        <v>5007583950</v>
      </c>
      <c r="G25" s="72" t="s">
        <v>108</v>
      </c>
      <c r="H25" s="73" t="s">
        <v>108</v>
      </c>
      <c r="I25" s="11" t="s">
        <v>741</v>
      </c>
      <c r="J25" s="17" t="s">
        <v>45</v>
      </c>
      <c r="K25" s="25" t="s">
        <v>220</v>
      </c>
      <c r="L25" s="17" t="s">
        <v>761</v>
      </c>
      <c r="M25" s="11" t="s">
        <v>772</v>
      </c>
      <c r="N25" s="15">
        <v>3100001559</v>
      </c>
      <c r="O25" s="15" t="s">
        <v>743</v>
      </c>
      <c r="P25" s="15">
        <v>1850</v>
      </c>
      <c r="Q25" s="15">
        <v>3865</v>
      </c>
      <c r="R25" s="15">
        <v>5</v>
      </c>
      <c r="S25" s="74" t="s">
        <v>144</v>
      </c>
      <c r="T25" s="15" t="s">
        <v>109</v>
      </c>
      <c r="U25" s="15" t="s">
        <v>110</v>
      </c>
      <c r="V25" s="15">
        <v>3.7</v>
      </c>
      <c r="W25" s="20">
        <v>14695</v>
      </c>
      <c r="X25" s="20" t="s">
        <v>100</v>
      </c>
      <c r="Y25" s="21">
        <v>68.8</v>
      </c>
      <c r="Z25" s="20">
        <f t="shared" si="14"/>
        <v>1011016</v>
      </c>
      <c r="AA25" s="20">
        <f t="shared" si="15"/>
        <v>0</v>
      </c>
      <c r="AB25" s="20">
        <f t="shared" si="16"/>
        <v>0</v>
      </c>
      <c r="AC25" s="20">
        <f t="shared" si="17"/>
        <v>181982.88</v>
      </c>
      <c r="AD25" s="20">
        <f t="shared" si="18"/>
        <v>25275.4</v>
      </c>
      <c r="AE25" s="20">
        <f t="shared" si="19"/>
        <v>1218274.2799999998</v>
      </c>
      <c r="AF25" s="20">
        <f t="shared" si="20"/>
        <v>1036291.3999999998</v>
      </c>
      <c r="AG25" s="15" t="s">
        <v>101</v>
      </c>
      <c r="AH25" s="11" t="s">
        <v>46</v>
      </c>
      <c r="AI25" s="15">
        <v>9100082390</v>
      </c>
      <c r="AJ25" s="11" t="s">
        <v>7</v>
      </c>
      <c r="AK25" s="11" t="s">
        <v>102</v>
      </c>
      <c r="AL25" s="11" t="s">
        <v>18</v>
      </c>
      <c r="AM25" s="11">
        <v>330047413</v>
      </c>
      <c r="AN25" s="11" t="s">
        <v>103</v>
      </c>
      <c r="AO25" s="15" t="s">
        <v>111</v>
      </c>
      <c r="AP25" s="28" t="s">
        <v>108</v>
      </c>
    </row>
    <row r="26" spans="1:42" ht="15.75">
      <c r="A26" s="67">
        <v>25</v>
      </c>
      <c r="B26" s="68" t="s">
        <v>785</v>
      </c>
      <c r="C26" s="69">
        <v>220000000538</v>
      </c>
      <c r="D26" s="72">
        <v>4529571</v>
      </c>
      <c r="E26" s="72" t="s">
        <v>256</v>
      </c>
      <c r="F26" s="72">
        <v>5008110574</v>
      </c>
      <c r="G26" s="72" t="s">
        <v>257</v>
      </c>
      <c r="H26" s="73" t="s">
        <v>257</v>
      </c>
      <c r="I26" s="11" t="s">
        <v>741</v>
      </c>
      <c r="J26" s="17" t="s">
        <v>45</v>
      </c>
      <c r="K26" s="25" t="s">
        <v>220</v>
      </c>
      <c r="L26" s="17" t="s">
        <v>320</v>
      </c>
      <c r="M26" s="11" t="s">
        <v>782</v>
      </c>
      <c r="N26" s="15">
        <v>3100001559</v>
      </c>
      <c r="O26" s="15" t="s">
        <v>743</v>
      </c>
      <c r="P26" s="15">
        <v>1850</v>
      </c>
      <c r="Q26" s="15">
        <v>3865</v>
      </c>
      <c r="R26" s="15">
        <v>3</v>
      </c>
      <c r="S26" s="74">
        <v>3</v>
      </c>
      <c r="T26" s="15" t="s">
        <v>133</v>
      </c>
      <c r="U26" s="15" t="s">
        <v>115</v>
      </c>
      <c r="V26" s="15">
        <v>3.7</v>
      </c>
      <c r="W26" s="75">
        <v>21100</v>
      </c>
      <c r="X26" s="75" t="s">
        <v>767</v>
      </c>
      <c r="Y26" s="76">
        <v>81.048599999999993</v>
      </c>
      <c r="Z26" s="20">
        <f t="shared" si="14"/>
        <v>1710125.46</v>
      </c>
      <c r="AA26" s="20">
        <f t="shared" si="15"/>
        <v>0</v>
      </c>
      <c r="AB26" s="20">
        <f t="shared" si="16"/>
        <v>0</v>
      </c>
      <c r="AC26" s="20">
        <f t="shared" si="17"/>
        <v>307822.58279999997</v>
      </c>
      <c r="AD26" s="20">
        <f t="shared" si="18"/>
        <v>42753.136500000001</v>
      </c>
      <c r="AE26" s="20">
        <f t="shared" si="19"/>
        <v>2060701.1793</v>
      </c>
      <c r="AF26" s="20">
        <f t="shared" si="20"/>
        <v>1752878.5965</v>
      </c>
      <c r="AG26" s="15" t="s">
        <v>101</v>
      </c>
      <c r="AH26" s="11" t="s">
        <v>46</v>
      </c>
      <c r="AI26" s="15">
        <v>9100083103</v>
      </c>
      <c r="AJ26" s="15" t="s">
        <v>7</v>
      </c>
      <c r="AK26" s="15" t="s">
        <v>102</v>
      </c>
      <c r="AL26" s="11" t="s">
        <v>18</v>
      </c>
      <c r="AM26" s="11">
        <v>330050808</v>
      </c>
      <c r="AN26" s="11" t="s">
        <v>103</v>
      </c>
      <c r="AO26" s="15" t="s">
        <v>768</v>
      </c>
      <c r="AP26" s="28" t="s">
        <v>257</v>
      </c>
    </row>
    <row r="27" spans="1:42" ht="15.75">
      <c r="A27" s="14">
        <v>26</v>
      </c>
      <c r="B27" s="68" t="s">
        <v>786</v>
      </c>
      <c r="C27" s="69">
        <v>220000000538</v>
      </c>
      <c r="D27" s="72">
        <v>4529571</v>
      </c>
      <c r="E27" s="72" t="s">
        <v>256</v>
      </c>
      <c r="F27" s="72">
        <v>5008110574</v>
      </c>
      <c r="G27" s="72" t="s">
        <v>257</v>
      </c>
      <c r="H27" s="73" t="s">
        <v>257</v>
      </c>
      <c r="I27" s="11" t="s">
        <v>741</v>
      </c>
      <c r="J27" s="17" t="s">
        <v>45</v>
      </c>
      <c r="K27" s="25" t="s">
        <v>220</v>
      </c>
      <c r="L27" s="17" t="s">
        <v>320</v>
      </c>
      <c r="M27" s="11" t="s">
        <v>782</v>
      </c>
      <c r="N27" s="15">
        <v>3100001559</v>
      </c>
      <c r="O27" s="15" t="s">
        <v>743</v>
      </c>
      <c r="P27" s="15">
        <v>1850</v>
      </c>
      <c r="Q27" s="15">
        <v>3865</v>
      </c>
      <c r="R27" s="15">
        <v>3</v>
      </c>
      <c r="S27" s="74">
        <v>3</v>
      </c>
      <c r="T27" s="15" t="s">
        <v>133</v>
      </c>
      <c r="U27" s="15" t="s">
        <v>115</v>
      </c>
      <c r="V27" s="15">
        <v>3.7</v>
      </c>
      <c r="W27" s="75">
        <v>21100</v>
      </c>
      <c r="X27" s="75" t="s">
        <v>767</v>
      </c>
      <c r="Y27" s="76">
        <v>81.048599999999993</v>
      </c>
      <c r="Z27" s="20">
        <f t="shared" si="14"/>
        <v>1710125.46</v>
      </c>
      <c r="AA27" s="20">
        <f t="shared" si="15"/>
        <v>0</v>
      </c>
      <c r="AB27" s="20">
        <f t="shared" si="16"/>
        <v>0</v>
      </c>
      <c r="AC27" s="20">
        <f t="shared" si="17"/>
        <v>307822.58279999997</v>
      </c>
      <c r="AD27" s="20">
        <f t="shared" si="18"/>
        <v>42753.136500000001</v>
      </c>
      <c r="AE27" s="20">
        <f t="shared" si="19"/>
        <v>2060701.1793</v>
      </c>
      <c r="AF27" s="20">
        <f t="shared" si="20"/>
        <v>1752878.5965</v>
      </c>
      <c r="AG27" s="15" t="s">
        <v>101</v>
      </c>
      <c r="AH27" s="11" t="s">
        <v>46</v>
      </c>
      <c r="AI27" s="15">
        <v>9100083103</v>
      </c>
      <c r="AJ27" s="15" t="s">
        <v>7</v>
      </c>
      <c r="AK27" s="15" t="s">
        <v>102</v>
      </c>
      <c r="AL27" s="11" t="s">
        <v>18</v>
      </c>
      <c r="AM27" s="11">
        <v>330050808</v>
      </c>
      <c r="AN27" s="11" t="s">
        <v>103</v>
      </c>
      <c r="AO27" s="15" t="s">
        <v>768</v>
      </c>
      <c r="AP27" s="28" t="s">
        <v>257</v>
      </c>
    </row>
    <row r="28" spans="1:42" ht="15.75">
      <c r="A28" s="14">
        <v>27</v>
      </c>
      <c r="B28" s="68" t="s">
        <v>787</v>
      </c>
      <c r="C28" s="69">
        <v>220000000607</v>
      </c>
      <c r="D28" s="72">
        <v>19022</v>
      </c>
      <c r="E28" s="72" t="s">
        <v>96</v>
      </c>
      <c r="F28" s="72">
        <v>5007840599</v>
      </c>
      <c r="G28" s="72" t="s">
        <v>97</v>
      </c>
      <c r="H28" s="73" t="s">
        <v>97</v>
      </c>
      <c r="I28" s="11" t="s">
        <v>741</v>
      </c>
      <c r="J28" s="17" t="s">
        <v>45</v>
      </c>
      <c r="K28" s="25" t="s">
        <v>220</v>
      </c>
      <c r="L28" s="17" t="s">
        <v>780</v>
      </c>
      <c r="M28" s="11" t="s">
        <v>782</v>
      </c>
      <c r="N28" s="15">
        <v>3100001559</v>
      </c>
      <c r="O28" s="15" t="s">
        <v>788</v>
      </c>
      <c r="P28" s="15">
        <v>1850</v>
      </c>
      <c r="Q28" s="15">
        <v>3865</v>
      </c>
      <c r="R28" s="15">
        <v>3</v>
      </c>
      <c r="S28" s="74">
        <v>2.96</v>
      </c>
      <c r="T28" s="15" t="s">
        <v>747</v>
      </c>
      <c r="U28" s="15" t="s">
        <v>748</v>
      </c>
      <c r="V28" s="15">
        <v>3.7</v>
      </c>
      <c r="W28" s="20">
        <v>16000</v>
      </c>
      <c r="X28" s="20" t="s">
        <v>100</v>
      </c>
      <c r="Y28" s="21">
        <v>68.683300000000003</v>
      </c>
      <c r="Z28" s="20">
        <f>W28*Y28</f>
        <v>1098932.8</v>
      </c>
      <c r="AA28" s="20">
        <f>Z28*0</f>
        <v>0</v>
      </c>
      <c r="AB28" s="20">
        <f>AA28*10%</f>
        <v>0</v>
      </c>
      <c r="AC28" s="20">
        <f>(Z28+AA28+AB28)*18%</f>
        <v>197807.90400000001</v>
      </c>
      <c r="AD28" s="20">
        <f>Z28*2.5%</f>
        <v>27473.320000000003</v>
      </c>
      <c r="AE28" s="20">
        <f>SUBTOTAL(9,Z28:AD28)</f>
        <v>1324214.0240000002</v>
      </c>
      <c r="AF28" s="20">
        <f>AE28-AC28</f>
        <v>1126406.1200000001</v>
      </c>
      <c r="AG28" s="15" t="s">
        <v>101</v>
      </c>
      <c r="AH28" s="11" t="s">
        <v>46</v>
      </c>
      <c r="AI28" s="15" t="s">
        <v>754</v>
      </c>
      <c r="AJ28" s="11" t="s">
        <v>7</v>
      </c>
      <c r="AK28" s="11" t="s">
        <v>102</v>
      </c>
      <c r="AL28" s="11" t="s">
        <v>18</v>
      </c>
      <c r="AM28" s="11">
        <v>330047413</v>
      </c>
      <c r="AN28" s="11" t="s">
        <v>103</v>
      </c>
      <c r="AO28" s="15" t="s">
        <v>104</v>
      </c>
      <c r="AP28" s="28" t="s">
        <v>749</v>
      </c>
    </row>
    <row r="29" spans="1:42" ht="15.75">
      <c r="A29" s="67">
        <v>28</v>
      </c>
      <c r="B29" s="68" t="s">
        <v>789</v>
      </c>
      <c r="C29" s="69">
        <v>220000000538</v>
      </c>
      <c r="D29" s="72">
        <v>4529571</v>
      </c>
      <c r="E29" s="72" t="s">
        <v>256</v>
      </c>
      <c r="F29" s="72">
        <v>5008110574</v>
      </c>
      <c r="G29" s="72" t="s">
        <v>257</v>
      </c>
      <c r="H29" s="73" t="s">
        <v>257</v>
      </c>
      <c r="I29" s="11" t="s">
        <v>741</v>
      </c>
      <c r="J29" s="17" t="s">
        <v>45</v>
      </c>
      <c r="K29" s="25" t="s">
        <v>220</v>
      </c>
      <c r="L29" s="17" t="s">
        <v>320</v>
      </c>
      <c r="M29" s="11" t="s">
        <v>782</v>
      </c>
      <c r="N29" s="15">
        <v>3100001559</v>
      </c>
      <c r="O29" s="15" t="s">
        <v>743</v>
      </c>
      <c r="P29" s="15">
        <v>1850</v>
      </c>
      <c r="Q29" s="15">
        <v>3865</v>
      </c>
      <c r="R29" s="15">
        <v>3</v>
      </c>
      <c r="S29" s="74">
        <v>3</v>
      </c>
      <c r="T29" s="15" t="s">
        <v>133</v>
      </c>
      <c r="U29" s="15" t="s">
        <v>115</v>
      </c>
      <c r="V29" s="15">
        <v>3.7</v>
      </c>
      <c r="W29" s="75">
        <v>21100</v>
      </c>
      <c r="X29" s="75" t="s">
        <v>767</v>
      </c>
      <c r="Y29" s="76">
        <v>81.048599999999993</v>
      </c>
      <c r="Z29" s="20">
        <f>W29*Y29</f>
        <v>1710125.46</v>
      </c>
      <c r="AA29" s="20">
        <f>Z29*0</f>
        <v>0</v>
      </c>
      <c r="AB29" s="20">
        <f>AA29*10%</f>
        <v>0</v>
      </c>
      <c r="AC29" s="20">
        <f>(Z29+AA29+AB29)*18%</f>
        <v>307822.58279999997</v>
      </c>
      <c r="AD29" s="20">
        <f>Z29*2.5%</f>
        <v>42753.136500000001</v>
      </c>
      <c r="AE29" s="20">
        <f>SUBTOTAL(9,Z29:AD29)</f>
        <v>2060701.1793</v>
      </c>
      <c r="AF29" s="20">
        <f>AE29-AC29</f>
        <v>1752878.5965</v>
      </c>
      <c r="AG29" s="15" t="s">
        <v>101</v>
      </c>
      <c r="AH29" s="11" t="s">
        <v>46</v>
      </c>
      <c r="AI29" s="15">
        <v>9100083103</v>
      </c>
      <c r="AJ29" s="15" t="s">
        <v>7</v>
      </c>
      <c r="AK29" s="15" t="s">
        <v>102</v>
      </c>
      <c r="AL29" s="11" t="s">
        <v>18</v>
      </c>
      <c r="AM29" s="11">
        <v>330050808</v>
      </c>
      <c r="AN29" s="11" t="s">
        <v>103</v>
      </c>
      <c r="AO29" s="15" t="s">
        <v>768</v>
      </c>
      <c r="AP29" s="28" t="s">
        <v>257</v>
      </c>
    </row>
    <row r="30" spans="1:42" ht="15.75">
      <c r="A30" s="67">
        <v>29</v>
      </c>
      <c r="B30" s="68" t="s">
        <v>790</v>
      </c>
      <c r="C30" s="69">
        <v>220000000610</v>
      </c>
      <c r="D30" s="72">
        <v>19022</v>
      </c>
      <c r="E30" s="72" t="s">
        <v>96</v>
      </c>
      <c r="F30" s="72">
        <v>5007840599</v>
      </c>
      <c r="G30" s="72" t="s">
        <v>97</v>
      </c>
      <c r="H30" s="73" t="s">
        <v>97</v>
      </c>
      <c r="I30" s="11" t="s">
        <v>741</v>
      </c>
      <c r="J30" s="17" t="s">
        <v>45</v>
      </c>
      <c r="K30" s="25" t="s">
        <v>220</v>
      </c>
      <c r="L30" s="17" t="s">
        <v>761</v>
      </c>
      <c r="M30" s="11" t="s">
        <v>782</v>
      </c>
      <c r="N30" s="15">
        <v>3100001559</v>
      </c>
      <c r="O30" s="15" t="s">
        <v>743</v>
      </c>
      <c r="P30" s="15">
        <v>1850</v>
      </c>
      <c r="Q30" s="15">
        <v>3865</v>
      </c>
      <c r="R30" s="15">
        <v>3</v>
      </c>
      <c r="S30" s="74">
        <v>2.96</v>
      </c>
      <c r="T30" s="15" t="s">
        <v>747</v>
      </c>
      <c r="U30" s="15" t="s">
        <v>748</v>
      </c>
      <c r="V30" s="15">
        <v>3.7</v>
      </c>
      <c r="W30" s="20">
        <v>16000</v>
      </c>
      <c r="X30" s="20" t="s">
        <v>100</v>
      </c>
      <c r="Y30" s="21">
        <v>68.683300000000003</v>
      </c>
      <c r="Z30" s="20">
        <f t="shared" ref="Z30:Z32" si="21">W30*Y30</f>
        <v>1098932.8</v>
      </c>
      <c r="AA30" s="20">
        <f t="shared" ref="AA30:AA32" si="22">Z30*0</f>
        <v>0</v>
      </c>
      <c r="AB30" s="20">
        <f t="shared" ref="AB30:AB32" si="23">AA30*10%</f>
        <v>0</v>
      </c>
      <c r="AC30" s="20">
        <f t="shared" ref="AC30:AC32" si="24">(Z30+AA30+AB30)*18%</f>
        <v>197807.90400000001</v>
      </c>
      <c r="AD30" s="20">
        <f t="shared" ref="AD30:AD32" si="25">Z30*2.5%</f>
        <v>27473.320000000003</v>
      </c>
      <c r="AE30" s="20">
        <f t="shared" ref="AE30:AE32" si="26">SUBTOTAL(9,Z30:AD30)</f>
        <v>1324214.0240000002</v>
      </c>
      <c r="AF30" s="20">
        <f t="shared" ref="AF30:AF32" si="27">AE30-AC30</f>
        <v>1126406.1200000001</v>
      </c>
      <c r="AG30" s="15" t="s">
        <v>101</v>
      </c>
      <c r="AH30" s="11" t="s">
        <v>46</v>
      </c>
      <c r="AI30" s="15" t="s">
        <v>754</v>
      </c>
      <c r="AJ30" s="11" t="s">
        <v>7</v>
      </c>
      <c r="AK30" s="11" t="s">
        <v>102</v>
      </c>
      <c r="AL30" s="11" t="s">
        <v>18</v>
      </c>
      <c r="AM30" s="11">
        <v>330047413</v>
      </c>
      <c r="AN30" s="11" t="s">
        <v>103</v>
      </c>
      <c r="AO30" s="15" t="s">
        <v>104</v>
      </c>
      <c r="AP30" s="28" t="s">
        <v>749</v>
      </c>
    </row>
    <row r="31" spans="1:42" ht="15.75">
      <c r="A31" s="14">
        <v>30</v>
      </c>
      <c r="B31" s="68" t="s">
        <v>791</v>
      </c>
      <c r="C31" s="69">
        <v>220000000608</v>
      </c>
      <c r="D31" s="72">
        <v>19022</v>
      </c>
      <c r="E31" s="72" t="s">
        <v>96</v>
      </c>
      <c r="F31" s="72">
        <v>5007840599</v>
      </c>
      <c r="G31" s="72" t="s">
        <v>97</v>
      </c>
      <c r="H31" s="73" t="s">
        <v>97</v>
      </c>
      <c r="I31" s="11" t="s">
        <v>741</v>
      </c>
      <c r="J31" s="17" t="s">
        <v>45</v>
      </c>
      <c r="K31" s="25" t="s">
        <v>220</v>
      </c>
      <c r="L31" s="17" t="s">
        <v>761</v>
      </c>
      <c r="M31" s="11" t="s">
        <v>782</v>
      </c>
      <c r="N31" s="15">
        <v>3100001559</v>
      </c>
      <c r="O31" s="15" t="s">
        <v>743</v>
      </c>
      <c r="P31" s="15">
        <v>1850</v>
      </c>
      <c r="Q31" s="15">
        <v>3865</v>
      </c>
      <c r="R31" s="15">
        <v>3</v>
      </c>
      <c r="S31" s="74">
        <v>3.04</v>
      </c>
      <c r="T31" s="15" t="s">
        <v>747</v>
      </c>
      <c r="U31" s="15" t="s">
        <v>748</v>
      </c>
      <c r="V31" s="15">
        <v>3.7</v>
      </c>
      <c r="W31" s="20">
        <v>16000</v>
      </c>
      <c r="X31" s="20" t="s">
        <v>100</v>
      </c>
      <c r="Y31" s="21">
        <v>68.683300000000003</v>
      </c>
      <c r="Z31" s="20">
        <f t="shared" si="21"/>
        <v>1098932.8</v>
      </c>
      <c r="AA31" s="20">
        <f t="shared" si="22"/>
        <v>0</v>
      </c>
      <c r="AB31" s="20">
        <f t="shared" si="23"/>
        <v>0</v>
      </c>
      <c r="AC31" s="20">
        <f t="shared" si="24"/>
        <v>197807.90400000001</v>
      </c>
      <c r="AD31" s="20">
        <f t="shared" si="25"/>
        <v>27473.320000000003</v>
      </c>
      <c r="AE31" s="20">
        <f t="shared" si="26"/>
        <v>1324214.0240000002</v>
      </c>
      <c r="AF31" s="20">
        <f t="shared" si="27"/>
        <v>1126406.1200000001</v>
      </c>
      <c r="AG31" s="15" t="s">
        <v>101</v>
      </c>
      <c r="AH31" s="11" t="s">
        <v>46</v>
      </c>
      <c r="AI31" s="15" t="s">
        <v>754</v>
      </c>
      <c r="AJ31" s="11" t="s">
        <v>7</v>
      </c>
      <c r="AK31" s="11" t="s">
        <v>102</v>
      </c>
      <c r="AL31" s="11" t="s">
        <v>18</v>
      </c>
      <c r="AM31" s="11">
        <v>330047413</v>
      </c>
      <c r="AN31" s="11" t="s">
        <v>103</v>
      </c>
      <c r="AO31" s="15" t="s">
        <v>104</v>
      </c>
      <c r="AP31" s="28" t="s">
        <v>749</v>
      </c>
    </row>
    <row r="32" spans="1:42" ht="15.75">
      <c r="A32" s="14">
        <v>31</v>
      </c>
      <c r="B32" s="68" t="s">
        <v>792</v>
      </c>
      <c r="C32" s="69">
        <v>220000000608</v>
      </c>
      <c r="D32" s="72">
        <v>19022</v>
      </c>
      <c r="E32" s="72" t="s">
        <v>96</v>
      </c>
      <c r="F32" s="72">
        <v>5007840599</v>
      </c>
      <c r="G32" s="72" t="s">
        <v>97</v>
      </c>
      <c r="H32" s="73" t="s">
        <v>97</v>
      </c>
      <c r="I32" s="11" t="s">
        <v>741</v>
      </c>
      <c r="J32" s="17" t="s">
        <v>45</v>
      </c>
      <c r="K32" s="25" t="s">
        <v>220</v>
      </c>
      <c r="L32" s="17" t="s">
        <v>780</v>
      </c>
      <c r="M32" s="11" t="s">
        <v>782</v>
      </c>
      <c r="N32" s="15">
        <v>3100001559</v>
      </c>
      <c r="O32" s="15" t="s">
        <v>743</v>
      </c>
      <c r="P32" s="15">
        <v>1850</v>
      </c>
      <c r="Q32" s="15">
        <v>3865</v>
      </c>
      <c r="R32" s="15">
        <v>3</v>
      </c>
      <c r="S32" s="74">
        <v>3.04</v>
      </c>
      <c r="T32" s="15" t="s">
        <v>747</v>
      </c>
      <c r="U32" s="15" t="s">
        <v>748</v>
      </c>
      <c r="V32" s="15">
        <v>3.7</v>
      </c>
      <c r="W32" s="20">
        <v>16000</v>
      </c>
      <c r="X32" s="20" t="s">
        <v>100</v>
      </c>
      <c r="Y32" s="21">
        <v>68.683300000000003</v>
      </c>
      <c r="Z32" s="20">
        <f t="shared" si="21"/>
        <v>1098932.8</v>
      </c>
      <c r="AA32" s="20">
        <f t="shared" si="22"/>
        <v>0</v>
      </c>
      <c r="AB32" s="20">
        <f t="shared" si="23"/>
        <v>0</v>
      </c>
      <c r="AC32" s="20">
        <f t="shared" si="24"/>
        <v>197807.90400000001</v>
      </c>
      <c r="AD32" s="20">
        <f t="shared" si="25"/>
        <v>27473.320000000003</v>
      </c>
      <c r="AE32" s="20">
        <f t="shared" si="26"/>
        <v>1324214.0240000002</v>
      </c>
      <c r="AF32" s="20">
        <f t="shared" si="27"/>
        <v>1126406.1200000001</v>
      </c>
      <c r="AG32" s="15" t="s">
        <v>101</v>
      </c>
      <c r="AH32" s="11" t="s">
        <v>46</v>
      </c>
      <c r="AI32" s="15" t="s">
        <v>754</v>
      </c>
      <c r="AJ32" s="11" t="s">
        <v>7</v>
      </c>
      <c r="AK32" s="11" t="s">
        <v>102</v>
      </c>
      <c r="AL32" s="11" t="s">
        <v>18</v>
      </c>
      <c r="AM32" s="11">
        <v>330047413</v>
      </c>
      <c r="AN32" s="11" t="s">
        <v>103</v>
      </c>
      <c r="AO32" s="15" t="s">
        <v>104</v>
      </c>
      <c r="AP32" s="28" t="s">
        <v>749</v>
      </c>
    </row>
    <row r="33" spans="1:42" ht="15.75">
      <c r="A33" s="67">
        <v>32</v>
      </c>
      <c r="B33" s="68" t="s">
        <v>793</v>
      </c>
      <c r="C33" s="69">
        <v>220000000537</v>
      </c>
      <c r="D33" s="72">
        <v>5571977</v>
      </c>
      <c r="E33" s="72" t="s">
        <v>770</v>
      </c>
      <c r="F33" s="72">
        <v>5008457647</v>
      </c>
      <c r="G33" s="72" t="s">
        <v>165</v>
      </c>
      <c r="H33" s="73" t="s">
        <v>165</v>
      </c>
      <c r="I33" s="11" t="s">
        <v>741</v>
      </c>
      <c r="J33" s="17" t="s">
        <v>45</v>
      </c>
      <c r="K33" s="11" t="s">
        <v>220</v>
      </c>
      <c r="L33" s="23" t="s">
        <v>778</v>
      </c>
      <c r="M33" s="11" t="s">
        <v>794</v>
      </c>
      <c r="N33" s="15">
        <v>3100001559</v>
      </c>
      <c r="O33" s="15" t="s">
        <v>743</v>
      </c>
      <c r="P33" s="15">
        <v>1850</v>
      </c>
      <c r="Q33" s="15">
        <v>3865</v>
      </c>
      <c r="R33" s="15">
        <v>3</v>
      </c>
      <c r="S33" s="74">
        <v>3.04</v>
      </c>
      <c r="T33" s="15" t="s">
        <v>166</v>
      </c>
      <c r="U33" s="15" t="s">
        <v>110</v>
      </c>
      <c r="V33" s="15">
        <v>3.7</v>
      </c>
      <c r="W33" s="75">
        <v>15700</v>
      </c>
      <c r="X33" s="20" t="s">
        <v>100</v>
      </c>
      <c r="Y33" s="21">
        <v>68.8</v>
      </c>
      <c r="Z33" s="20">
        <f>W33*Y33</f>
        <v>1080160</v>
      </c>
      <c r="AA33" s="20">
        <f>Z33*0</f>
        <v>0</v>
      </c>
      <c r="AB33" s="20">
        <f>AA33*10%</f>
        <v>0</v>
      </c>
      <c r="AC33" s="20">
        <f>(Z33+AA33+AB33)*18%</f>
        <v>194428.79999999999</v>
      </c>
      <c r="AD33" s="20">
        <f>Z33*2.5%</f>
        <v>27004</v>
      </c>
      <c r="AE33" s="20">
        <f>SUBTOTAL(9,Z33:AD33)</f>
        <v>1301592.8</v>
      </c>
      <c r="AF33" s="20">
        <f>AE33-AC33</f>
        <v>1107164</v>
      </c>
      <c r="AG33" s="15" t="s">
        <v>101</v>
      </c>
      <c r="AH33" s="11" t="s">
        <v>46</v>
      </c>
      <c r="AI33" s="15">
        <v>9100082411</v>
      </c>
      <c r="AJ33" s="15" t="s">
        <v>7</v>
      </c>
      <c r="AK33" s="15" t="s">
        <v>102</v>
      </c>
      <c r="AL33" s="11" t="s">
        <v>18</v>
      </c>
      <c r="AM33" s="11">
        <v>330050808</v>
      </c>
      <c r="AN33" s="11" t="s">
        <v>117</v>
      </c>
      <c r="AO33" s="15" t="s">
        <v>165</v>
      </c>
      <c r="AP33" s="28" t="s">
        <v>165</v>
      </c>
    </row>
    <row r="34" spans="1:42" ht="15.75">
      <c r="A34" s="67">
        <v>33</v>
      </c>
      <c r="B34" s="68" t="s">
        <v>795</v>
      </c>
      <c r="C34" s="69">
        <v>220000000536</v>
      </c>
      <c r="D34" s="72">
        <v>6259360</v>
      </c>
      <c r="E34" s="72" t="s">
        <v>740</v>
      </c>
      <c r="F34" s="72">
        <v>5008669225</v>
      </c>
      <c r="G34" s="72" t="s">
        <v>171</v>
      </c>
      <c r="H34" s="73" t="s">
        <v>171</v>
      </c>
      <c r="I34" s="11" t="s">
        <v>741</v>
      </c>
      <c r="J34" s="17" t="s">
        <v>45</v>
      </c>
      <c r="K34" s="11" t="s">
        <v>220</v>
      </c>
      <c r="L34" s="23" t="s">
        <v>778</v>
      </c>
      <c r="M34" s="11" t="s">
        <v>794</v>
      </c>
      <c r="N34" s="15">
        <v>3100001559</v>
      </c>
      <c r="O34" s="15" t="s">
        <v>743</v>
      </c>
      <c r="P34" s="15">
        <v>1850</v>
      </c>
      <c r="Q34" s="15">
        <v>3865</v>
      </c>
      <c r="R34" s="15">
        <v>3</v>
      </c>
      <c r="S34" s="74">
        <v>3.04</v>
      </c>
      <c r="T34" s="15" t="s">
        <v>114</v>
      </c>
      <c r="U34" s="15" t="s">
        <v>115</v>
      </c>
      <c r="V34" s="15">
        <v>3.7</v>
      </c>
      <c r="W34" s="20">
        <v>23210</v>
      </c>
      <c r="X34" s="20" t="s">
        <v>100</v>
      </c>
      <c r="Y34" s="21">
        <v>68.8</v>
      </c>
      <c r="Z34" s="20">
        <f t="shared" ref="Z34:Z35" si="28">W34*Y34</f>
        <v>1596848</v>
      </c>
      <c r="AA34" s="20">
        <f t="shared" ref="AA34:AA35" si="29">Z34*0</f>
        <v>0</v>
      </c>
      <c r="AB34" s="20">
        <f t="shared" ref="AB34:AB35" si="30">AA34*10%</f>
        <v>0</v>
      </c>
      <c r="AC34" s="20">
        <f t="shared" ref="AC34:AC35" si="31">(Z34+AA34+AB34)*18%</f>
        <v>287432.64</v>
      </c>
      <c r="AD34" s="20">
        <f t="shared" ref="AD34:AD35" si="32">Z34*2.5%</f>
        <v>39921.200000000004</v>
      </c>
      <c r="AE34" s="20">
        <f t="shared" ref="AE34:AE35" si="33">SUBTOTAL(9,Z34:AD34)</f>
        <v>1924201.84</v>
      </c>
      <c r="AF34" s="20">
        <f t="shared" ref="AF34:AF35" si="34">AE34-AC34</f>
        <v>1636769.2000000002</v>
      </c>
      <c r="AG34" s="15" t="s">
        <v>101</v>
      </c>
      <c r="AH34" s="11" t="s">
        <v>46</v>
      </c>
      <c r="AI34" s="15">
        <v>9100082407</v>
      </c>
      <c r="AJ34" s="11" t="s">
        <v>7</v>
      </c>
      <c r="AK34" s="11" t="s">
        <v>116</v>
      </c>
      <c r="AL34" s="11" t="s">
        <v>18</v>
      </c>
      <c r="AM34" s="11">
        <v>330050808</v>
      </c>
      <c r="AN34" s="11" t="s">
        <v>117</v>
      </c>
      <c r="AO34" s="15" t="s">
        <v>172</v>
      </c>
      <c r="AP34" s="28" t="s">
        <v>744</v>
      </c>
    </row>
    <row r="35" spans="1:42" ht="15.75">
      <c r="A35" s="14">
        <v>34</v>
      </c>
      <c r="B35" s="68" t="s">
        <v>796</v>
      </c>
      <c r="C35" s="69">
        <v>220000000536</v>
      </c>
      <c r="D35" s="72">
        <v>6259360</v>
      </c>
      <c r="E35" s="72" t="s">
        <v>740</v>
      </c>
      <c r="F35" s="72">
        <v>5008669225</v>
      </c>
      <c r="G35" s="72" t="s">
        <v>171</v>
      </c>
      <c r="H35" s="73" t="s">
        <v>171</v>
      </c>
      <c r="I35" s="11" t="s">
        <v>741</v>
      </c>
      <c r="J35" s="17" t="s">
        <v>45</v>
      </c>
      <c r="K35" s="11" t="s">
        <v>220</v>
      </c>
      <c r="L35" s="23" t="s">
        <v>778</v>
      </c>
      <c r="M35" s="11" t="s">
        <v>794</v>
      </c>
      <c r="N35" s="15">
        <v>3100001559</v>
      </c>
      <c r="O35" s="15" t="s">
        <v>743</v>
      </c>
      <c r="P35" s="15">
        <v>1850</v>
      </c>
      <c r="Q35" s="15">
        <v>3865</v>
      </c>
      <c r="R35" s="15">
        <v>3</v>
      </c>
      <c r="S35" s="74">
        <v>3.04</v>
      </c>
      <c r="T35" s="15" t="s">
        <v>114</v>
      </c>
      <c r="U35" s="15" t="s">
        <v>115</v>
      </c>
      <c r="V35" s="15">
        <v>3.7</v>
      </c>
      <c r="W35" s="20">
        <v>23210</v>
      </c>
      <c r="X35" s="20" t="s">
        <v>100</v>
      </c>
      <c r="Y35" s="21">
        <v>68.8</v>
      </c>
      <c r="Z35" s="20">
        <f t="shared" si="28"/>
        <v>1596848</v>
      </c>
      <c r="AA35" s="20">
        <f t="shared" si="29"/>
        <v>0</v>
      </c>
      <c r="AB35" s="20">
        <f t="shared" si="30"/>
        <v>0</v>
      </c>
      <c r="AC35" s="20">
        <f t="shared" si="31"/>
        <v>287432.64</v>
      </c>
      <c r="AD35" s="20">
        <f t="shared" si="32"/>
        <v>39921.200000000004</v>
      </c>
      <c r="AE35" s="20">
        <f t="shared" si="33"/>
        <v>1924201.84</v>
      </c>
      <c r="AF35" s="20">
        <f t="shared" si="34"/>
        <v>1636769.2000000002</v>
      </c>
      <c r="AG35" s="15" t="s">
        <v>101</v>
      </c>
      <c r="AH35" s="11" t="s">
        <v>46</v>
      </c>
      <c r="AI35" s="15">
        <v>9100082407</v>
      </c>
      <c r="AJ35" s="11" t="s">
        <v>7</v>
      </c>
      <c r="AK35" s="11" t="s">
        <v>116</v>
      </c>
      <c r="AL35" s="11" t="s">
        <v>18</v>
      </c>
      <c r="AM35" s="11">
        <v>330050808</v>
      </c>
      <c r="AN35" s="11" t="s">
        <v>117</v>
      </c>
      <c r="AO35" s="15" t="s">
        <v>172</v>
      </c>
      <c r="AP35" s="28" t="s">
        <v>744</v>
      </c>
    </row>
    <row r="36" spans="1:42" ht="15.75">
      <c r="A36" s="14">
        <v>35</v>
      </c>
      <c r="B36" s="68" t="s">
        <v>797</v>
      </c>
      <c r="C36" s="69">
        <v>220000000538</v>
      </c>
      <c r="D36" s="72">
        <v>3950488</v>
      </c>
      <c r="E36" s="72" t="s">
        <v>765</v>
      </c>
      <c r="F36" s="72">
        <v>5007917179</v>
      </c>
      <c r="G36" s="72" t="s">
        <v>766</v>
      </c>
      <c r="H36" s="73" t="s">
        <v>766</v>
      </c>
      <c r="I36" s="11" t="s">
        <v>741</v>
      </c>
      <c r="J36" s="17" t="s">
        <v>45</v>
      </c>
      <c r="K36" s="25" t="s">
        <v>220</v>
      </c>
      <c r="L36" s="17" t="s">
        <v>320</v>
      </c>
      <c r="M36" s="11" t="s">
        <v>794</v>
      </c>
      <c r="N36" s="15">
        <v>3100001559</v>
      </c>
      <c r="O36" s="15" t="s">
        <v>743</v>
      </c>
      <c r="P36" s="15">
        <v>1850</v>
      </c>
      <c r="Q36" s="15">
        <v>3865</v>
      </c>
      <c r="R36" s="15">
        <v>3</v>
      </c>
      <c r="S36" s="74">
        <v>3</v>
      </c>
      <c r="T36" s="15" t="s">
        <v>133</v>
      </c>
      <c r="U36" s="15" t="s">
        <v>115</v>
      </c>
      <c r="V36" s="15">
        <v>3.7</v>
      </c>
      <c r="W36" s="75">
        <v>21100</v>
      </c>
      <c r="X36" s="75" t="s">
        <v>767</v>
      </c>
      <c r="Y36" s="76">
        <v>81.048599999999993</v>
      </c>
      <c r="Z36" s="20">
        <f>W36*Y36</f>
        <v>1710125.46</v>
      </c>
      <c r="AA36" s="20">
        <f>Z36*0</f>
        <v>0</v>
      </c>
      <c r="AB36" s="20">
        <f>AA36*10%</f>
        <v>0</v>
      </c>
      <c r="AC36" s="20">
        <f>(Z36+AA36+AB36)*18%</f>
        <v>307822.58279999997</v>
      </c>
      <c r="AD36" s="20">
        <f>Z36*2.5%</f>
        <v>42753.136500000001</v>
      </c>
      <c r="AE36" s="20">
        <f>SUBTOTAL(9,Z36:AD36)</f>
        <v>2060701.1793</v>
      </c>
      <c r="AF36" s="20">
        <f>AE36-AC36</f>
        <v>1752878.5965</v>
      </c>
      <c r="AG36" s="15" t="s">
        <v>101</v>
      </c>
      <c r="AH36" s="11" t="s">
        <v>46</v>
      </c>
      <c r="AI36" s="15">
        <v>9100083103</v>
      </c>
      <c r="AJ36" s="15" t="s">
        <v>7</v>
      </c>
      <c r="AK36" s="15" t="s">
        <v>102</v>
      </c>
      <c r="AL36" s="11" t="s">
        <v>18</v>
      </c>
      <c r="AM36" s="11">
        <v>330047413</v>
      </c>
      <c r="AN36" s="11" t="s">
        <v>103</v>
      </c>
      <c r="AO36" s="15" t="s">
        <v>768</v>
      </c>
      <c r="AP36" s="28" t="s">
        <v>766</v>
      </c>
    </row>
    <row r="37" spans="1:42" ht="15.75">
      <c r="A37" s="67">
        <v>36</v>
      </c>
      <c r="B37" s="68" t="s">
        <v>798</v>
      </c>
      <c r="C37" s="69">
        <v>220000000536</v>
      </c>
      <c r="D37" s="72">
        <v>6259360</v>
      </c>
      <c r="E37" s="72" t="s">
        <v>740</v>
      </c>
      <c r="F37" s="72">
        <v>5008669225</v>
      </c>
      <c r="G37" s="72" t="s">
        <v>171</v>
      </c>
      <c r="H37" s="73" t="s">
        <v>171</v>
      </c>
      <c r="I37" s="11" t="s">
        <v>741</v>
      </c>
      <c r="J37" s="17" t="s">
        <v>45</v>
      </c>
      <c r="K37" s="11" t="s">
        <v>220</v>
      </c>
      <c r="L37" s="23" t="s">
        <v>778</v>
      </c>
      <c r="M37" s="11" t="s">
        <v>794</v>
      </c>
      <c r="N37" s="15">
        <v>3100001559</v>
      </c>
      <c r="O37" s="15" t="s">
        <v>743</v>
      </c>
      <c r="P37" s="15">
        <v>1850</v>
      </c>
      <c r="Q37" s="15">
        <v>3865</v>
      </c>
      <c r="R37" s="15">
        <v>3</v>
      </c>
      <c r="S37" s="74">
        <v>3.07</v>
      </c>
      <c r="T37" s="15" t="s">
        <v>114</v>
      </c>
      <c r="U37" s="15" t="s">
        <v>115</v>
      </c>
      <c r="V37" s="15">
        <v>3.7</v>
      </c>
      <c r="W37" s="20">
        <v>23210</v>
      </c>
      <c r="X37" s="20" t="s">
        <v>100</v>
      </c>
      <c r="Y37" s="21">
        <v>68.8</v>
      </c>
      <c r="Z37" s="20">
        <f>W37*Y37</f>
        <v>1596848</v>
      </c>
      <c r="AA37" s="20">
        <f>Z37*0</f>
        <v>0</v>
      </c>
      <c r="AB37" s="20">
        <f>AA37*10%</f>
        <v>0</v>
      </c>
      <c r="AC37" s="20">
        <f>(Z37+AA37+AB37)*18%</f>
        <v>287432.64</v>
      </c>
      <c r="AD37" s="20">
        <f>Z37*2.5%</f>
        <v>39921.200000000004</v>
      </c>
      <c r="AE37" s="20">
        <f>SUBTOTAL(9,Z37:AD37)</f>
        <v>1924201.84</v>
      </c>
      <c r="AF37" s="20">
        <f>AE37-AC37</f>
        <v>1636769.2000000002</v>
      </c>
      <c r="AG37" s="15" t="s">
        <v>101</v>
      </c>
      <c r="AH37" s="11" t="s">
        <v>46</v>
      </c>
      <c r="AI37" s="15">
        <v>9100082407</v>
      </c>
      <c r="AJ37" s="11" t="s">
        <v>7</v>
      </c>
      <c r="AK37" s="11" t="s">
        <v>116</v>
      </c>
      <c r="AL37" s="11" t="s">
        <v>18</v>
      </c>
      <c r="AM37" s="11">
        <v>330050808</v>
      </c>
      <c r="AN37" s="11" t="s">
        <v>117</v>
      </c>
      <c r="AO37" s="15" t="s">
        <v>172</v>
      </c>
      <c r="AP37" s="28" t="s">
        <v>744</v>
      </c>
    </row>
    <row r="38" spans="1:42" ht="15.75">
      <c r="A38" s="67">
        <v>37</v>
      </c>
      <c r="B38" s="68" t="s">
        <v>799</v>
      </c>
      <c r="C38" s="69">
        <v>220000000608</v>
      </c>
      <c r="D38" s="72">
        <v>19022</v>
      </c>
      <c r="E38" s="72" t="s">
        <v>96</v>
      </c>
      <c r="F38" s="72">
        <v>5007840599</v>
      </c>
      <c r="G38" s="72" t="s">
        <v>97</v>
      </c>
      <c r="H38" s="73" t="s">
        <v>97</v>
      </c>
      <c r="I38" s="11" t="s">
        <v>741</v>
      </c>
      <c r="J38" s="17" t="s">
        <v>45</v>
      </c>
      <c r="K38" s="25" t="s">
        <v>220</v>
      </c>
      <c r="L38" s="17" t="s">
        <v>780</v>
      </c>
      <c r="M38" s="11" t="s">
        <v>794</v>
      </c>
      <c r="N38" s="15">
        <v>3100001559</v>
      </c>
      <c r="O38" s="15" t="s">
        <v>743</v>
      </c>
      <c r="P38" s="15">
        <v>1850</v>
      </c>
      <c r="Q38" s="15">
        <v>3865</v>
      </c>
      <c r="R38" s="15">
        <v>3</v>
      </c>
      <c r="S38" s="74">
        <v>3.04</v>
      </c>
      <c r="T38" s="15" t="s">
        <v>747</v>
      </c>
      <c r="U38" s="15" t="s">
        <v>748</v>
      </c>
      <c r="V38" s="15">
        <v>3.7</v>
      </c>
      <c r="W38" s="20">
        <v>16000</v>
      </c>
      <c r="X38" s="20" t="s">
        <v>100</v>
      </c>
      <c r="Y38" s="21">
        <v>68.683300000000003</v>
      </c>
      <c r="Z38" s="20">
        <f>W38*Y38</f>
        <v>1098932.8</v>
      </c>
      <c r="AA38" s="20">
        <f>Z38*0</f>
        <v>0</v>
      </c>
      <c r="AB38" s="20">
        <f>AA38*10%</f>
        <v>0</v>
      </c>
      <c r="AC38" s="20">
        <f>(Z38+AA38+AB38)*18%</f>
        <v>197807.90400000001</v>
      </c>
      <c r="AD38" s="20">
        <f>Z38*2.5%</f>
        <v>27473.320000000003</v>
      </c>
      <c r="AE38" s="20">
        <f>SUBTOTAL(9,Z38:AD38)</f>
        <v>1324214.0240000002</v>
      </c>
      <c r="AF38" s="20">
        <f>AE38-AC38</f>
        <v>1126406.1200000001</v>
      </c>
      <c r="AG38" s="15" t="s">
        <v>101</v>
      </c>
      <c r="AH38" s="11" t="s">
        <v>46</v>
      </c>
      <c r="AI38" s="15" t="s">
        <v>754</v>
      </c>
      <c r="AJ38" s="11" t="s">
        <v>7</v>
      </c>
      <c r="AK38" s="11" t="s">
        <v>102</v>
      </c>
      <c r="AL38" s="11" t="s">
        <v>18</v>
      </c>
      <c r="AM38" s="11">
        <v>330047413</v>
      </c>
      <c r="AN38" s="11" t="s">
        <v>103</v>
      </c>
      <c r="AO38" s="15" t="s">
        <v>104</v>
      </c>
      <c r="AP38" s="28" t="s">
        <v>749</v>
      </c>
    </row>
    <row r="39" spans="1:42" ht="15.75">
      <c r="A39" s="14">
        <v>38</v>
      </c>
      <c r="B39" s="68" t="s">
        <v>800</v>
      </c>
      <c r="C39" s="69">
        <v>220000000536</v>
      </c>
      <c r="D39" s="72">
        <v>7395517</v>
      </c>
      <c r="E39" s="72" t="s">
        <v>801</v>
      </c>
      <c r="F39" s="72">
        <v>5009091846</v>
      </c>
      <c r="G39" s="72" t="s">
        <v>113</v>
      </c>
      <c r="H39" s="73" t="s">
        <v>113</v>
      </c>
      <c r="I39" s="11" t="s">
        <v>741</v>
      </c>
      <c r="J39" s="17" t="s">
        <v>45</v>
      </c>
      <c r="K39" s="11" t="s">
        <v>220</v>
      </c>
      <c r="L39" s="23" t="s">
        <v>778</v>
      </c>
      <c r="M39" s="18">
        <v>45315</v>
      </c>
      <c r="N39" s="15">
        <v>3100001559</v>
      </c>
      <c r="O39" s="15" t="s">
        <v>743</v>
      </c>
      <c r="P39" s="15">
        <v>1850</v>
      </c>
      <c r="Q39" s="15">
        <v>3865</v>
      </c>
      <c r="R39" s="15">
        <v>3</v>
      </c>
      <c r="S39" s="74">
        <v>3.04</v>
      </c>
      <c r="T39" s="15" t="s">
        <v>114</v>
      </c>
      <c r="U39" s="15" t="s">
        <v>115</v>
      </c>
      <c r="V39" s="15">
        <v>3.7</v>
      </c>
      <c r="W39" s="20">
        <v>23210</v>
      </c>
      <c r="X39" s="20" t="s">
        <v>100</v>
      </c>
      <c r="Y39" s="21">
        <v>68.8</v>
      </c>
      <c r="Z39" s="20">
        <f>W39*Y39</f>
        <v>1596848</v>
      </c>
      <c r="AA39" s="20">
        <f>Z39*0</f>
        <v>0</v>
      </c>
      <c r="AB39" s="20">
        <f>AA39*10%</f>
        <v>0</v>
      </c>
      <c r="AC39" s="20">
        <f>(Z39+AA39+AB39)*18%</f>
        <v>287432.64</v>
      </c>
      <c r="AD39" s="20">
        <f>Z39*2.5%</f>
        <v>39921.200000000004</v>
      </c>
      <c r="AE39" s="20">
        <f>SUBTOTAL(9,Z39:AD39)</f>
        <v>1924201.84</v>
      </c>
      <c r="AF39" s="20">
        <f>AE39-AC39</f>
        <v>1636769.2000000002</v>
      </c>
      <c r="AG39" s="15" t="s">
        <v>101</v>
      </c>
      <c r="AH39" s="11" t="s">
        <v>46</v>
      </c>
      <c r="AI39" s="15">
        <v>9100082407</v>
      </c>
      <c r="AJ39" s="11" t="s">
        <v>7</v>
      </c>
      <c r="AK39" s="11" t="s">
        <v>116</v>
      </c>
      <c r="AL39" s="11" t="s">
        <v>18</v>
      </c>
      <c r="AM39" s="11">
        <v>330050808</v>
      </c>
      <c r="AN39" s="11" t="s">
        <v>117</v>
      </c>
      <c r="AO39" s="15" t="s">
        <v>172</v>
      </c>
      <c r="AP39" s="28" t="s">
        <v>802</v>
      </c>
    </row>
    <row r="40" spans="1:42" ht="15.75">
      <c r="A40" s="14">
        <v>39</v>
      </c>
      <c r="B40" s="15">
        <v>159981</v>
      </c>
      <c r="C40" s="69">
        <v>220000000535</v>
      </c>
      <c r="D40" s="72">
        <v>1904</v>
      </c>
      <c r="E40" s="72" t="s">
        <v>107</v>
      </c>
      <c r="F40" s="72">
        <v>5007583950</v>
      </c>
      <c r="G40" s="72" t="s">
        <v>108</v>
      </c>
      <c r="H40" s="73" t="s">
        <v>108</v>
      </c>
      <c r="I40" s="11" t="s">
        <v>741</v>
      </c>
      <c r="J40" s="17" t="s">
        <v>45</v>
      </c>
      <c r="K40" s="25" t="s">
        <v>220</v>
      </c>
      <c r="L40" s="17" t="s">
        <v>761</v>
      </c>
      <c r="M40" s="18">
        <v>45315</v>
      </c>
      <c r="N40" s="15">
        <v>3100001559</v>
      </c>
      <c r="O40" s="15" t="s">
        <v>743</v>
      </c>
      <c r="P40" s="15">
        <v>1850</v>
      </c>
      <c r="Q40" s="15">
        <v>3865</v>
      </c>
      <c r="R40" s="15">
        <v>5</v>
      </c>
      <c r="S40" s="74" t="s">
        <v>144</v>
      </c>
      <c r="T40" s="15" t="s">
        <v>109</v>
      </c>
      <c r="U40" s="15" t="s">
        <v>110</v>
      </c>
      <c r="V40" s="15">
        <v>3.7</v>
      </c>
      <c r="W40" s="20">
        <v>14695</v>
      </c>
      <c r="X40" s="20" t="s">
        <v>100</v>
      </c>
      <c r="Y40" s="21">
        <v>68.8</v>
      </c>
      <c r="Z40" s="20">
        <f>W40*Y40</f>
        <v>1011016</v>
      </c>
      <c r="AA40" s="20">
        <f>Z40*0</f>
        <v>0</v>
      </c>
      <c r="AB40" s="20">
        <f>AA40*10%</f>
        <v>0</v>
      </c>
      <c r="AC40" s="20">
        <f>(Z40+AA40+AB40)*18%</f>
        <v>181982.88</v>
      </c>
      <c r="AD40" s="20">
        <f>Z40*2.5%</f>
        <v>25275.4</v>
      </c>
      <c r="AE40" s="20">
        <f>SUBTOTAL(9,Z40:AD40)</f>
        <v>1218274.2799999998</v>
      </c>
      <c r="AF40" s="20">
        <f>AE40-AC40</f>
        <v>1036291.3999999998</v>
      </c>
      <c r="AG40" s="15" t="s">
        <v>101</v>
      </c>
      <c r="AH40" s="11" t="s">
        <v>46</v>
      </c>
      <c r="AI40" s="15">
        <v>9100082390</v>
      </c>
      <c r="AJ40" s="11" t="s">
        <v>7</v>
      </c>
      <c r="AK40" s="11" t="s">
        <v>102</v>
      </c>
      <c r="AL40" s="11" t="s">
        <v>18</v>
      </c>
      <c r="AM40" s="11">
        <v>330047413</v>
      </c>
      <c r="AN40" s="11" t="s">
        <v>103</v>
      </c>
      <c r="AO40" s="15" t="s">
        <v>111</v>
      </c>
      <c r="AP40" s="28" t="s">
        <v>108</v>
      </c>
    </row>
    <row r="41" spans="1:42" ht="15.75">
      <c r="A41" s="67">
        <v>40</v>
      </c>
      <c r="B41" s="15" t="s">
        <v>803</v>
      </c>
      <c r="C41" s="69">
        <v>220000000607</v>
      </c>
      <c r="D41" s="72">
        <v>19022</v>
      </c>
      <c r="E41" s="72" t="s">
        <v>96</v>
      </c>
      <c r="F41" s="72">
        <v>5007840599</v>
      </c>
      <c r="G41" s="72" t="s">
        <v>97</v>
      </c>
      <c r="H41" s="73" t="s">
        <v>97</v>
      </c>
      <c r="I41" s="11" t="s">
        <v>741</v>
      </c>
      <c r="J41" s="17" t="s">
        <v>45</v>
      </c>
      <c r="K41" s="25" t="s">
        <v>220</v>
      </c>
      <c r="L41" s="17" t="s">
        <v>780</v>
      </c>
      <c r="M41" s="18">
        <v>45315</v>
      </c>
      <c r="N41" s="15">
        <v>3100001559</v>
      </c>
      <c r="O41" s="15" t="s">
        <v>743</v>
      </c>
      <c r="P41" s="15">
        <v>1850</v>
      </c>
      <c r="Q41" s="15">
        <v>3865</v>
      </c>
      <c r="R41" s="15">
        <v>3</v>
      </c>
      <c r="S41" s="74">
        <v>3.07</v>
      </c>
      <c r="T41" s="15" t="s">
        <v>747</v>
      </c>
      <c r="U41" s="15" t="s">
        <v>748</v>
      </c>
      <c r="V41" s="15">
        <v>3.7</v>
      </c>
      <c r="W41" s="20">
        <v>16000</v>
      </c>
      <c r="X41" s="20" t="s">
        <v>100</v>
      </c>
      <c r="Y41" s="21">
        <v>68.683300000000003</v>
      </c>
      <c r="Z41" s="20">
        <f t="shared" ref="Z41:Z42" si="35">W41*Y41</f>
        <v>1098932.8</v>
      </c>
      <c r="AA41" s="20">
        <f t="shared" ref="AA41:AA42" si="36">Z41*0</f>
        <v>0</v>
      </c>
      <c r="AB41" s="20">
        <f t="shared" ref="AB41:AB42" si="37">AA41*10%</f>
        <v>0</v>
      </c>
      <c r="AC41" s="20">
        <f t="shared" ref="AC41:AC42" si="38">(Z41+AA41+AB41)*18%</f>
        <v>197807.90400000001</v>
      </c>
      <c r="AD41" s="20">
        <f t="shared" ref="AD41:AD42" si="39">Z41*2.5%</f>
        <v>27473.320000000003</v>
      </c>
      <c r="AE41" s="20">
        <f t="shared" ref="AE41:AE42" si="40">SUBTOTAL(9,Z41:AD41)</f>
        <v>1324214.0240000002</v>
      </c>
      <c r="AF41" s="20">
        <f t="shared" ref="AF41:AF42" si="41">AE41-AC41</f>
        <v>1126406.1200000001</v>
      </c>
      <c r="AG41" s="15" t="s">
        <v>101</v>
      </c>
      <c r="AH41" s="11" t="s">
        <v>46</v>
      </c>
      <c r="AI41" s="15" t="s">
        <v>754</v>
      </c>
      <c r="AJ41" s="11" t="s">
        <v>7</v>
      </c>
      <c r="AK41" s="11" t="s">
        <v>102</v>
      </c>
      <c r="AL41" s="11" t="s">
        <v>18</v>
      </c>
      <c r="AM41" s="11">
        <v>330047413</v>
      </c>
      <c r="AN41" s="11" t="s">
        <v>103</v>
      </c>
      <c r="AO41" s="15" t="s">
        <v>104</v>
      </c>
      <c r="AP41" s="28" t="s">
        <v>749</v>
      </c>
    </row>
    <row r="42" spans="1:42" ht="15.75">
      <c r="A42" s="67">
        <v>41</v>
      </c>
      <c r="B42" s="15" t="s">
        <v>804</v>
      </c>
      <c r="C42" s="69">
        <v>220000000609</v>
      </c>
      <c r="D42" s="72">
        <v>19022</v>
      </c>
      <c r="E42" s="72" t="s">
        <v>96</v>
      </c>
      <c r="F42" s="72">
        <v>5007840599</v>
      </c>
      <c r="G42" s="72" t="s">
        <v>97</v>
      </c>
      <c r="H42" s="73" t="s">
        <v>97</v>
      </c>
      <c r="I42" s="11" t="s">
        <v>741</v>
      </c>
      <c r="J42" s="17" t="s">
        <v>45</v>
      </c>
      <c r="K42" s="25" t="s">
        <v>220</v>
      </c>
      <c r="L42" s="17" t="s">
        <v>780</v>
      </c>
      <c r="M42" s="18">
        <v>45315</v>
      </c>
      <c r="N42" s="15">
        <v>3100001559</v>
      </c>
      <c r="O42" s="15" t="s">
        <v>805</v>
      </c>
      <c r="P42" s="15">
        <v>1850</v>
      </c>
      <c r="Q42" s="15">
        <v>3865</v>
      </c>
      <c r="R42" s="15">
        <v>3</v>
      </c>
      <c r="S42" s="74">
        <v>2.96</v>
      </c>
      <c r="T42" s="15" t="s">
        <v>747</v>
      </c>
      <c r="U42" s="15" t="s">
        <v>748</v>
      </c>
      <c r="V42" s="15">
        <v>3.7</v>
      </c>
      <c r="W42" s="20">
        <v>16000</v>
      </c>
      <c r="X42" s="20" t="s">
        <v>100</v>
      </c>
      <c r="Y42" s="21">
        <v>68.683300000000003</v>
      </c>
      <c r="Z42" s="20">
        <f t="shared" si="35"/>
        <v>1098932.8</v>
      </c>
      <c r="AA42" s="20">
        <f t="shared" si="36"/>
        <v>0</v>
      </c>
      <c r="AB42" s="20">
        <f t="shared" si="37"/>
        <v>0</v>
      </c>
      <c r="AC42" s="20">
        <f t="shared" si="38"/>
        <v>197807.90400000001</v>
      </c>
      <c r="AD42" s="20">
        <f t="shared" si="39"/>
        <v>27473.320000000003</v>
      </c>
      <c r="AE42" s="20">
        <f t="shared" si="40"/>
        <v>1324214.0240000002</v>
      </c>
      <c r="AF42" s="20">
        <f t="shared" si="41"/>
        <v>1126406.1200000001</v>
      </c>
      <c r="AG42" s="15" t="s">
        <v>101</v>
      </c>
      <c r="AH42" s="11" t="s">
        <v>46</v>
      </c>
      <c r="AI42" s="15" t="s">
        <v>754</v>
      </c>
      <c r="AJ42" s="11" t="s">
        <v>7</v>
      </c>
      <c r="AK42" s="11" t="s">
        <v>102</v>
      </c>
      <c r="AL42" s="11" t="s">
        <v>18</v>
      </c>
      <c r="AM42" s="11">
        <v>330047413</v>
      </c>
      <c r="AN42" s="11" t="s">
        <v>103</v>
      </c>
      <c r="AO42" s="15" t="s">
        <v>104</v>
      </c>
      <c r="AP42" s="28" t="s">
        <v>749</v>
      </c>
    </row>
    <row r="43" spans="1:42" ht="15.75">
      <c r="A43" s="14">
        <v>42</v>
      </c>
      <c r="B43" s="15" t="s">
        <v>806</v>
      </c>
      <c r="C43" s="69">
        <v>220000000538</v>
      </c>
      <c r="D43" s="72">
        <v>4529571</v>
      </c>
      <c r="E43" s="72" t="s">
        <v>256</v>
      </c>
      <c r="F43" s="72">
        <v>5008110574</v>
      </c>
      <c r="G43" s="72" t="s">
        <v>257</v>
      </c>
      <c r="H43" s="73" t="s">
        <v>257</v>
      </c>
      <c r="I43" s="11" t="s">
        <v>807</v>
      </c>
      <c r="J43" s="17" t="s">
        <v>45</v>
      </c>
      <c r="K43" s="11" t="s">
        <v>220</v>
      </c>
      <c r="L43" s="23" t="s">
        <v>808</v>
      </c>
      <c r="M43" s="18">
        <v>45346</v>
      </c>
      <c r="N43" s="15">
        <v>3100001559</v>
      </c>
      <c r="O43" s="15" t="s">
        <v>743</v>
      </c>
      <c r="P43" s="15">
        <v>1850</v>
      </c>
      <c r="Q43" s="15">
        <v>3865</v>
      </c>
      <c r="R43" s="15">
        <v>3</v>
      </c>
      <c r="S43" s="74">
        <v>3</v>
      </c>
      <c r="T43" s="15" t="s">
        <v>133</v>
      </c>
      <c r="U43" s="15" t="s">
        <v>115</v>
      </c>
      <c r="V43" s="15">
        <v>3.7</v>
      </c>
      <c r="W43" s="75">
        <v>21100</v>
      </c>
      <c r="X43" s="75" t="s">
        <v>767</v>
      </c>
      <c r="Y43" s="76">
        <v>81.048599999999993</v>
      </c>
      <c r="Z43" s="20">
        <f>W43*Y43</f>
        <v>1710125.46</v>
      </c>
      <c r="AA43" s="20">
        <f>Z43*0</f>
        <v>0</v>
      </c>
      <c r="AB43" s="20">
        <f>AA43*10%</f>
        <v>0</v>
      </c>
      <c r="AC43" s="20">
        <f>(Z43+AA43+AB43)*18%</f>
        <v>307822.58279999997</v>
      </c>
      <c r="AD43" s="20">
        <f>Z43*2.5%</f>
        <v>42753.136500000001</v>
      </c>
      <c r="AE43" s="20">
        <f>SUBTOTAL(9,Z43:AD43)</f>
        <v>2060701.1793</v>
      </c>
      <c r="AF43" s="20">
        <f>AE43-AC43</f>
        <v>1752878.5965</v>
      </c>
      <c r="AG43" s="15" t="s">
        <v>101</v>
      </c>
      <c r="AH43" s="11" t="s">
        <v>46</v>
      </c>
      <c r="AI43" s="15">
        <v>9100083103</v>
      </c>
      <c r="AJ43" s="15" t="s">
        <v>7</v>
      </c>
      <c r="AK43" s="15" t="s">
        <v>102</v>
      </c>
      <c r="AL43" s="11" t="s">
        <v>18</v>
      </c>
      <c r="AM43" s="11">
        <v>330050808</v>
      </c>
      <c r="AN43" s="11" t="s">
        <v>103</v>
      </c>
      <c r="AO43" s="15" t="s">
        <v>768</v>
      </c>
      <c r="AP43" s="28" t="s">
        <v>257</v>
      </c>
    </row>
    <row r="44" spans="1:42" ht="15.75">
      <c r="A44" s="14">
        <v>43</v>
      </c>
      <c r="B44" s="68" t="s">
        <v>809</v>
      </c>
      <c r="C44" s="69">
        <v>220000000536</v>
      </c>
      <c r="D44" s="72">
        <v>6259360</v>
      </c>
      <c r="E44" s="72" t="s">
        <v>740</v>
      </c>
      <c r="F44" s="72">
        <v>5008669225</v>
      </c>
      <c r="G44" s="72" t="s">
        <v>171</v>
      </c>
      <c r="H44" s="73" t="s">
        <v>171</v>
      </c>
      <c r="I44" s="11" t="s">
        <v>807</v>
      </c>
      <c r="J44" s="17" t="s">
        <v>45</v>
      </c>
      <c r="K44" s="11" t="s">
        <v>220</v>
      </c>
      <c r="L44" s="23" t="s">
        <v>778</v>
      </c>
      <c r="M44" s="18">
        <v>45346</v>
      </c>
      <c r="N44" s="15">
        <v>3100001559</v>
      </c>
      <c r="O44" s="15" t="s">
        <v>743</v>
      </c>
      <c r="P44" s="15">
        <v>1850</v>
      </c>
      <c r="Q44" s="15">
        <v>3865</v>
      </c>
      <c r="R44" s="15">
        <v>3</v>
      </c>
      <c r="S44" s="74">
        <v>3.04</v>
      </c>
      <c r="T44" s="15" t="s">
        <v>114</v>
      </c>
      <c r="U44" s="15" t="s">
        <v>115</v>
      </c>
      <c r="V44" s="15">
        <v>3.7</v>
      </c>
      <c r="W44" s="20">
        <v>23210</v>
      </c>
      <c r="X44" s="20" t="s">
        <v>100</v>
      </c>
      <c r="Y44" s="21">
        <v>68.8</v>
      </c>
      <c r="Z44" s="20">
        <f>W44*Y44</f>
        <v>1596848</v>
      </c>
      <c r="AA44" s="20">
        <f>Z44*0</f>
        <v>0</v>
      </c>
      <c r="AB44" s="20">
        <f>AA44*10%</f>
        <v>0</v>
      </c>
      <c r="AC44" s="20">
        <f>(Z44+AA44+AB44)*18%</f>
        <v>287432.64</v>
      </c>
      <c r="AD44" s="20">
        <f>Z44*2.5%</f>
        <v>39921.200000000004</v>
      </c>
      <c r="AE44" s="20">
        <f>SUBTOTAL(9,Z44:AD44)</f>
        <v>1924201.84</v>
      </c>
      <c r="AF44" s="20">
        <f>AE44-AC44</f>
        <v>1636769.2000000002</v>
      </c>
      <c r="AG44" s="15" t="s">
        <v>101</v>
      </c>
      <c r="AH44" s="11" t="s">
        <v>46</v>
      </c>
      <c r="AI44" s="15">
        <v>9100082407</v>
      </c>
      <c r="AJ44" s="11" t="s">
        <v>7</v>
      </c>
      <c r="AK44" s="11" t="s">
        <v>116</v>
      </c>
      <c r="AL44" s="11" t="s">
        <v>18</v>
      </c>
      <c r="AM44" s="11">
        <v>330050808</v>
      </c>
      <c r="AN44" s="11" t="s">
        <v>117</v>
      </c>
      <c r="AO44" s="15" t="s">
        <v>172</v>
      </c>
      <c r="AP44" s="28" t="s">
        <v>744</v>
      </c>
    </row>
    <row r="45" spans="1:42" ht="15.75">
      <c r="A45" s="67">
        <v>44</v>
      </c>
      <c r="B45" s="68">
        <v>14997</v>
      </c>
      <c r="C45" s="69">
        <v>130000005771</v>
      </c>
      <c r="D45" s="72" t="s">
        <v>810</v>
      </c>
      <c r="E45" s="72">
        <v>43772</v>
      </c>
      <c r="F45" s="72"/>
      <c r="G45" s="72"/>
      <c r="H45" s="73" t="s">
        <v>811</v>
      </c>
      <c r="I45" s="11" t="s">
        <v>807</v>
      </c>
      <c r="J45" s="17" t="s">
        <v>45</v>
      </c>
      <c r="K45" s="11" t="s">
        <v>220</v>
      </c>
      <c r="L45" s="17" t="s">
        <v>812</v>
      </c>
      <c r="M45" s="18">
        <v>45375</v>
      </c>
      <c r="N45" s="15">
        <v>3100001559</v>
      </c>
      <c r="O45" s="15" t="s">
        <v>743</v>
      </c>
      <c r="P45" s="15">
        <v>1850</v>
      </c>
      <c r="Q45" s="15">
        <v>3865</v>
      </c>
      <c r="R45" s="15">
        <v>3</v>
      </c>
      <c r="S45" s="74">
        <v>3.13</v>
      </c>
      <c r="T45" s="15" t="s">
        <v>236</v>
      </c>
      <c r="U45" s="15" t="s">
        <v>237</v>
      </c>
      <c r="V45" s="15">
        <v>3.7</v>
      </c>
      <c r="W45" s="20">
        <v>1200000</v>
      </c>
      <c r="X45" s="20" t="s">
        <v>813</v>
      </c>
      <c r="Y45" s="21"/>
      <c r="Z45" s="20"/>
      <c r="AA45" s="20"/>
      <c r="AB45" s="20"/>
      <c r="AC45" s="20"/>
      <c r="AD45" s="20"/>
      <c r="AE45" s="20"/>
      <c r="AF45" s="20">
        <v>1200000</v>
      </c>
      <c r="AG45" s="15" t="s">
        <v>101</v>
      </c>
      <c r="AH45" s="11" t="s">
        <v>468</v>
      </c>
      <c r="AI45" s="15">
        <v>9100066170</v>
      </c>
      <c r="AJ45" s="15" t="s">
        <v>238</v>
      </c>
      <c r="AK45" s="15" t="s">
        <v>102</v>
      </c>
      <c r="AL45" s="11" t="s">
        <v>239</v>
      </c>
      <c r="AM45" s="11" t="s">
        <v>152</v>
      </c>
      <c r="AN45" s="11" t="s">
        <v>152</v>
      </c>
      <c r="AO45" s="15"/>
      <c r="AP45" s="28"/>
    </row>
    <row r="46" spans="1:42" ht="15.75">
      <c r="A46" s="67">
        <v>45</v>
      </c>
      <c r="B46" s="68">
        <v>159983</v>
      </c>
      <c r="C46" s="69">
        <v>220000000535</v>
      </c>
      <c r="D46" s="72">
        <v>1904</v>
      </c>
      <c r="E46" s="72" t="s">
        <v>107</v>
      </c>
      <c r="F46" s="72">
        <v>5007583950</v>
      </c>
      <c r="G46" s="72" t="s">
        <v>108</v>
      </c>
      <c r="H46" s="73" t="s">
        <v>108</v>
      </c>
      <c r="I46" s="11" t="s">
        <v>807</v>
      </c>
      <c r="J46" s="17" t="s">
        <v>45</v>
      </c>
      <c r="K46" s="11" t="s">
        <v>220</v>
      </c>
      <c r="L46" s="17" t="s">
        <v>812</v>
      </c>
      <c r="M46" s="18">
        <v>45375</v>
      </c>
      <c r="N46" s="15">
        <v>3100001559</v>
      </c>
      <c r="O46" s="15" t="s">
        <v>743</v>
      </c>
      <c r="P46" s="15">
        <v>1850</v>
      </c>
      <c r="Q46" s="15">
        <v>3865</v>
      </c>
      <c r="R46" s="15">
        <v>5</v>
      </c>
      <c r="S46" s="74" t="s">
        <v>144</v>
      </c>
      <c r="T46" s="15" t="s">
        <v>109</v>
      </c>
      <c r="U46" s="15" t="s">
        <v>110</v>
      </c>
      <c r="V46" s="15">
        <v>3.7</v>
      </c>
      <c r="W46" s="20">
        <v>14695</v>
      </c>
      <c r="X46" s="20" t="s">
        <v>100</v>
      </c>
      <c r="Y46" s="21">
        <v>68.8</v>
      </c>
      <c r="Z46" s="20">
        <f>W46*Y46</f>
        <v>1011016</v>
      </c>
      <c r="AA46" s="20">
        <f>Z46*0</f>
        <v>0</v>
      </c>
      <c r="AB46" s="20">
        <f>AA46*10%</f>
        <v>0</v>
      </c>
      <c r="AC46" s="20">
        <f>(Z46+AA46+AB46)*18%</f>
        <v>181982.88</v>
      </c>
      <c r="AD46" s="20">
        <f>Z46*2.5%</f>
        <v>25275.4</v>
      </c>
      <c r="AE46" s="20">
        <f>SUBTOTAL(9,Z46:AD46)</f>
        <v>1218274.2799999998</v>
      </c>
      <c r="AF46" s="20">
        <f>AE46-AC46</f>
        <v>1036291.3999999998</v>
      </c>
      <c r="AG46" s="15" t="s">
        <v>101</v>
      </c>
      <c r="AH46" s="11" t="s">
        <v>468</v>
      </c>
      <c r="AI46" s="15">
        <v>9100082390</v>
      </c>
      <c r="AJ46" s="11" t="s">
        <v>7</v>
      </c>
      <c r="AK46" s="11" t="s">
        <v>102</v>
      </c>
      <c r="AL46" s="11" t="s">
        <v>18</v>
      </c>
      <c r="AM46" s="11">
        <v>330047413</v>
      </c>
      <c r="AN46" s="11" t="s">
        <v>103</v>
      </c>
      <c r="AO46" s="15" t="s">
        <v>111</v>
      </c>
      <c r="AP46" s="28" t="s">
        <v>108</v>
      </c>
    </row>
    <row r="47" spans="1:42" ht="15.75">
      <c r="A47" s="14">
        <v>46</v>
      </c>
      <c r="B47" s="68" t="s">
        <v>814</v>
      </c>
      <c r="C47" s="69">
        <v>220000000607</v>
      </c>
      <c r="D47" s="72">
        <v>19022</v>
      </c>
      <c r="E47" s="72" t="s">
        <v>96</v>
      </c>
      <c r="F47" s="72">
        <v>5007840599</v>
      </c>
      <c r="G47" s="72" t="s">
        <v>97</v>
      </c>
      <c r="H47" s="73" t="s">
        <v>97</v>
      </c>
      <c r="I47" s="11" t="s">
        <v>807</v>
      </c>
      <c r="J47" s="17" t="s">
        <v>45</v>
      </c>
      <c r="K47" s="11" t="s">
        <v>220</v>
      </c>
      <c r="L47" s="17" t="s">
        <v>812</v>
      </c>
      <c r="M47" s="18">
        <v>45375</v>
      </c>
      <c r="N47" s="15">
        <v>3100001559</v>
      </c>
      <c r="O47" s="15" t="s">
        <v>815</v>
      </c>
      <c r="P47" s="15">
        <v>1850</v>
      </c>
      <c r="Q47" s="15">
        <v>3865</v>
      </c>
      <c r="R47" s="15">
        <v>3</v>
      </c>
      <c r="S47" s="74">
        <v>2.96</v>
      </c>
      <c r="T47" s="15" t="s">
        <v>747</v>
      </c>
      <c r="U47" s="15" t="s">
        <v>748</v>
      </c>
      <c r="V47" s="15">
        <v>3.7</v>
      </c>
      <c r="W47" s="20">
        <v>16000</v>
      </c>
      <c r="X47" s="20" t="s">
        <v>100</v>
      </c>
      <c r="Y47" s="21">
        <v>68.683300000000003</v>
      </c>
      <c r="Z47" s="20">
        <f>W47*Y47</f>
        <v>1098932.8</v>
      </c>
      <c r="AA47" s="20">
        <f>Z47*0</f>
        <v>0</v>
      </c>
      <c r="AB47" s="20">
        <f>AA47*10%</f>
        <v>0</v>
      </c>
      <c r="AC47" s="20">
        <f>(Z47+AA47+AB47)*18%</f>
        <v>197807.90400000001</v>
      </c>
      <c r="AD47" s="20">
        <f>Z47*2.5%</f>
        <v>27473.320000000003</v>
      </c>
      <c r="AE47" s="20">
        <f>SUBTOTAL(9,Z47:AD47)</f>
        <v>1324214.0240000002</v>
      </c>
      <c r="AF47" s="20">
        <f>AE47-AC47</f>
        <v>1126406.1200000001</v>
      </c>
      <c r="AG47" s="15" t="s">
        <v>101</v>
      </c>
      <c r="AH47" s="11" t="s">
        <v>468</v>
      </c>
      <c r="AI47" s="15" t="s">
        <v>754</v>
      </c>
      <c r="AJ47" s="11" t="s">
        <v>7</v>
      </c>
      <c r="AK47" s="11" t="s">
        <v>102</v>
      </c>
      <c r="AL47" s="11" t="s">
        <v>18</v>
      </c>
      <c r="AM47" s="11">
        <v>330047413</v>
      </c>
      <c r="AN47" s="11" t="s">
        <v>103</v>
      </c>
      <c r="AO47" s="15" t="s">
        <v>104</v>
      </c>
      <c r="AP47" s="28" t="s">
        <v>749</v>
      </c>
    </row>
    <row r="48" spans="1:42" ht="15.75">
      <c r="A48" s="14">
        <v>47</v>
      </c>
      <c r="B48" s="68">
        <v>159982</v>
      </c>
      <c r="C48" s="69">
        <v>220000000535</v>
      </c>
      <c r="D48" s="72">
        <v>1904</v>
      </c>
      <c r="E48" s="72" t="s">
        <v>107</v>
      </c>
      <c r="F48" s="72">
        <v>5007583950</v>
      </c>
      <c r="G48" s="72" t="s">
        <v>108</v>
      </c>
      <c r="H48" s="73" t="s">
        <v>108</v>
      </c>
      <c r="I48" s="11" t="s">
        <v>807</v>
      </c>
      <c r="J48" s="17" t="s">
        <v>45</v>
      </c>
      <c r="K48" s="11" t="s">
        <v>220</v>
      </c>
      <c r="L48" s="17" t="s">
        <v>812</v>
      </c>
      <c r="M48" s="18">
        <v>45375</v>
      </c>
      <c r="N48" s="15">
        <v>3100001559</v>
      </c>
      <c r="O48" s="15" t="s">
        <v>743</v>
      </c>
      <c r="P48" s="15">
        <v>1850</v>
      </c>
      <c r="Q48" s="15">
        <v>3865</v>
      </c>
      <c r="R48" s="15">
        <v>5</v>
      </c>
      <c r="S48" s="74" t="s">
        <v>144</v>
      </c>
      <c r="T48" s="15" t="s">
        <v>109</v>
      </c>
      <c r="U48" s="15" t="s">
        <v>110</v>
      </c>
      <c r="V48" s="15">
        <v>3.7</v>
      </c>
      <c r="W48" s="20">
        <v>14695</v>
      </c>
      <c r="X48" s="20" t="s">
        <v>100</v>
      </c>
      <c r="Y48" s="21">
        <v>68.8</v>
      </c>
      <c r="Z48" s="20">
        <f>W48*Y48</f>
        <v>1011016</v>
      </c>
      <c r="AA48" s="20">
        <f>Z48*0</f>
        <v>0</v>
      </c>
      <c r="AB48" s="20">
        <f>AA48*10%</f>
        <v>0</v>
      </c>
      <c r="AC48" s="20">
        <f>(Z48+AA48+AB48)*18%</f>
        <v>181982.88</v>
      </c>
      <c r="AD48" s="20">
        <f>Z48*2.5%</f>
        <v>25275.4</v>
      </c>
      <c r="AE48" s="20">
        <f>SUBTOTAL(9,Z48:AD48)</f>
        <v>1218274.2799999998</v>
      </c>
      <c r="AF48" s="20">
        <f>AE48-AC48</f>
        <v>1036291.3999999998</v>
      </c>
      <c r="AG48" s="15" t="s">
        <v>101</v>
      </c>
      <c r="AH48" s="11" t="s">
        <v>468</v>
      </c>
      <c r="AI48" s="15">
        <v>9100082390</v>
      </c>
      <c r="AJ48" s="11" t="s">
        <v>7</v>
      </c>
      <c r="AK48" s="11" t="s">
        <v>102</v>
      </c>
      <c r="AL48" s="11" t="s">
        <v>18</v>
      </c>
      <c r="AM48" s="11">
        <v>330047413</v>
      </c>
      <c r="AN48" s="11" t="s">
        <v>103</v>
      </c>
      <c r="AO48" s="15" t="s">
        <v>111</v>
      </c>
      <c r="AP48" s="28" t="s">
        <v>108</v>
      </c>
    </row>
    <row r="49" spans="1:42" ht="15.75">
      <c r="A49" s="67">
        <v>48</v>
      </c>
      <c r="B49" s="68">
        <v>195594</v>
      </c>
      <c r="C49" s="69">
        <v>220000000544</v>
      </c>
      <c r="D49" s="72">
        <v>4446757</v>
      </c>
      <c r="E49" s="72" t="s">
        <v>188</v>
      </c>
      <c r="F49" s="72">
        <v>5011494658</v>
      </c>
      <c r="G49" s="72" t="s">
        <v>189</v>
      </c>
      <c r="H49" s="73" t="s">
        <v>189</v>
      </c>
      <c r="I49" s="11" t="s">
        <v>807</v>
      </c>
      <c r="J49" s="17" t="s">
        <v>45</v>
      </c>
      <c r="K49" s="11" t="s">
        <v>220</v>
      </c>
      <c r="L49" s="17" t="s">
        <v>812</v>
      </c>
      <c r="M49" s="18">
        <v>45375</v>
      </c>
      <c r="N49" s="15">
        <v>3100001559</v>
      </c>
      <c r="O49" s="15" t="s">
        <v>743</v>
      </c>
      <c r="P49" s="15">
        <v>1850</v>
      </c>
      <c r="Q49" s="15">
        <v>3865</v>
      </c>
      <c r="R49" s="15">
        <v>5</v>
      </c>
      <c r="S49" s="74" t="s">
        <v>144</v>
      </c>
      <c r="T49" s="15" t="s">
        <v>109</v>
      </c>
      <c r="U49" s="15" t="s">
        <v>110</v>
      </c>
      <c r="V49" s="15">
        <v>3.7</v>
      </c>
      <c r="W49" s="20">
        <v>13638</v>
      </c>
      <c r="X49" s="20" t="s">
        <v>100</v>
      </c>
      <c r="Y49" s="21">
        <v>75.239199999999997</v>
      </c>
      <c r="Z49" s="20">
        <f>W49*Y49</f>
        <v>1026112.2095999999</v>
      </c>
      <c r="AA49" s="20">
        <f>Z49*7.5%</f>
        <v>76958.41571999999</v>
      </c>
      <c r="AB49" s="20">
        <f>AA49*10%</f>
        <v>7695.8415719999994</v>
      </c>
      <c r="AC49" s="20">
        <f>(Z49+AA49+AB49)*18%</f>
        <v>199937.96404055995</v>
      </c>
      <c r="AD49" s="20">
        <f>Z49*2.5%</f>
        <v>25652.805240000002</v>
      </c>
      <c r="AE49" s="20">
        <f>SUBTOTAL(9,Z49:AD49)</f>
        <v>1336357.2361725597</v>
      </c>
      <c r="AF49" s="20">
        <f>AE49-AC49</f>
        <v>1136419.2721319997</v>
      </c>
      <c r="AG49" s="15" t="s">
        <v>101</v>
      </c>
      <c r="AH49" s="11" t="s">
        <v>468</v>
      </c>
      <c r="AI49" s="15">
        <v>9100104683</v>
      </c>
      <c r="AJ49" s="15" t="s">
        <v>7</v>
      </c>
      <c r="AK49" s="15" t="s">
        <v>116</v>
      </c>
      <c r="AL49" s="11" t="s">
        <v>22</v>
      </c>
      <c r="AM49" s="11" t="s">
        <v>152</v>
      </c>
      <c r="AN49" s="11" t="s">
        <v>152</v>
      </c>
      <c r="AO49" s="15"/>
      <c r="AP49" s="28" t="s">
        <v>816</v>
      </c>
    </row>
    <row r="50" spans="1:42" ht="15.75">
      <c r="A50" s="67">
        <v>49</v>
      </c>
      <c r="B50" s="68" t="s">
        <v>817</v>
      </c>
      <c r="C50" s="69">
        <v>220000000610</v>
      </c>
      <c r="D50" s="72">
        <v>19022</v>
      </c>
      <c r="E50" s="72" t="s">
        <v>96</v>
      </c>
      <c r="F50" s="72">
        <v>5007840599</v>
      </c>
      <c r="G50" s="72" t="s">
        <v>97</v>
      </c>
      <c r="H50" s="73" t="s">
        <v>97</v>
      </c>
      <c r="I50" s="11" t="s">
        <v>807</v>
      </c>
      <c r="J50" s="17" t="s">
        <v>45</v>
      </c>
      <c r="K50" s="11" t="s">
        <v>220</v>
      </c>
      <c r="L50" s="17" t="s">
        <v>812</v>
      </c>
      <c r="M50" s="18">
        <v>45375</v>
      </c>
      <c r="N50" s="15">
        <v>3100001559</v>
      </c>
      <c r="O50" s="15" t="s">
        <v>743</v>
      </c>
      <c r="P50" s="15">
        <v>1850</v>
      </c>
      <c r="Q50" s="15">
        <v>3865</v>
      </c>
      <c r="R50" s="15">
        <v>3</v>
      </c>
      <c r="S50" s="74">
        <v>2.96</v>
      </c>
      <c r="T50" s="15" t="s">
        <v>747</v>
      </c>
      <c r="U50" s="15" t="s">
        <v>748</v>
      </c>
      <c r="V50" s="15">
        <v>3.7</v>
      </c>
      <c r="W50" s="20">
        <v>16000</v>
      </c>
      <c r="X50" s="20" t="s">
        <v>100</v>
      </c>
      <c r="Y50" s="21">
        <v>68.683300000000003</v>
      </c>
      <c r="Z50" s="20">
        <f>W50*Y50</f>
        <v>1098932.8</v>
      </c>
      <c r="AA50" s="20">
        <f>Z50*0</f>
        <v>0</v>
      </c>
      <c r="AB50" s="20">
        <f>AA50*10%</f>
        <v>0</v>
      </c>
      <c r="AC50" s="20">
        <f>(Z50+AA50+AB50)*18%</f>
        <v>197807.90400000001</v>
      </c>
      <c r="AD50" s="20">
        <f>Z50*2.5%</f>
        <v>27473.320000000003</v>
      </c>
      <c r="AE50" s="20">
        <f>SUBTOTAL(9,Z50:AD50)</f>
        <v>1324214.0240000002</v>
      </c>
      <c r="AF50" s="20">
        <f>AE50-AC50</f>
        <v>1126406.1200000001</v>
      </c>
      <c r="AG50" s="15" t="s">
        <v>101</v>
      </c>
      <c r="AH50" s="11" t="s">
        <v>468</v>
      </c>
      <c r="AI50" s="15" t="s">
        <v>754</v>
      </c>
      <c r="AJ50" s="11" t="s">
        <v>7</v>
      </c>
      <c r="AK50" s="11" t="s">
        <v>102</v>
      </c>
      <c r="AL50" s="11" t="s">
        <v>18</v>
      </c>
      <c r="AM50" s="11">
        <v>330047413</v>
      </c>
      <c r="AN50" s="11" t="s">
        <v>103</v>
      </c>
      <c r="AO50" s="15" t="s">
        <v>104</v>
      </c>
      <c r="AP50" s="28" t="s">
        <v>749</v>
      </c>
    </row>
    <row r="51" spans="1:42" ht="15.75">
      <c r="A51" s="67">
        <v>1</v>
      </c>
      <c r="B51" s="68">
        <v>14994</v>
      </c>
      <c r="C51" s="69">
        <v>130000005771</v>
      </c>
      <c r="D51" s="72" t="s">
        <v>810</v>
      </c>
      <c r="E51" s="72">
        <v>43772</v>
      </c>
      <c r="F51" s="72"/>
      <c r="G51" s="72"/>
      <c r="H51" s="73" t="s">
        <v>811</v>
      </c>
      <c r="I51" s="11" t="s">
        <v>807</v>
      </c>
      <c r="J51" s="17" t="s">
        <v>45</v>
      </c>
      <c r="K51" s="11" t="s">
        <v>220</v>
      </c>
      <c r="L51" s="71" t="s">
        <v>771</v>
      </c>
      <c r="M51" s="18">
        <v>45406</v>
      </c>
      <c r="N51" s="15">
        <v>3100001559</v>
      </c>
      <c r="O51" s="15" t="s">
        <v>743</v>
      </c>
      <c r="P51" s="15">
        <v>1850</v>
      </c>
      <c r="Q51" s="15">
        <v>3865</v>
      </c>
      <c r="R51" s="15">
        <v>3</v>
      </c>
      <c r="S51" s="74">
        <v>3.16</v>
      </c>
      <c r="T51" s="15" t="s">
        <v>236</v>
      </c>
      <c r="U51" s="15" t="s">
        <v>237</v>
      </c>
      <c r="V51" s="15">
        <v>3.7</v>
      </c>
      <c r="W51" s="20">
        <v>1200000</v>
      </c>
      <c r="X51" s="20" t="s">
        <v>813</v>
      </c>
      <c r="Y51" s="21"/>
      <c r="Z51" s="20"/>
      <c r="AA51" s="20"/>
      <c r="AB51" s="20"/>
      <c r="AC51" s="20"/>
      <c r="AD51" s="20"/>
      <c r="AE51" s="20"/>
      <c r="AF51" s="20">
        <v>1200000</v>
      </c>
      <c r="AG51" s="15" t="s">
        <v>101</v>
      </c>
      <c r="AH51" s="11" t="s">
        <v>468</v>
      </c>
      <c r="AI51" s="15">
        <v>9100066170</v>
      </c>
      <c r="AJ51" s="15" t="s">
        <v>238</v>
      </c>
      <c r="AK51" s="15" t="s">
        <v>102</v>
      </c>
      <c r="AL51" s="11" t="s">
        <v>239</v>
      </c>
      <c r="AM51" s="11" t="s">
        <v>152</v>
      </c>
      <c r="AN51" s="11" t="s">
        <v>152</v>
      </c>
      <c r="AO51" s="15"/>
      <c r="AP51" s="28"/>
    </row>
    <row r="52" spans="1:42" ht="15.75">
      <c r="A52" s="67">
        <v>3</v>
      </c>
      <c r="B52" s="68" t="s">
        <v>818</v>
      </c>
      <c r="C52" s="69">
        <v>220000000536</v>
      </c>
      <c r="D52" s="72">
        <v>7395517</v>
      </c>
      <c r="E52" s="72" t="s">
        <v>801</v>
      </c>
      <c r="F52" s="72">
        <v>5009091846</v>
      </c>
      <c r="G52" s="72" t="s">
        <v>113</v>
      </c>
      <c r="H52" s="73" t="s">
        <v>113</v>
      </c>
      <c r="I52" s="11" t="s">
        <v>807</v>
      </c>
      <c r="J52" s="17" t="s">
        <v>45</v>
      </c>
      <c r="K52" s="11" t="s">
        <v>220</v>
      </c>
      <c r="L52" s="23" t="s">
        <v>778</v>
      </c>
      <c r="M52" s="18">
        <v>45406</v>
      </c>
      <c r="N52" s="15">
        <v>3100001559</v>
      </c>
      <c r="O52" s="15" t="s">
        <v>743</v>
      </c>
      <c r="P52" s="15">
        <v>1850</v>
      </c>
      <c r="Q52" s="15">
        <v>3865</v>
      </c>
      <c r="R52" s="15">
        <v>3</v>
      </c>
      <c r="S52" s="74">
        <v>3.04</v>
      </c>
      <c r="T52" s="15" t="s">
        <v>114</v>
      </c>
      <c r="U52" s="15" t="s">
        <v>115</v>
      </c>
      <c r="V52" s="15">
        <v>3.7</v>
      </c>
      <c r="W52" s="20">
        <v>23210</v>
      </c>
      <c r="X52" s="20" t="s">
        <v>100</v>
      </c>
      <c r="Y52" s="21">
        <v>68.8</v>
      </c>
      <c r="Z52" s="20">
        <f>W52*Y52</f>
        <v>1596848</v>
      </c>
      <c r="AA52" s="20">
        <f>Z52*0</f>
        <v>0</v>
      </c>
      <c r="AB52" s="20">
        <f t="shared" ref="AB52:AB57" si="42">AA52*10%</f>
        <v>0</v>
      </c>
      <c r="AC52" s="20">
        <f>(Z52+AA52+AB52)*18%</f>
        <v>287432.64</v>
      </c>
      <c r="AD52" s="20">
        <f>Z52*2.5%</f>
        <v>39921.200000000004</v>
      </c>
      <c r="AE52" s="20">
        <f>SUBTOTAL(9,Z52:AD52)</f>
        <v>1924201.84</v>
      </c>
      <c r="AF52" s="20">
        <f>AE52-AC52</f>
        <v>1636769.2000000002</v>
      </c>
      <c r="AG52" s="15" t="s">
        <v>101</v>
      </c>
      <c r="AH52" s="11" t="s">
        <v>468</v>
      </c>
      <c r="AI52" s="15">
        <v>9100082407</v>
      </c>
      <c r="AJ52" s="11" t="s">
        <v>7</v>
      </c>
      <c r="AK52" s="11" t="s">
        <v>116</v>
      </c>
      <c r="AL52" s="11" t="s">
        <v>18</v>
      </c>
      <c r="AM52" s="11">
        <v>330050808</v>
      </c>
      <c r="AN52" s="11" t="s">
        <v>117</v>
      </c>
      <c r="AO52" s="15" t="s">
        <v>172</v>
      </c>
      <c r="AP52" s="28" t="s">
        <v>802</v>
      </c>
    </row>
    <row r="53" spans="1:42" ht="15.75">
      <c r="A53" s="67">
        <v>4</v>
      </c>
      <c r="B53" s="68">
        <v>195590</v>
      </c>
      <c r="C53" s="69">
        <v>220000000544</v>
      </c>
      <c r="D53" s="72">
        <v>4446757</v>
      </c>
      <c r="E53" s="72" t="s">
        <v>188</v>
      </c>
      <c r="F53" s="72">
        <v>5011494658</v>
      </c>
      <c r="G53" s="72" t="s">
        <v>189</v>
      </c>
      <c r="H53" s="73" t="s">
        <v>189</v>
      </c>
      <c r="I53" s="11" t="s">
        <v>807</v>
      </c>
      <c r="J53" s="17" t="s">
        <v>45</v>
      </c>
      <c r="K53" s="11" t="s">
        <v>220</v>
      </c>
      <c r="L53" s="71" t="s">
        <v>771</v>
      </c>
      <c r="M53" s="18">
        <v>45406</v>
      </c>
      <c r="N53" s="15">
        <v>3100001559</v>
      </c>
      <c r="O53" s="15" t="s">
        <v>743</v>
      </c>
      <c r="P53" s="15">
        <v>1850</v>
      </c>
      <c r="Q53" s="15">
        <v>3865</v>
      </c>
      <c r="R53" s="15">
        <v>5</v>
      </c>
      <c r="S53" s="74" t="s">
        <v>144</v>
      </c>
      <c r="T53" s="15" t="s">
        <v>109</v>
      </c>
      <c r="U53" s="15" t="s">
        <v>110</v>
      </c>
      <c r="V53" s="15">
        <v>3.7</v>
      </c>
      <c r="W53" s="20">
        <v>13638</v>
      </c>
      <c r="X53" s="20" t="s">
        <v>100</v>
      </c>
      <c r="Y53" s="21">
        <v>75.239199999999997</v>
      </c>
      <c r="Z53" s="20">
        <f t="shared" ref="Z53" si="43">W53*Y53</f>
        <v>1026112.2095999999</v>
      </c>
      <c r="AA53" s="20">
        <f>Z53*7.5%</f>
        <v>76958.41571999999</v>
      </c>
      <c r="AB53" s="20">
        <f t="shared" si="42"/>
        <v>7695.8415719999994</v>
      </c>
      <c r="AC53" s="20">
        <f t="shared" ref="AC53" si="44">(Z53+AA53+AB53)*18%</f>
        <v>199937.96404055995</v>
      </c>
      <c r="AD53" s="20">
        <f t="shared" ref="AD53" si="45">Z53*2.5%</f>
        <v>25652.805240000002</v>
      </c>
      <c r="AE53" s="20">
        <f t="shared" ref="AE53" si="46">SUBTOTAL(9,Z53:AD53)</f>
        <v>1336357.2361725597</v>
      </c>
      <c r="AF53" s="20">
        <f t="shared" ref="AF53" si="47">AE53-AC53</f>
        <v>1136419.2721319997</v>
      </c>
      <c r="AG53" s="15" t="s">
        <v>101</v>
      </c>
      <c r="AH53" s="11" t="s">
        <v>468</v>
      </c>
      <c r="AI53" s="15">
        <v>9100104683</v>
      </c>
      <c r="AJ53" s="15" t="s">
        <v>7</v>
      </c>
      <c r="AK53" s="15" t="s">
        <v>116</v>
      </c>
      <c r="AL53" s="11" t="s">
        <v>22</v>
      </c>
      <c r="AM53" s="11" t="s">
        <v>152</v>
      </c>
      <c r="AN53" s="11" t="s">
        <v>152</v>
      </c>
      <c r="AO53" s="15"/>
      <c r="AP53" s="28" t="s">
        <v>816</v>
      </c>
    </row>
    <row r="54" spans="1:42" ht="15.75">
      <c r="A54" s="67">
        <v>5</v>
      </c>
      <c r="B54" s="68">
        <v>195592</v>
      </c>
      <c r="C54" s="69">
        <v>220000000544</v>
      </c>
      <c r="D54" s="72">
        <v>4446757</v>
      </c>
      <c r="E54" s="72" t="s">
        <v>188</v>
      </c>
      <c r="F54" s="72">
        <v>5011494658</v>
      </c>
      <c r="G54" s="72" t="s">
        <v>189</v>
      </c>
      <c r="H54" s="73" t="s">
        <v>189</v>
      </c>
      <c r="I54" s="11" t="s">
        <v>807</v>
      </c>
      <c r="J54" s="17" t="s">
        <v>45</v>
      </c>
      <c r="K54" s="11" t="s">
        <v>220</v>
      </c>
      <c r="L54" s="71" t="s">
        <v>771</v>
      </c>
      <c r="M54" s="18">
        <v>45406</v>
      </c>
      <c r="N54" s="15">
        <v>3100001559</v>
      </c>
      <c r="O54" s="15" t="s">
        <v>743</v>
      </c>
      <c r="P54" s="15">
        <v>1850</v>
      </c>
      <c r="Q54" s="15">
        <v>3865</v>
      </c>
      <c r="R54" s="15">
        <v>5</v>
      </c>
      <c r="S54" s="74" t="s">
        <v>144</v>
      </c>
      <c r="T54" s="15" t="s">
        <v>109</v>
      </c>
      <c r="U54" s="15" t="s">
        <v>110</v>
      </c>
      <c r="V54" s="15">
        <v>3.7</v>
      </c>
      <c r="W54" s="20">
        <v>13638</v>
      </c>
      <c r="X54" s="20" t="s">
        <v>100</v>
      </c>
      <c r="Y54" s="21">
        <v>75.239199999999997</v>
      </c>
      <c r="Z54" s="20">
        <f>W54*Y54</f>
        <v>1026112.2095999999</v>
      </c>
      <c r="AA54" s="20">
        <f>Z54*7.5%</f>
        <v>76958.41571999999</v>
      </c>
      <c r="AB54" s="20">
        <f t="shared" si="42"/>
        <v>7695.8415719999994</v>
      </c>
      <c r="AC54" s="20">
        <f>(Z54+AA54+AB54)*18%</f>
        <v>199937.96404055995</v>
      </c>
      <c r="AD54" s="20">
        <f>Z54*2.5%</f>
        <v>25652.805240000002</v>
      </c>
      <c r="AE54" s="20">
        <f>SUBTOTAL(9,Z54:AD54)</f>
        <v>1336357.2361725597</v>
      </c>
      <c r="AF54" s="20">
        <f>AE54-AC54</f>
        <v>1136419.2721319997</v>
      </c>
      <c r="AG54" s="15" t="s">
        <v>101</v>
      </c>
      <c r="AH54" s="11" t="s">
        <v>468</v>
      </c>
      <c r="AI54" s="15">
        <v>9100104683</v>
      </c>
      <c r="AJ54" s="15" t="s">
        <v>7</v>
      </c>
      <c r="AK54" s="15" t="s">
        <v>116</v>
      </c>
      <c r="AL54" s="11" t="s">
        <v>22</v>
      </c>
      <c r="AM54" s="11" t="s">
        <v>152</v>
      </c>
      <c r="AN54" s="11" t="s">
        <v>152</v>
      </c>
      <c r="AO54" s="15"/>
      <c r="AP54" s="28" t="s">
        <v>816</v>
      </c>
    </row>
    <row r="55" spans="1:42" ht="15.75">
      <c r="A55" s="67">
        <v>6</v>
      </c>
      <c r="B55" s="68">
        <v>234232</v>
      </c>
      <c r="C55" s="69">
        <v>220000000700</v>
      </c>
      <c r="D55" s="72">
        <v>8351310</v>
      </c>
      <c r="E55" s="72" t="s">
        <v>325</v>
      </c>
      <c r="F55" s="72">
        <v>5013371887</v>
      </c>
      <c r="G55" s="72" t="s">
        <v>326</v>
      </c>
      <c r="H55" s="73">
        <v>40791195</v>
      </c>
      <c r="I55" s="11" t="s">
        <v>807</v>
      </c>
      <c r="J55" s="77" t="s">
        <v>119</v>
      </c>
      <c r="K55" s="11" t="s">
        <v>220</v>
      </c>
      <c r="L55" s="11" t="s">
        <v>819</v>
      </c>
      <c r="M55" s="18">
        <v>45436</v>
      </c>
      <c r="N55" s="15">
        <v>3100001559</v>
      </c>
      <c r="O55" s="15" t="s">
        <v>743</v>
      </c>
      <c r="P55" s="15">
        <v>1850</v>
      </c>
      <c r="Q55" s="15">
        <v>3865</v>
      </c>
      <c r="R55" s="15">
        <v>5</v>
      </c>
      <c r="S55" s="74" t="s">
        <v>327</v>
      </c>
      <c r="T55" s="15" t="s">
        <v>109</v>
      </c>
      <c r="U55" s="15" t="s">
        <v>110</v>
      </c>
      <c r="V55" s="15">
        <v>3.8</v>
      </c>
      <c r="W55" s="20">
        <v>14438</v>
      </c>
      <c r="X55" s="20" t="s">
        <v>100</v>
      </c>
      <c r="Y55" s="21">
        <v>74.783600000000007</v>
      </c>
      <c r="Z55" s="20">
        <f>W55*Y55</f>
        <v>1079725.6168000002</v>
      </c>
      <c r="AA55" s="20">
        <f t="shared" ref="AA55:AA57" si="48">Z55*0%</f>
        <v>0</v>
      </c>
      <c r="AB55" s="20">
        <f t="shared" si="42"/>
        <v>0</v>
      </c>
      <c r="AC55" s="20">
        <f>(Z55+AA55+AB55)*18%</f>
        <v>194350.61102400004</v>
      </c>
      <c r="AD55" s="20">
        <f>Z55*2.5%</f>
        <v>26993.140420000007</v>
      </c>
      <c r="AE55" s="20">
        <f>SUBTOTAL(9,Z55:AD55)</f>
        <v>1301069.3682440002</v>
      </c>
      <c r="AF55" s="20">
        <f>AE55-AC55</f>
        <v>1106718.7572200003</v>
      </c>
      <c r="AG55" s="15" t="s">
        <v>101</v>
      </c>
      <c r="AH55" s="11" t="s">
        <v>468</v>
      </c>
      <c r="AI55" s="15">
        <v>9100129961</v>
      </c>
      <c r="AJ55" s="15" t="s">
        <v>6</v>
      </c>
      <c r="AK55" s="15" t="s">
        <v>116</v>
      </c>
      <c r="AL55" s="11" t="s">
        <v>34</v>
      </c>
      <c r="AM55" s="11">
        <v>331011024</v>
      </c>
      <c r="AN55" s="11" t="s">
        <v>197</v>
      </c>
      <c r="AO55" s="15" t="s">
        <v>328</v>
      </c>
      <c r="AP55" s="28" t="s">
        <v>328</v>
      </c>
    </row>
    <row r="56" spans="1:42" ht="15.75">
      <c r="A56" s="67">
        <v>2</v>
      </c>
      <c r="B56" s="68" t="s">
        <v>820</v>
      </c>
      <c r="C56" s="69">
        <v>220000000536</v>
      </c>
      <c r="D56" s="72">
        <v>6259360</v>
      </c>
      <c r="E56" s="72" t="s">
        <v>740</v>
      </c>
      <c r="F56" s="72">
        <v>5008669225</v>
      </c>
      <c r="G56" s="72" t="s">
        <v>171</v>
      </c>
      <c r="H56" s="73" t="s">
        <v>171</v>
      </c>
      <c r="I56" s="11" t="s">
        <v>807</v>
      </c>
      <c r="J56" s="17" t="s">
        <v>45</v>
      </c>
      <c r="K56" s="11" t="s">
        <v>220</v>
      </c>
      <c r="L56" s="23" t="s">
        <v>778</v>
      </c>
      <c r="M56" s="18">
        <v>45436</v>
      </c>
      <c r="N56" s="15">
        <v>3100001559</v>
      </c>
      <c r="O56" s="15" t="s">
        <v>743</v>
      </c>
      <c r="P56" s="15">
        <v>1850</v>
      </c>
      <c r="Q56" s="15">
        <v>3865</v>
      </c>
      <c r="R56" s="15">
        <v>3</v>
      </c>
      <c r="S56" s="74">
        <v>3.04</v>
      </c>
      <c r="T56" s="15" t="s">
        <v>114</v>
      </c>
      <c r="U56" s="15" t="s">
        <v>115</v>
      </c>
      <c r="V56" s="15">
        <v>3.7</v>
      </c>
      <c r="W56" s="20">
        <v>23210</v>
      </c>
      <c r="X56" s="20" t="s">
        <v>100</v>
      </c>
      <c r="Y56" s="21">
        <v>68.8</v>
      </c>
      <c r="Z56" s="20">
        <f>W56*Y56</f>
        <v>1596848</v>
      </c>
      <c r="AA56" s="20">
        <f>Z56*0</f>
        <v>0</v>
      </c>
      <c r="AB56" s="20">
        <f>AA56*10%</f>
        <v>0</v>
      </c>
      <c r="AC56" s="20">
        <f>(Z56+AA56+AB56)*18%</f>
        <v>287432.64</v>
      </c>
      <c r="AD56" s="20">
        <f>Z56*2.5%</f>
        <v>39921.200000000004</v>
      </c>
      <c r="AE56" s="20">
        <f>SUBTOTAL(9,Z56:AD56)</f>
        <v>1924201.84</v>
      </c>
      <c r="AF56" s="20">
        <f>AE56-AC56</f>
        <v>1636769.2000000002</v>
      </c>
      <c r="AG56" s="15" t="s">
        <v>101</v>
      </c>
      <c r="AH56" s="11" t="s">
        <v>468</v>
      </c>
      <c r="AI56" s="15">
        <v>9100082407</v>
      </c>
      <c r="AJ56" s="11" t="s">
        <v>7</v>
      </c>
      <c r="AK56" s="11" t="s">
        <v>116</v>
      </c>
      <c r="AL56" s="11" t="s">
        <v>18</v>
      </c>
      <c r="AM56" s="11">
        <v>330050808</v>
      </c>
      <c r="AN56" s="11" t="s">
        <v>117</v>
      </c>
      <c r="AO56" s="15" t="s">
        <v>172</v>
      </c>
      <c r="AP56" s="28" t="s">
        <v>744</v>
      </c>
    </row>
    <row r="57" spans="1:42" ht="15.75">
      <c r="A57" s="67">
        <v>7</v>
      </c>
      <c r="B57" s="68">
        <v>234236</v>
      </c>
      <c r="C57" s="69">
        <v>220000000700</v>
      </c>
      <c r="D57" s="72">
        <v>8351310</v>
      </c>
      <c r="E57" s="72" t="s">
        <v>325</v>
      </c>
      <c r="F57" s="72">
        <v>5013371887</v>
      </c>
      <c r="G57" s="72" t="s">
        <v>326</v>
      </c>
      <c r="H57" s="73">
        <v>40791195</v>
      </c>
      <c r="I57" s="11" t="s">
        <v>807</v>
      </c>
      <c r="J57" s="77" t="s">
        <v>119</v>
      </c>
      <c r="K57" s="11" t="s">
        <v>220</v>
      </c>
      <c r="L57" s="11" t="s">
        <v>819</v>
      </c>
      <c r="M57" s="18">
        <v>45436</v>
      </c>
      <c r="N57" s="15">
        <v>3100001559</v>
      </c>
      <c r="O57" s="15" t="s">
        <v>743</v>
      </c>
      <c r="P57" s="15">
        <v>1850</v>
      </c>
      <c r="Q57" s="15">
        <v>3865</v>
      </c>
      <c r="R57" s="15">
        <v>5</v>
      </c>
      <c r="S57" s="74" t="s">
        <v>327</v>
      </c>
      <c r="T57" s="15" t="s">
        <v>109</v>
      </c>
      <c r="U57" s="15" t="s">
        <v>110</v>
      </c>
      <c r="V57" s="15">
        <v>3.8</v>
      </c>
      <c r="W57" s="20">
        <v>14438</v>
      </c>
      <c r="X57" s="20" t="s">
        <v>100</v>
      </c>
      <c r="Y57" s="21">
        <v>74.783600000000007</v>
      </c>
      <c r="Z57" s="20">
        <f>W57*Y57</f>
        <v>1079725.6168000002</v>
      </c>
      <c r="AA57" s="20">
        <f t="shared" si="48"/>
        <v>0</v>
      </c>
      <c r="AB57" s="20">
        <f t="shared" si="42"/>
        <v>0</v>
      </c>
      <c r="AC57" s="20">
        <f>(Z57+AA57+AB57)*18%</f>
        <v>194350.61102400004</v>
      </c>
      <c r="AD57" s="20">
        <f>Z57*2.5%</f>
        <v>26993.140420000007</v>
      </c>
      <c r="AE57" s="20">
        <f>SUBTOTAL(9,Z57:AD57)</f>
        <v>1301069.3682440002</v>
      </c>
      <c r="AF57" s="20">
        <f>AE57-AC57</f>
        <v>1106718.7572200003</v>
      </c>
      <c r="AG57" s="15" t="s">
        <v>101</v>
      </c>
      <c r="AH57" s="11" t="s">
        <v>468</v>
      </c>
      <c r="AI57" s="15">
        <v>9100129961</v>
      </c>
      <c r="AJ57" s="15" t="s">
        <v>6</v>
      </c>
      <c r="AK57" s="15" t="s">
        <v>116</v>
      </c>
      <c r="AL57" s="11" t="s">
        <v>34</v>
      </c>
      <c r="AM57" s="11">
        <v>331011024</v>
      </c>
      <c r="AN57" s="11" t="s">
        <v>197</v>
      </c>
      <c r="AO57" s="15" t="s">
        <v>328</v>
      </c>
      <c r="AP57" s="28" t="s">
        <v>328</v>
      </c>
    </row>
    <row r="58" spans="1:42" ht="15.75">
      <c r="A58" s="67">
        <v>8</v>
      </c>
      <c r="B58" s="68" t="s">
        <v>821</v>
      </c>
      <c r="C58" s="69">
        <v>220000000611</v>
      </c>
      <c r="D58" s="72">
        <v>19022</v>
      </c>
      <c r="E58" s="72" t="s">
        <v>96</v>
      </c>
      <c r="F58" s="72">
        <v>5007840599</v>
      </c>
      <c r="G58" s="72" t="s">
        <v>97</v>
      </c>
      <c r="H58" s="73" t="s">
        <v>97</v>
      </c>
      <c r="I58" s="11" t="s">
        <v>807</v>
      </c>
      <c r="J58" s="17" t="s">
        <v>45</v>
      </c>
      <c r="K58" s="11" t="s">
        <v>220</v>
      </c>
      <c r="L58" s="71" t="s">
        <v>771</v>
      </c>
      <c r="M58" s="18">
        <v>45467</v>
      </c>
      <c r="N58" s="15">
        <v>3100001559</v>
      </c>
      <c r="O58" s="15" t="s">
        <v>743</v>
      </c>
      <c r="P58" s="15">
        <v>1850</v>
      </c>
      <c r="Q58" s="15">
        <v>3865</v>
      </c>
      <c r="R58" s="15">
        <v>3</v>
      </c>
      <c r="S58" s="74">
        <v>2.96</v>
      </c>
      <c r="T58" s="15" t="s">
        <v>747</v>
      </c>
      <c r="U58" s="15" t="s">
        <v>748</v>
      </c>
      <c r="V58" s="15">
        <v>3.7</v>
      </c>
      <c r="W58" s="20">
        <v>16000</v>
      </c>
      <c r="X58" s="20" t="s">
        <v>100</v>
      </c>
      <c r="Y58" s="21">
        <v>68.683300000000003</v>
      </c>
      <c r="Z58" s="20">
        <f>W58*Y58</f>
        <v>1098932.8</v>
      </c>
      <c r="AA58" s="20">
        <f>Z58*0</f>
        <v>0</v>
      </c>
      <c r="AB58" s="20">
        <f>AA58*10%</f>
        <v>0</v>
      </c>
      <c r="AC58" s="20">
        <f>(Z58+AA58+AB58)*18%</f>
        <v>197807.90400000001</v>
      </c>
      <c r="AD58" s="20">
        <f>Z58*2.5%</f>
        <v>27473.320000000003</v>
      </c>
      <c r="AE58" s="20">
        <f>SUBTOTAL(9,Z58:AD58)</f>
        <v>1324214.0240000002</v>
      </c>
      <c r="AF58" s="20">
        <f>AE58-AC58</f>
        <v>1126406.1200000001</v>
      </c>
      <c r="AG58" s="15" t="s">
        <v>101</v>
      </c>
      <c r="AH58" s="11" t="s">
        <v>468</v>
      </c>
      <c r="AI58" s="15" t="s">
        <v>754</v>
      </c>
      <c r="AJ58" s="11" t="s">
        <v>7</v>
      </c>
      <c r="AK58" s="11" t="s">
        <v>102</v>
      </c>
      <c r="AL58" s="11" t="s">
        <v>18</v>
      </c>
      <c r="AM58" s="11">
        <v>330047413</v>
      </c>
      <c r="AN58" s="11" t="s">
        <v>103</v>
      </c>
      <c r="AO58" s="15" t="s">
        <v>104</v>
      </c>
      <c r="AP58" s="28" t="s">
        <v>749</v>
      </c>
    </row>
    <row r="59" spans="1:42" ht="15.75">
      <c r="A59" s="67">
        <v>9</v>
      </c>
      <c r="B59" s="68" t="s">
        <v>822</v>
      </c>
      <c r="C59" s="69">
        <v>220000000536</v>
      </c>
      <c r="D59" s="72">
        <v>6259360</v>
      </c>
      <c r="E59" s="72" t="s">
        <v>740</v>
      </c>
      <c r="F59" s="72">
        <v>5008669225</v>
      </c>
      <c r="G59" s="72" t="s">
        <v>171</v>
      </c>
      <c r="H59" s="73" t="s">
        <v>171</v>
      </c>
      <c r="I59" s="11" t="s">
        <v>807</v>
      </c>
      <c r="J59" s="17" t="s">
        <v>45</v>
      </c>
      <c r="K59" s="11" t="s">
        <v>220</v>
      </c>
      <c r="L59" s="23" t="s">
        <v>778</v>
      </c>
      <c r="M59" s="18">
        <v>45497</v>
      </c>
      <c r="N59" s="15">
        <v>3100001559</v>
      </c>
      <c r="O59" s="15" t="s">
        <v>743</v>
      </c>
      <c r="P59" s="15">
        <v>1850</v>
      </c>
      <c r="Q59" s="15">
        <v>3865</v>
      </c>
      <c r="R59" s="15">
        <v>3</v>
      </c>
      <c r="S59" s="74">
        <v>3.07</v>
      </c>
      <c r="T59" s="15" t="s">
        <v>114</v>
      </c>
      <c r="U59" s="15" t="s">
        <v>115</v>
      </c>
      <c r="V59" s="15">
        <v>3.7</v>
      </c>
      <c r="W59" s="20">
        <v>23210</v>
      </c>
      <c r="X59" s="20" t="s">
        <v>100</v>
      </c>
      <c r="Y59" s="21">
        <v>68.8</v>
      </c>
      <c r="Z59" s="20">
        <f t="shared" ref="Z59" si="49">W59*Y59</f>
        <v>1596848</v>
      </c>
      <c r="AA59" s="20">
        <f t="shared" ref="AA59" si="50">Z59*0</f>
        <v>0</v>
      </c>
      <c r="AB59" s="20">
        <f t="shared" ref="AB59" si="51">AA59*10%</f>
        <v>0</v>
      </c>
      <c r="AC59" s="20">
        <f t="shared" ref="AC59" si="52">(Z59+AA59+AB59)*18%</f>
        <v>287432.64</v>
      </c>
      <c r="AD59" s="20">
        <f t="shared" ref="AD59" si="53">Z59*2.5%</f>
        <v>39921.200000000004</v>
      </c>
      <c r="AE59" s="20">
        <f t="shared" ref="AE59" si="54">SUBTOTAL(9,Z59:AD59)</f>
        <v>1924201.84</v>
      </c>
      <c r="AF59" s="20">
        <f t="shared" ref="AF59" si="55">AE59-AC59</f>
        <v>1636769.2000000002</v>
      </c>
      <c r="AG59" s="15" t="s">
        <v>101</v>
      </c>
      <c r="AH59" s="11" t="s">
        <v>468</v>
      </c>
      <c r="AI59" s="15">
        <v>9100082407</v>
      </c>
      <c r="AJ59" s="11" t="s">
        <v>7</v>
      </c>
      <c r="AK59" s="11" t="s">
        <v>116</v>
      </c>
      <c r="AL59" s="11" t="s">
        <v>18</v>
      </c>
      <c r="AM59" s="11">
        <v>330050808</v>
      </c>
      <c r="AN59" s="11" t="s">
        <v>117</v>
      </c>
      <c r="AO59" s="15" t="s">
        <v>172</v>
      </c>
      <c r="AP59" s="28" t="s">
        <v>744</v>
      </c>
    </row>
    <row r="60" spans="1:42" ht="15.75">
      <c r="A60" s="67">
        <v>10</v>
      </c>
      <c r="B60" s="68" t="s">
        <v>823</v>
      </c>
      <c r="C60" s="69">
        <v>220000000610</v>
      </c>
      <c r="D60" s="72">
        <v>19022</v>
      </c>
      <c r="E60" s="72" t="s">
        <v>96</v>
      </c>
      <c r="F60" s="72">
        <v>5007840599</v>
      </c>
      <c r="G60" s="72" t="s">
        <v>97</v>
      </c>
      <c r="H60" s="73" t="s">
        <v>97</v>
      </c>
      <c r="I60" s="11" t="s">
        <v>807</v>
      </c>
      <c r="J60" s="17" t="s">
        <v>45</v>
      </c>
      <c r="K60" s="11" t="s">
        <v>220</v>
      </c>
      <c r="L60" s="71" t="s">
        <v>771</v>
      </c>
      <c r="M60" s="18">
        <v>45497</v>
      </c>
      <c r="N60" s="15">
        <v>3100001559</v>
      </c>
      <c r="O60" s="15" t="s">
        <v>743</v>
      </c>
      <c r="P60" s="15">
        <v>1850</v>
      </c>
      <c r="Q60" s="15">
        <v>3865</v>
      </c>
      <c r="R60" s="15">
        <v>3</v>
      </c>
      <c r="S60" s="74">
        <v>2.96</v>
      </c>
      <c r="T60" s="15" t="s">
        <v>747</v>
      </c>
      <c r="U60" s="15" t="s">
        <v>748</v>
      </c>
      <c r="V60" s="15">
        <v>3.7</v>
      </c>
      <c r="W60" s="20">
        <v>16000</v>
      </c>
      <c r="X60" s="20" t="s">
        <v>100</v>
      </c>
      <c r="Y60" s="21">
        <v>68.683300000000003</v>
      </c>
      <c r="Z60" s="20">
        <f>W60*Y60</f>
        <v>1098932.8</v>
      </c>
      <c r="AA60" s="20">
        <f>Z60*0</f>
        <v>0</v>
      </c>
      <c r="AB60" s="20">
        <f>AA60*10%</f>
        <v>0</v>
      </c>
      <c r="AC60" s="20">
        <f>(Z60+AA60+AB60)*18%</f>
        <v>197807.90400000001</v>
      </c>
      <c r="AD60" s="20">
        <f>Z60*2.5%</f>
        <v>27473.320000000003</v>
      </c>
      <c r="AE60" s="20">
        <f>SUBTOTAL(9,Z60:AD60)</f>
        <v>1324214.0240000002</v>
      </c>
      <c r="AF60" s="20">
        <f>AE60-AC60</f>
        <v>1126406.1200000001</v>
      </c>
      <c r="AG60" s="15" t="s">
        <v>101</v>
      </c>
      <c r="AH60" s="11" t="s">
        <v>468</v>
      </c>
      <c r="AI60" s="15" t="s">
        <v>754</v>
      </c>
      <c r="AJ60" s="11" t="s">
        <v>7</v>
      </c>
      <c r="AK60" s="11" t="s">
        <v>102</v>
      </c>
      <c r="AL60" s="11" t="s">
        <v>18</v>
      </c>
      <c r="AM60" s="11">
        <v>330047413</v>
      </c>
      <c r="AN60" s="11" t="s">
        <v>103</v>
      </c>
      <c r="AO60" s="15" t="s">
        <v>104</v>
      </c>
      <c r="AP60" s="28" t="s">
        <v>749</v>
      </c>
    </row>
    <row r="61" spans="1:42" ht="15.75">
      <c r="A61" s="67">
        <v>11</v>
      </c>
      <c r="B61" s="68" t="s">
        <v>824</v>
      </c>
      <c r="C61" s="69">
        <v>220000000610</v>
      </c>
      <c r="D61" s="72">
        <v>19022</v>
      </c>
      <c r="E61" s="72" t="s">
        <v>96</v>
      </c>
      <c r="F61" s="72">
        <v>5007840599</v>
      </c>
      <c r="G61" s="72" t="s">
        <v>97</v>
      </c>
      <c r="H61" s="73" t="s">
        <v>97</v>
      </c>
      <c r="I61" s="11" t="s">
        <v>807</v>
      </c>
      <c r="J61" s="17" t="s">
        <v>45</v>
      </c>
      <c r="K61" s="11" t="s">
        <v>220</v>
      </c>
      <c r="L61" s="71" t="s">
        <v>771</v>
      </c>
      <c r="M61" s="18">
        <v>45536</v>
      </c>
      <c r="N61" s="15">
        <v>3100001559</v>
      </c>
      <c r="O61" s="15" t="s">
        <v>743</v>
      </c>
      <c r="P61" s="15">
        <v>1850</v>
      </c>
      <c r="Q61" s="15">
        <v>3865</v>
      </c>
      <c r="R61" s="15">
        <v>3</v>
      </c>
      <c r="S61" s="74">
        <v>2.96</v>
      </c>
      <c r="T61" s="15" t="s">
        <v>747</v>
      </c>
      <c r="U61" s="15" t="s">
        <v>748</v>
      </c>
      <c r="V61" s="15">
        <v>3.7</v>
      </c>
      <c r="W61" s="20">
        <v>16000</v>
      </c>
      <c r="X61" s="20" t="s">
        <v>100</v>
      </c>
      <c r="Y61" s="21">
        <v>68.683300000000003</v>
      </c>
      <c r="Z61" s="20">
        <f t="shared" ref="Z61:Z62" si="56">W61*Y61</f>
        <v>1098932.8</v>
      </c>
      <c r="AA61" s="20">
        <f t="shared" ref="AA61" si="57">Z61*0</f>
        <v>0</v>
      </c>
      <c r="AB61" s="20">
        <f t="shared" ref="AB61:AB62" si="58">AA61*10%</f>
        <v>0</v>
      </c>
      <c r="AC61" s="20">
        <f t="shared" ref="AC61:AC62" si="59">(Z61+AA61+AB61)*18%</f>
        <v>197807.90400000001</v>
      </c>
      <c r="AD61" s="20">
        <f t="shared" ref="AD61:AD62" si="60">Z61*2.5%</f>
        <v>27473.320000000003</v>
      </c>
      <c r="AE61" s="20">
        <f t="shared" ref="AE61:AE62" si="61">SUBTOTAL(9,Z61:AD61)</f>
        <v>1324214.0240000002</v>
      </c>
      <c r="AF61" s="20">
        <f t="shared" ref="AF61:AF62" si="62">AE61-AC61</f>
        <v>1126406.1200000001</v>
      </c>
      <c r="AG61" s="15" t="s">
        <v>101</v>
      </c>
      <c r="AH61" s="11" t="s">
        <v>468</v>
      </c>
      <c r="AI61" s="15">
        <v>9100082292</v>
      </c>
      <c r="AJ61" s="11" t="s">
        <v>7</v>
      </c>
      <c r="AK61" s="11" t="s">
        <v>102</v>
      </c>
      <c r="AL61" s="11" t="s">
        <v>18</v>
      </c>
      <c r="AM61" s="11">
        <v>330047413</v>
      </c>
      <c r="AN61" s="11" t="s">
        <v>103</v>
      </c>
      <c r="AO61" s="15" t="s">
        <v>104</v>
      </c>
      <c r="AP61" s="28" t="s">
        <v>749</v>
      </c>
    </row>
    <row r="62" spans="1:42" ht="15.75">
      <c r="A62" s="67">
        <v>12</v>
      </c>
      <c r="B62" s="68">
        <v>195595</v>
      </c>
      <c r="C62" s="69">
        <v>220000000544</v>
      </c>
      <c r="D62" s="72">
        <v>4446757</v>
      </c>
      <c r="E62" s="72" t="s">
        <v>188</v>
      </c>
      <c r="F62" s="72">
        <v>5011494658</v>
      </c>
      <c r="G62" s="72" t="s">
        <v>189</v>
      </c>
      <c r="H62" s="73" t="s">
        <v>189</v>
      </c>
      <c r="I62" s="11" t="s">
        <v>807</v>
      </c>
      <c r="J62" s="17" t="s">
        <v>45</v>
      </c>
      <c r="K62" s="11" t="s">
        <v>220</v>
      </c>
      <c r="L62" s="71" t="s">
        <v>771</v>
      </c>
      <c r="M62" s="18">
        <v>45536</v>
      </c>
      <c r="N62" s="15">
        <v>3100001559</v>
      </c>
      <c r="O62" s="15" t="s">
        <v>743</v>
      </c>
      <c r="P62" s="15">
        <v>1850</v>
      </c>
      <c r="Q62" s="15">
        <v>3865</v>
      </c>
      <c r="R62" s="15">
        <v>5</v>
      </c>
      <c r="S62" s="74" t="s">
        <v>144</v>
      </c>
      <c r="T62" s="15" t="s">
        <v>109</v>
      </c>
      <c r="U62" s="15" t="s">
        <v>110</v>
      </c>
      <c r="V62" s="15">
        <v>3.7</v>
      </c>
      <c r="W62" s="20">
        <v>13638</v>
      </c>
      <c r="X62" s="20" t="s">
        <v>100</v>
      </c>
      <c r="Y62" s="21">
        <v>75.239199999999997</v>
      </c>
      <c r="Z62" s="20">
        <f t="shared" si="56"/>
        <v>1026112.2095999999</v>
      </c>
      <c r="AA62" s="20">
        <f t="shared" ref="AA62" si="63">Z62*7.5%</f>
        <v>76958.41571999999</v>
      </c>
      <c r="AB62" s="20">
        <f t="shared" si="58"/>
        <v>7695.8415719999994</v>
      </c>
      <c r="AC62" s="20">
        <f t="shared" si="59"/>
        <v>199937.96404055995</v>
      </c>
      <c r="AD62" s="20">
        <f t="shared" si="60"/>
        <v>25652.805240000002</v>
      </c>
      <c r="AE62" s="20">
        <f t="shared" si="61"/>
        <v>1336357.2361725597</v>
      </c>
      <c r="AF62" s="20">
        <f t="shared" si="62"/>
        <v>1136419.2721319997</v>
      </c>
      <c r="AG62" s="15" t="s">
        <v>101</v>
      </c>
      <c r="AH62" s="11" t="s">
        <v>468</v>
      </c>
      <c r="AI62" s="15">
        <v>9100104683</v>
      </c>
      <c r="AJ62" s="11" t="s">
        <v>7</v>
      </c>
      <c r="AK62" s="15" t="s">
        <v>116</v>
      </c>
      <c r="AL62" s="11" t="s">
        <v>22</v>
      </c>
      <c r="AM62" s="11" t="s">
        <v>152</v>
      </c>
      <c r="AN62" s="11" t="s">
        <v>152</v>
      </c>
      <c r="AO62" s="15"/>
      <c r="AP62" s="28" t="s">
        <v>816</v>
      </c>
    </row>
    <row r="63" spans="1:42" ht="15.75">
      <c r="A63" s="67">
        <v>13</v>
      </c>
      <c r="B63" s="68" t="s">
        <v>825</v>
      </c>
      <c r="C63" s="69">
        <v>220000000538</v>
      </c>
      <c r="D63" s="72">
        <v>3950488</v>
      </c>
      <c r="E63" s="72" t="s">
        <v>765</v>
      </c>
      <c r="F63" s="72">
        <v>5007917179</v>
      </c>
      <c r="G63" s="72" t="s">
        <v>766</v>
      </c>
      <c r="H63" s="73" t="s">
        <v>766</v>
      </c>
      <c r="I63" s="11" t="s">
        <v>807</v>
      </c>
      <c r="J63" s="17" t="s">
        <v>45</v>
      </c>
      <c r="K63" s="11" t="s">
        <v>220</v>
      </c>
      <c r="L63" s="23" t="s">
        <v>826</v>
      </c>
      <c r="M63" s="18">
        <v>45536</v>
      </c>
      <c r="N63" s="15">
        <v>3100001559</v>
      </c>
      <c r="O63" s="15" t="s">
        <v>743</v>
      </c>
      <c r="P63" s="15">
        <v>1850</v>
      </c>
      <c r="Q63" s="15">
        <v>3865</v>
      </c>
      <c r="R63" s="15">
        <v>3</v>
      </c>
      <c r="S63" s="74">
        <v>3</v>
      </c>
      <c r="T63" s="15" t="s">
        <v>133</v>
      </c>
      <c r="U63" s="15" t="s">
        <v>115</v>
      </c>
      <c r="V63" s="15">
        <v>3.7</v>
      </c>
      <c r="W63" s="20">
        <v>21100</v>
      </c>
      <c r="X63" s="20" t="s">
        <v>767</v>
      </c>
      <c r="Y63" s="21">
        <v>81.048599999999993</v>
      </c>
      <c r="Z63" s="20">
        <f>W63*Y63</f>
        <v>1710125.46</v>
      </c>
      <c r="AA63" s="20">
        <f>Z63*0</f>
        <v>0</v>
      </c>
      <c r="AB63" s="20">
        <f>AA63*10%</f>
        <v>0</v>
      </c>
      <c r="AC63" s="20">
        <f>(Z63+AA63+AB63)*18%</f>
        <v>307822.58279999997</v>
      </c>
      <c r="AD63" s="20">
        <f>Z63*2.5%</f>
        <v>42753.136500000001</v>
      </c>
      <c r="AE63" s="20">
        <f>SUBTOTAL(9,Z63:AD63)</f>
        <v>2060701.1793</v>
      </c>
      <c r="AF63" s="20">
        <f>AE63-AC63</f>
        <v>1752878.5965</v>
      </c>
      <c r="AG63" s="15" t="s">
        <v>101</v>
      </c>
      <c r="AH63" s="11" t="s">
        <v>468</v>
      </c>
      <c r="AI63" s="15">
        <v>9100083103</v>
      </c>
      <c r="AJ63" s="11" t="s">
        <v>7</v>
      </c>
      <c r="AK63" s="15" t="s">
        <v>102</v>
      </c>
      <c r="AL63" s="11" t="s">
        <v>18</v>
      </c>
      <c r="AM63" s="11">
        <v>330047413</v>
      </c>
      <c r="AN63" s="11" t="s">
        <v>103</v>
      </c>
      <c r="AO63" s="15" t="s">
        <v>768</v>
      </c>
      <c r="AP63" s="28" t="s">
        <v>766</v>
      </c>
    </row>
    <row r="64" spans="1:42" ht="15.75">
      <c r="A64" s="78"/>
      <c r="B64" s="79"/>
      <c r="C64" s="80"/>
      <c r="D64" s="81"/>
      <c r="E64" s="81"/>
      <c r="F64" s="81"/>
      <c r="G64" s="81"/>
      <c r="H64" s="82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83"/>
      <c r="T64" s="39"/>
      <c r="U64" s="39"/>
      <c r="V64" s="39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39"/>
      <c r="AH64" s="39"/>
      <c r="AI64" s="39"/>
      <c r="AJ64" s="39"/>
      <c r="AK64" s="39"/>
      <c r="AL64" s="39"/>
      <c r="AM64" s="39"/>
      <c r="AN64" s="39"/>
      <c r="AO64" s="39"/>
      <c r="AP64" s="84"/>
    </row>
    <row r="65" spans="1:42" ht="15.75">
      <c r="A65" s="78">
        <v>1</v>
      </c>
      <c r="B65" s="79">
        <v>159984</v>
      </c>
      <c r="C65" s="80">
        <v>220000000535</v>
      </c>
      <c r="D65" s="81">
        <v>1904</v>
      </c>
      <c r="E65" s="81" t="s">
        <v>107</v>
      </c>
      <c r="F65" s="81">
        <v>5007583950</v>
      </c>
      <c r="G65" s="81" t="s">
        <v>108</v>
      </c>
      <c r="H65" s="82" t="s">
        <v>108</v>
      </c>
      <c r="I65" s="39" t="s">
        <v>827</v>
      </c>
      <c r="J65" s="39" t="s">
        <v>468</v>
      </c>
      <c r="K65" s="39"/>
      <c r="L65" s="39"/>
      <c r="M65" s="39"/>
      <c r="N65" s="39">
        <v>3100001559</v>
      </c>
      <c r="O65" s="39" t="s">
        <v>743</v>
      </c>
      <c r="P65" s="39">
        <v>1850</v>
      </c>
      <c r="Q65" s="39">
        <v>3865</v>
      </c>
      <c r="R65" s="39">
        <v>5</v>
      </c>
      <c r="S65" s="83" t="s">
        <v>144</v>
      </c>
      <c r="T65" s="39" t="s">
        <v>109</v>
      </c>
      <c r="U65" s="39" t="s">
        <v>110</v>
      </c>
      <c r="V65" s="39">
        <v>3.7</v>
      </c>
      <c r="W65" s="40">
        <v>14695</v>
      </c>
      <c r="X65" s="40" t="s">
        <v>100</v>
      </c>
      <c r="Y65" s="41">
        <v>68.8</v>
      </c>
      <c r="Z65" s="40">
        <f t="shared" ref="Z65" si="64">W65*Y65</f>
        <v>1011016</v>
      </c>
      <c r="AA65" s="40">
        <f t="shared" ref="AA65" si="65">Z65*0</f>
        <v>0</v>
      </c>
      <c r="AB65" s="40">
        <f t="shared" ref="AB65" si="66">AA65*10%</f>
        <v>0</v>
      </c>
      <c r="AC65" s="40">
        <f t="shared" ref="AC65" si="67">(Z65+AA65+AB65)*18%</f>
        <v>181982.88</v>
      </c>
      <c r="AD65" s="40">
        <f t="shared" ref="AD65" si="68">Z65*2.5%</f>
        <v>25275.4</v>
      </c>
      <c r="AE65" s="40">
        <f t="shared" ref="AE65" si="69">SUBTOTAL(9,Z65:AD65)</f>
        <v>1218274.2799999998</v>
      </c>
      <c r="AF65" s="40">
        <f t="shared" ref="AF65" si="70">AE65-AC65</f>
        <v>1036291.3999999998</v>
      </c>
      <c r="AG65" s="39" t="s">
        <v>101</v>
      </c>
      <c r="AH65" s="39" t="s">
        <v>468</v>
      </c>
      <c r="AI65" s="39">
        <v>9100082390</v>
      </c>
      <c r="AJ65" s="39" t="s">
        <v>7</v>
      </c>
      <c r="AK65" s="39" t="s">
        <v>102</v>
      </c>
      <c r="AL65" s="39" t="s">
        <v>18</v>
      </c>
      <c r="AM65" s="39">
        <v>330047413</v>
      </c>
      <c r="AN65" s="39" t="s">
        <v>103</v>
      </c>
      <c r="AO65" s="39" t="s">
        <v>111</v>
      </c>
      <c r="AP65" s="84" t="s">
        <v>108</v>
      </c>
    </row>
    <row r="66" spans="1:42" ht="15.75">
      <c r="A66" s="78">
        <v>2</v>
      </c>
      <c r="B66" s="79" t="s">
        <v>828</v>
      </c>
      <c r="C66" s="80">
        <v>220000000536</v>
      </c>
      <c r="D66" s="81">
        <v>6259360</v>
      </c>
      <c r="E66" s="81" t="s">
        <v>740</v>
      </c>
      <c r="F66" s="81">
        <v>5008669225</v>
      </c>
      <c r="G66" s="81" t="s">
        <v>171</v>
      </c>
      <c r="H66" s="82" t="s">
        <v>171</v>
      </c>
      <c r="I66" s="39" t="s">
        <v>827</v>
      </c>
      <c r="J66" s="39" t="s">
        <v>468</v>
      </c>
      <c r="K66" s="39"/>
      <c r="L66" s="39"/>
      <c r="M66" s="39"/>
      <c r="N66" s="39">
        <v>3100001559</v>
      </c>
      <c r="O66" s="39" t="s">
        <v>743</v>
      </c>
      <c r="P66" s="39">
        <v>1850</v>
      </c>
      <c r="Q66" s="39">
        <v>3865</v>
      </c>
      <c r="R66" s="39">
        <v>3</v>
      </c>
      <c r="S66" s="83">
        <v>3.07</v>
      </c>
      <c r="T66" s="39" t="s">
        <v>114</v>
      </c>
      <c r="U66" s="39" t="s">
        <v>115</v>
      </c>
      <c r="V66" s="39">
        <v>3.7</v>
      </c>
      <c r="W66" s="40">
        <v>23210</v>
      </c>
      <c r="X66" s="40" t="s">
        <v>100</v>
      </c>
      <c r="Y66" s="41">
        <v>68.8</v>
      </c>
      <c r="Z66" s="40">
        <f>W66*Y66</f>
        <v>1596848</v>
      </c>
      <c r="AA66" s="40">
        <f>Z66*0</f>
        <v>0</v>
      </c>
      <c r="AB66" s="40">
        <f>AA66*10%</f>
        <v>0</v>
      </c>
      <c r="AC66" s="40">
        <f>(Z66+AA66+AB66)*18%</f>
        <v>287432.64</v>
      </c>
      <c r="AD66" s="40">
        <f>Z66*2.5%</f>
        <v>39921.200000000004</v>
      </c>
      <c r="AE66" s="40">
        <f>SUBTOTAL(9,Z66:AD66)</f>
        <v>1924201.84</v>
      </c>
      <c r="AF66" s="40">
        <f>AE66-AC66</f>
        <v>1636769.2000000002</v>
      </c>
      <c r="AG66" s="39" t="s">
        <v>101</v>
      </c>
      <c r="AH66" s="39" t="s">
        <v>468</v>
      </c>
      <c r="AI66" s="39">
        <v>9100082407</v>
      </c>
      <c r="AJ66" s="39" t="s">
        <v>7</v>
      </c>
      <c r="AK66" s="39" t="s">
        <v>116</v>
      </c>
      <c r="AL66" s="39" t="s">
        <v>18</v>
      </c>
      <c r="AM66" s="39">
        <v>330050808</v>
      </c>
      <c r="AN66" s="39" t="s">
        <v>117</v>
      </c>
      <c r="AO66" s="39" t="s">
        <v>172</v>
      </c>
      <c r="AP66" s="84" t="s">
        <v>744</v>
      </c>
    </row>
    <row r="67" spans="1:42" ht="15.75">
      <c r="A67" s="78">
        <v>3</v>
      </c>
      <c r="B67" s="79" t="s">
        <v>829</v>
      </c>
      <c r="C67" s="80">
        <v>220000000537</v>
      </c>
      <c r="D67" s="81">
        <v>5571977</v>
      </c>
      <c r="E67" s="81" t="s">
        <v>770</v>
      </c>
      <c r="F67" s="81">
        <v>5008457647</v>
      </c>
      <c r="G67" s="81" t="s">
        <v>165</v>
      </c>
      <c r="H67" s="82" t="s">
        <v>165</v>
      </c>
      <c r="I67" s="39" t="s">
        <v>827</v>
      </c>
      <c r="J67" s="39" t="s">
        <v>468</v>
      </c>
      <c r="K67" s="39"/>
      <c r="L67" s="39"/>
      <c r="M67" s="39"/>
      <c r="N67" s="39">
        <v>3100001559</v>
      </c>
      <c r="O67" s="39" t="s">
        <v>743</v>
      </c>
      <c r="P67" s="39">
        <v>1850</v>
      </c>
      <c r="Q67" s="39">
        <v>3865</v>
      </c>
      <c r="R67" s="39">
        <v>5</v>
      </c>
      <c r="S67" s="83">
        <v>5.0999999999999996</v>
      </c>
      <c r="T67" s="39" t="s">
        <v>166</v>
      </c>
      <c r="U67" s="39" t="s">
        <v>110</v>
      </c>
      <c r="V67" s="39">
        <v>3.7</v>
      </c>
      <c r="W67" s="40">
        <v>15700</v>
      </c>
      <c r="X67" s="40" t="s">
        <v>100</v>
      </c>
      <c r="Y67" s="41">
        <v>68.8</v>
      </c>
      <c r="Z67" s="40">
        <f t="shared" ref="Z67:Z70" si="71">W67*Y67</f>
        <v>1080160</v>
      </c>
      <c r="AA67" s="40">
        <f t="shared" ref="AA67:AA70" si="72">Z67*0</f>
        <v>0</v>
      </c>
      <c r="AB67" s="40">
        <f t="shared" ref="AB67:AB70" si="73">AA67*10%</f>
        <v>0</v>
      </c>
      <c r="AC67" s="40">
        <f t="shared" ref="AC67:AC70" si="74">(Z67+AA67+AB67)*18%</f>
        <v>194428.79999999999</v>
      </c>
      <c r="AD67" s="40">
        <f t="shared" ref="AD67:AD70" si="75">Z67*2.5%</f>
        <v>27004</v>
      </c>
      <c r="AE67" s="40">
        <f t="shared" ref="AE67:AE70" si="76">SUBTOTAL(9,Z67:AD67)</f>
        <v>1301592.8</v>
      </c>
      <c r="AF67" s="40">
        <f t="shared" ref="AF67:AF70" si="77">AE67-AC67</f>
        <v>1107164</v>
      </c>
      <c r="AG67" s="39" t="s">
        <v>101</v>
      </c>
      <c r="AH67" s="39" t="s">
        <v>468</v>
      </c>
      <c r="AI67" s="39">
        <v>9100082411</v>
      </c>
      <c r="AJ67" s="39" t="s">
        <v>7</v>
      </c>
      <c r="AK67" s="39" t="s">
        <v>102</v>
      </c>
      <c r="AL67" s="39" t="s">
        <v>18</v>
      </c>
      <c r="AM67" s="39">
        <v>330050808</v>
      </c>
      <c r="AN67" s="39" t="s">
        <v>117</v>
      </c>
      <c r="AO67" s="39" t="s">
        <v>165</v>
      </c>
      <c r="AP67" s="84" t="s">
        <v>165</v>
      </c>
    </row>
    <row r="68" spans="1:42" ht="15.75">
      <c r="A68" s="78">
        <v>4</v>
      </c>
      <c r="B68" s="79" t="s">
        <v>830</v>
      </c>
      <c r="C68" s="80">
        <v>220000000537</v>
      </c>
      <c r="D68" s="81">
        <v>5571977</v>
      </c>
      <c r="E68" s="81" t="s">
        <v>770</v>
      </c>
      <c r="F68" s="81">
        <v>5008457647</v>
      </c>
      <c r="G68" s="81" t="s">
        <v>165</v>
      </c>
      <c r="H68" s="82" t="s">
        <v>165</v>
      </c>
      <c r="I68" s="39" t="s">
        <v>827</v>
      </c>
      <c r="J68" s="39" t="s">
        <v>468</v>
      </c>
      <c r="K68" s="39"/>
      <c r="L68" s="39"/>
      <c r="M68" s="39"/>
      <c r="N68" s="39">
        <v>3100001559</v>
      </c>
      <c r="O68" s="39" t="s">
        <v>743</v>
      </c>
      <c r="P68" s="39">
        <v>1850</v>
      </c>
      <c r="Q68" s="39">
        <v>3865</v>
      </c>
      <c r="R68" s="39">
        <v>5</v>
      </c>
      <c r="S68" s="83">
        <v>5.0999999999999996</v>
      </c>
      <c r="T68" s="39" t="s">
        <v>166</v>
      </c>
      <c r="U68" s="39" t="s">
        <v>110</v>
      </c>
      <c r="V68" s="39">
        <v>3.7</v>
      </c>
      <c r="W68" s="40">
        <v>15700</v>
      </c>
      <c r="X68" s="40" t="s">
        <v>100</v>
      </c>
      <c r="Y68" s="41">
        <v>68.8</v>
      </c>
      <c r="Z68" s="40">
        <f t="shared" si="71"/>
        <v>1080160</v>
      </c>
      <c r="AA68" s="40">
        <f t="shared" si="72"/>
        <v>0</v>
      </c>
      <c r="AB68" s="40">
        <f t="shared" si="73"/>
        <v>0</v>
      </c>
      <c r="AC68" s="40">
        <f t="shared" si="74"/>
        <v>194428.79999999999</v>
      </c>
      <c r="AD68" s="40">
        <f t="shared" si="75"/>
        <v>27004</v>
      </c>
      <c r="AE68" s="40">
        <f t="shared" si="76"/>
        <v>1301592.8</v>
      </c>
      <c r="AF68" s="40">
        <f t="shared" si="77"/>
        <v>1107164</v>
      </c>
      <c r="AG68" s="39" t="s">
        <v>101</v>
      </c>
      <c r="AH68" s="39" t="s">
        <v>468</v>
      </c>
      <c r="AI68" s="39">
        <v>9100082411</v>
      </c>
      <c r="AJ68" s="39" t="s">
        <v>7</v>
      </c>
      <c r="AK68" s="39" t="s">
        <v>102</v>
      </c>
      <c r="AL68" s="39" t="s">
        <v>18</v>
      </c>
      <c r="AM68" s="39">
        <v>330050808</v>
      </c>
      <c r="AN68" s="39" t="s">
        <v>117</v>
      </c>
      <c r="AO68" s="39" t="s">
        <v>165</v>
      </c>
      <c r="AP68" s="84" t="s">
        <v>165</v>
      </c>
    </row>
    <row r="69" spans="1:42" ht="15.75">
      <c r="A69" s="78">
        <v>5</v>
      </c>
      <c r="B69" s="79" t="s">
        <v>831</v>
      </c>
      <c r="C69" s="80">
        <v>220000000603</v>
      </c>
      <c r="D69" s="81">
        <v>5571977</v>
      </c>
      <c r="E69" s="81" t="s">
        <v>770</v>
      </c>
      <c r="F69" s="81">
        <v>5008457647</v>
      </c>
      <c r="G69" s="81" t="s">
        <v>165</v>
      </c>
      <c r="H69" s="82" t="s">
        <v>165</v>
      </c>
      <c r="I69" s="39" t="s">
        <v>827</v>
      </c>
      <c r="J69" s="39" t="s">
        <v>468</v>
      </c>
      <c r="K69" s="39"/>
      <c r="L69" s="39"/>
      <c r="M69" s="39"/>
      <c r="N69" s="39">
        <v>3100001559</v>
      </c>
      <c r="O69" s="39" t="s">
        <v>743</v>
      </c>
      <c r="P69" s="39">
        <v>1850</v>
      </c>
      <c r="Q69" s="39">
        <v>3865</v>
      </c>
      <c r="R69" s="39">
        <v>5</v>
      </c>
      <c r="S69" s="83">
        <v>5.0999999999999996</v>
      </c>
      <c r="T69" s="39" t="s">
        <v>166</v>
      </c>
      <c r="U69" s="39" t="s">
        <v>110</v>
      </c>
      <c r="V69" s="39">
        <v>3.7</v>
      </c>
      <c r="W69" s="40">
        <v>15700</v>
      </c>
      <c r="X69" s="40" t="s">
        <v>100</v>
      </c>
      <c r="Y69" s="41">
        <v>68.8</v>
      </c>
      <c r="Z69" s="40">
        <f t="shared" si="71"/>
        <v>1080160</v>
      </c>
      <c r="AA69" s="40">
        <f t="shared" si="72"/>
        <v>0</v>
      </c>
      <c r="AB69" s="40">
        <f t="shared" si="73"/>
        <v>0</v>
      </c>
      <c r="AC69" s="40">
        <f t="shared" si="74"/>
        <v>194428.79999999999</v>
      </c>
      <c r="AD69" s="40">
        <f t="shared" si="75"/>
        <v>27004</v>
      </c>
      <c r="AE69" s="40">
        <f t="shared" si="76"/>
        <v>1301592.8</v>
      </c>
      <c r="AF69" s="40">
        <f t="shared" si="77"/>
        <v>1107164</v>
      </c>
      <c r="AG69" s="39" t="s">
        <v>101</v>
      </c>
      <c r="AH69" s="39" t="s">
        <v>468</v>
      </c>
      <c r="AI69" s="39">
        <v>9100082411</v>
      </c>
      <c r="AJ69" s="39" t="s">
        <v>7</v>
      </c>
      <c r="AK69" s="39" t="s">
        <v>102</v>
      </c>
      <c r="AL69" s="39" t="s">
        <v>18</v>
      </c>
      <c r="AM69" s="39">
        <v>330050808</v>
      </c>
      <c r="AN69" s="39" t="s">
        <v>117</v>
      </c>
      <c r="AO69" s="39" t="s">
        <v>165</v>
      </c>
      <c r="AP69" s="84" t="s">
        <v>165</v>
      </c>
    </row>
    <row r="70" spans="1:42" ht="15.75">
      <c r="A70" s="78">
        <v>6</v>
      </c>
      <c r="B70" s="79" t="s">
        <v>832</v>
      </c>
      <c r="C70" s="80">
        <v>220000000603</v>
      </c>
      <c r="D70" s="81">
        <v>5571977</v>
      </c>
      <c r="E70" s="81" t="s">
        <v>770</v>
      </c>
      <c r="F70" s="81">
        <v>5008457647</v>
      </c>
      <c r="G70" s="81" t="s">
        <v>165</v>
      </c>
      <c r="H70" s="82" t="s">
        <v>165</v>
      </c>
      <c r="I70" s="39" t="s">
        <v>827</v>
      </c>
      <c r="J70" s="39" t="s">
        <v>468</v>
      </c>
      <c r="K70" s="39"/>
      <c r="L70" s="39"/>
      <c r="M70" s="39"/>
      <c r="N70" s="39">
        <v>3100001559</v>
      </c>
      <c r="O70" s="39" t="s">
        <v>743</v>
      </c>
      <c r="P70" s="39">
        <v>1850</v>
      </c>
      <c r="Q70" s="39">
        <v>3865</v>
      </c>
      <c r="R70" s="39">
        <v>5</v>
      </c>
      <c r="S70" s="83">
        <v>5.0999999999999996</v>
      </c>
      <c r="T70" s="39" t="s">
        <v>166</v>
      </c>
      <c r="U70" s="39" t="s">
        <v>110</v>
      </c>
      <c r="V70" s="39">
        <v>3.7</v>
      </c>
      <c r="W70" s="40">
        <v>15700</v>
      </c>
      <c r="X70" s="40" t="s">
        <v>100</v>
      </c>
      <c r="Y70" s="41">
        <v>68.8</v>
      </c>
      <c r="Z70" s="40">
        <f t="shared" si="71"/>
        <v>1080160</v>
      </c>
      <c r="AA70" s="40">
        <f t="shared" si="72"/>
        <v>0</v>
      </c>
      <c r="AB70" s="40">
        <f t="shared" si="73"/>
        <v>0</v>
      </c>
      <c r="AC70" s="40">
        <f t="shared" si="74"/>
        <v>194428.79999999999</v>
      </c>
      <c r="AD70" s="40">
        <f t="shared" si="75"/>
        <v>27004</v>
      </c>
      <c r="AE70" s="40">
        <f t="shared" si="76"/>
        <v>1301592.8</v>
      </c>
      <c r="AF70" s="40">
        <f t="shared" si="77"/>
        <v>1107164</v>
      </c>
      <c r="AG70" s="39" t="s">
        <v>101</v>
      </c>
      <c r="AH70" s="39" t="s">
        <v>468</v>
      </c>
      <c r="AI70" s="39">
        <v>9100082411</v>
      </c>
      <c r="AJ70" s="39" t="s">
        <v>7</v>
      </c>
      <c r="AK70" s="39" t="s">
        <v>102</v>
      </c>
      <c r="AL70" s="39" t="s">
        <v>18</v>
      </c>
      <c r="AM70" s="39">
        <v>330050808</v>
      </c>
      <c r="AN70" s="39" t="s">
        <v>117</v>
      </c>
      <c r="AO70" s="39" t="s">
        <v>165</v>
      </c>
      <c r="AP70" s="84" t="s">
        <v>165</v>
      </c>
    </row>
    <row r="71" spans="1:42" ht="15.75">
      <c r="A71" s="78">
        <v>7</v>
      </c>
      <c r="B71" s="79">
        <v>14993</v>
      </c>
      <c r="C71" s="80">
        <v>130000005771</v>
      </c>
      <c r="D71" s="81" t="s">
        <v>810</v>
      </c>
      <c r="E71" s="85">
        <v>43772</v>
      </c>
      <c r="F71" s="81"/>
      <c r="G71" s="81"/>
      <c r="H71" s="82" t="s">
        <v>811</v>
      </c>
      <c r="I71" s="39" t="s">
        <v>827</v>
      </c>
      <c r="J71" s="39" t="s">
        <v>468</v>
      </c>
      <c r="K71" s="39"/>
      <c r="L71" s="39"/>
      <c r="M71" s="39"/>
      <c r="N71" s="39">
        <v>3100001559</v>
      </c>
      <c r="O71" s="39" t="s">
        <v>743</v>
      </c>
      <c r="P71" s="39">
        <v>1850</v>
      </c>
      <c r="Q71" s="39">
        <v>3865</v>
      </c>
      <c r="R71" s="39">
        <v>3</v>
      </c>
      <c r="S71" s="83">
        <v>3.16</v>
      </c>
      <c r="T71" s="39" t="s">
        <v>236</v>
      </c>
      <c r="U71" s="39" t="s">
        <v>237</v>
      </c>
      <c r="V71" s="39">
        <v>3.7</v>
      </c>
      <c r="W71" s="40">
        <v>1200000</v>
      </c>
      <c r="X71" s="40" t="s">
        <v>813</v>
      </c>
      <c r="Y71" s="40"/>
      <c r="Z71" s="40"/>
      <c r="AA71" s="40"/>
      <c r="AB71" s="40"/>
      <c r="AC71" s="40"/>
      <c r="AD71" s="40"/>
      <c r="AE71" s="40"/>
      <c r="AF71" s="40">
        <v>1200000</v>
      </c>
      <c r="AG71" s="39" t="s">
        <v>101</v>
      </c>
      <c r="AH71" s="39" t="s">
        <v>48</v>
      </c>
      <c r="AI71" s="10">
        <v>9100066170</v>
      </c>
      <c r="AJ71" s="10" t="s">
        <v>238</v>
      </c>
      <c r="AK71" s="10" t="s">
        <v>102</v>
      </c>
      <c r="AL71" s="10" t="s">
        <v>239</v>
      </c>
      <c r="AM71" s="39" t="s">
        <v>152</v>
      </c>
      <c r="AN71" s="39" t="s">
        <v>152</v>
      </c>
      <c r="AO71" s="39"/>
      <c r="AP71" s="84"/>
    </row>
    <row r="72" spans="1:42" ht="15.75">
      <c r="A72" s="78">
        <v>8</v>
      </c>
      <c r="B72" s="79">
        <v>14995</v>
      </c>
      <c r="C72" s="80">
        <v>130000005771</v>
      </c>
      <c r="D72" s="81" t="s">
        <v>810</v>
      </c>
      <c r="E72" s="85">
        <v>43772</v>
      </c>
      <c r="F72" s="81"/>
      <c r="G72" s="81"/>
      <c r="H72" s="82" t="s">
        <v>811</v>
      </c>
      <c r="I72" s="39" t="s">
        <v>827</v>
      </c>
      <c r="J72" s="39" t="s">
        <v>468</v>
      </c>
      <c r="K72" s="39"/>
      <c r="L72" s="39"/>
      <c r="M72" s="39"/>
      <c r="N72" s="39">
        <v>3100001559</v>
      </c>
      <c r="O72" s="39" t="s">
        <v>743</v>
      </c>
      <c r="P72" s="39">
        <v>1850</v>
      </c>
      <c r="Q72" s="39">
        <v>3865</v>
      </c>
      <c r="R72" s="39">
        <v>3</v>
      </c>
      <c r="S72" s="83">
        <v>3.16</v>
      </c>
      <c r="T72" s="39" t="s">
        <v>236</v>
      </c>
      <c r="U72" s="39" t="s">
        <v>237</v>
      </c>
      <c r="V72" s="39">
        <v>3.7</v>
      </c>
      <c r="W72" s="40">
        <v>1200000</v>
      </c>
      <c r="X72" s="40" t="s">
        <v>813</v>
      </c>
      <c r="Y72" s="40"/>
      <c r="Z72" s="40"/>
      <c r="AA72" s="40"/>
      <c r="AB72" s="40"/>
      <c r="AC72" s="40"/>
      <c r="AD72" s="40"/>
      <c r="AE72" s="40"/>
      <c r="AF72" s="40">
        <v>1200000</v>
      </c>
      <c r="AG72" s="39" t="s">
        <v>101</v>
      </c>
      <c r="AH72" s="39" t="s">
        <v>48</v>
      </c>
      <c r="AI72" s="10">
        <v>9100066170</v>
      </c>
      <c r="AJ72" s="10" t="s">
        <v>238</v>
      </c>
      <c r="AK72" s="10" t="s">
        <v>102</v>
      </c>
      <c r="AL72" s="10" t="s">
        <v>239</v>
      </c>
      <c r="AM72" s="39" t="s">
        <v>152</v>
      </c>
      <c r="AN72" s="39" t="s">
        <v>152</v>
      </c>
      <c r="AO72" s="39"/>
      <c r="AP72" s="84"/>
    </row>
    <row r="73" spans="1:42" ht="15.75">
      <c r="A73" s="78">
        <v>9</v>
      </c>
      <c r="B73" s="79">
        <v>14996</v>
      </c>
      <c r="C73" s="80">
        <v>130000005771</v>
      </c>
      <c r="D73" s="81" t="s">
        <v>833</v>
      </c>
      <c r="E73" s="85">
        <v>43802</v>
      </c>
      <c r="F73" s="81"/>
      <c r="G73" s="81"/>
      <c r="H73" s="82" t="s">
        <v>811</v>
      </c>
      <c r="I73" s="39" t="s">
        <v>827</v>
      </c>
      <c r="J73" s="39" t="s">
        <v>468</v>
      </c>
      <c r="K73" s="39"/>
      <c r="L73" s="39"/>
      <c r="M73" s="39"/>
      <c r="N73" s="39">
        <v>3100001559</v>
      </c>
      <c r="O73" s="39" t="s">
        <v>743</v>
      </c>
      <c r="P73" s="39">
        <v>1850</v>
      </c>
      <c r="Q73" s="39">
        <v>3865</v>
      </c>
      <c r="R73" s="39">
        <v>3</v>
      </c>
      <c r="S73" s="83">
        <v>3.16</v>
      </c>
      <c r="T73" s="39" t="s">
        <v>236</v>
      </c>
      <c r="U73" s="39" t="s">
        <v>237</v>
      </c>
      <c r="V73" s="39">
        <v>3.7</v>
      </c>
      <c r="W73" s="40">
        <v>1200000</v>
      </c>
      <c r="X73" s="40" t="s">
        <v>813</v>
      </c>
      <c r="Y73" s="40"/>
      <c r="Z73" s="40"/>
      <c r="AA73" s="40"/>
      <c r="AB73" s="40"/>
      <c r="AC73" s="40"/>
      <c r="AD73" s="40"/>
      <c r="AE73" s="40"/>
      <c r="AF73" s="40">
        <v>1200000</v>
      </c>
      <c r="AG73" s="39" t="s">
        <v>101</v>
      </c>
      <c r="AH73" s="39" t="s">
        <v>48</v>
      </c>
      <c r="AI73" s="10">
        <v>9100066170</v>
      </c>
      <c r="AJ73" s="10" t="s">
        <v>238</v>
      </c>
      <c r="AK73" s="10" t="s">
        <v>102</v>
      </c>
      <c r="AL73" s="10" t="s">
        <v>239</v>
      </c>
      <c r="AM73" s="39" t="s">
        <v>152</v>
      </c>
      <c r="AN73" s="39" t="s">
        <v>152</v>
      </c>
      <c r="AO73" s="39"/>
      <c r="AP73" s="84"/>
    </row>
    <row r="74" spans="1:42" ht="15.75">
      <c r="A74" s="78">
        <v>10</v>
      </c>
      <c r="B74" s="79">
        <v>14998</v>
      </c>
      <c r="C74" s="80">
        <v>130000005771</v>
      </c>
      <c r="D74" s="81" t="s">
        <v>833</v>
      </c>
      <c r="E74" s="85">
        <v>43802</v>
      </c>
      <c r="F74" s="81"/>
      <c r="G74" s="81"/>
      <c r="H74" s="82" t="s">
        <v>811</v>
      </c>
      <c r="I74" s="39" t="s">
        <v>827</v>
      </c>
      <c r="J74" s="39" t="s">
        <v>468</v>
      </c>
      <c r="K74" s="39"/>
      <c r="L74" s="39"/>
      <c r="M74" s="39"/>
      <c r="N74" s="39">
        <v>3100001559</v>
      </c>
      <c r="O74" s="39" t="s">
        <v>743</v>
      </c>
      <c r="P74" s="39">
        <v>1850</v>
      </c>
      <c r="Q74" s="39">
        <v>3865</v>
      </c>
      <c r="R74" s="39">
        <v>3</v>
      </c>
      <c r="S74" s="83">
        <v>3.1339999999999999</v>
      </c>
      <c r="T74" s="39" t="s">
        <v>236</v>
      </c>
      <c r="U74" s="39" t="s">
        <v>237</v>
      </c>
      <c r="V74" s="39">
        <v>3.7</v>
      </c>
      <c r="W74" s="40">
        <v>1200000</v>
      </c>
      <c r="X74" s="40" t="s">
        <v>813</v>
      </c>
      <c r="Y74" s="40"/>
      <c r="Z74" s="40"/>
      <c r="AA74" s="40"/>
      <c r="AB74" s="40"/>
      <c r="AC74" s="40"/>
      <c r="AD74" s="40"/>
      <c r="AE74" s="40"/>
      <c r="AF74" s="40">
        <v>1200000</v>
      </c>
      <c r="AG74" s="39" t="s">
        <v>101</v>
      </c>
      <c r="AH74" s="39" t="s">
        <v>48</v>
      </c>
      <c r="AI74" s="10">
        <v>9100066170</v>
      </c>
      <c r="AJ74" s="10" t="s">
        <v>238</v>
      </c>
      <c r="AK74" s="10" t="s">
        <v>102</v>
      </c>
      <c r="AL74" s="10" t="s">
        <v>239</v>
      </c>
      <c r="AM74" s="39" t="s">
        <v>152</v>
      </c>
      <c r="AN74" s="39" t="s">
        <v>152</v>
      </c>
      <c r="AO74" s="39"/>
      <c r="AP74" s="84"/>
    </row>
    <row r="75" spans="1:42" ht="15.75">
      <c r="A75" s="78">
        <v>11</v>
      </c>
      <c r="B75" s="79" t="s">
        <v>834</v>
      </c>
      <c r="C75" s="80">
        <v>220000000611</v>
      </c>
      <c r="D75" s="81">
        <v>19022</v>
      </c>
      <c r="E75" s="81" t="s">
        <v>96</v>
      </c>
      <c r="F75" s="81">
        <v>5007840599</v>
      </c>
      <c r="G75" s="81" t="s">
        <v>97</v>
      </c>
      <c r="H75" s="82">
        <v>50187522</v>
      </c>
      <c r="I75" s="39" t="s">
        <v>827</v>
      </c>
      <c r="J75" s="39" t="s">
        <v>468</v>
      </c>
      <c r="K75" s="39"/>
      <c r="L75" s="39"/>
      <c r="M75" s="39"/>
      <c r="N75" s="39">
        <v>3100001559</v>
      </c>
      <c r="O75" s="39" t="s">
        <v>743</v>
      </c>
      <c r="P75" s="39">
        <v>1850</v>
      </c>
      <c r="Q75" s="39">
        <v>3865</v>
      </c>
      <c r="R75" s="39">
        <v>3</v>
      </c>
      <c r="S75" s="83">
        <v>2.96</v>
      </c>
      <c r="T75" s="39" t="s">
        <v>747</v>
      </c>
      <c r="U75" s="39" t="s">
        <v>748</v>
      </c>
      <c r="V75" s="39">
        <v>3.7</v>
      </c>
      <c r="W75" s="40">
        <v>16000</v>
      </c>
      <c r="X75" s="40" t="s">
        <v>100</v>
      </c>
      <c r="Y75" s="40">
        <v>68.683300000000003</v>
      </c>
      <c r="Z75" s="40">
        <f t="shared" ref="Z75:Z78" si="78">W75*Y75</f>
        <v>1098932.8</v>
      </c>
      <c r="AA75" s="40">
        <f t="shared" ref="AA75:AA78" si="79">Z75*0</f>
        <v>0</v>
      </c>
      <c r="AB75" s="40">
        <f t="shared" ref="AB75:AB78" si="80">AA75*10%</f>
        <v>0</v>
      </c>
      <c r="AC75" s="40">
        <f t="shared" ref="AC75:AC78" si="81">(Z75+AA75+AB75)*18%</f>
        <v>197807.90400000001</v>
      </c>
      <c r="AD75" s="40">
        <f t="shared" ref="AD75:AD78" si="82">Z75*2.5%</f>
        <v>27473.320000000003</v>
      </c>
      <c r="AE75" s="40">
        <f t="shared" ref="AE75:AE78" si="83">SUBTOTAL(9,Z75:AD75)</f>
        <v>1324214.0240000002</v>
      </c>
      <c r="AF75" s="40">
        <f t="shared" ref="AF75:AF78" si="84">AE75-AC75</f>
        <v>1126406.1200000001</v>
      </c>
      <c r="AG75" s="39" t="s">
        <v>101</v>
      </c>
      <c r="AH75" s="39" t="s">
        <v>48</v>
      </c>
      <c r="AI75" s="10" t="s">
        <v>754</v>
      </c>
      <c r="AJ75" s="10" t="s">
        <v>7</v>
      </c>
      <c r="AK75" s="10" t="s">
        <v>102</v>
      </c>
      <c r="AL75" s="10" t="s">
        <v>18</v>
      </c>
      <c r="AM75" s="11">
        <v>330047413</v>
      </c>
      <c r="AN75" s="11" t="s">
        <v>103</v>
      </c>
      <c r="AO75" s="15" t="s">
        <v>104</v>
      </c>
      <c r="AP75" s="84" t="s">
        <v>749</v>
      </c>
    </row>
    <row r="76" spans="1:42" ht="15.75">
      <c r="A76" s="78">
        <v>12</v>
      </c>
      <c r="B76" s="79" t="s">
        <v>835</v>
      </c>
      <c r="C76" s="80">
        <v>220000000610</v>
      </c>
      <c r="D76" s="81">
        <v>19022</v>
      </c>
      <c r="E76" s="81" t="s">
        <v>96</v>
      </c>
      <c r="F76" s="81">
        <v>5007840599</v>
      </c>
      <c r="G76" s="81" t="s">
        <v>97</v>
      </c>
      <c r="H76" s="82">
        <v>50187522</v>
      </c>
      <c r="I76" s="39" t="s">
        <v>827</v>
      </c>
      <c r="J76" s="39" t="s">
        <v>468</v>
      </c>
      <c r="K76" s="39"/>
      <c r="L76" s="39"/>
      <c r="M76" s="39"/>
      <c r="N76" s="39">
        <v>3100001559</v>
      </c>
      <c r="O76" s="39" t="s">
        <v>743</v>
      </c>
      <c r="P76" s="39">
        <v>1850</v>
      </c>
      <c r="Q76" s="39">
        <v>3865</v>
      </c>
      <c r="R76" s="39">
        <v>3</v>
      </c>
      <c r="S76" s="83">
        <v>2.96</v>
      </c>
      <c r="T76" s="39" t="s">
        <v>747</v>
      </c>
      <c r="U76" s="39" t="s">
        <v>748</v>
      </c>
      <c r="V76" s="39">
        <v>3.7</v>
      </c>
      <c r="W76" s="40">
        <v>16000</v>
      </c>
      <c r="X76" s="40" t="s">
        <v>100</v>
      </c>
      <c r="Y76" s="40">
        <v>68.683300000000003</v>
      </c>
      <c r="Z76" s="40">
        <f t="shared" si="78"/>
        <v>1098932.8</v>
      </c>
      <c r="AA76" s="40">
        <f t="shared" si="79"/>
        <v>0</v>
      </c>
      <c r="AB76" s="40">
        <f t="shared" si="80"/>
        <v>0</v>
      </c>
      <c r="AC76" s="40">
        <f t="shared" si="81"/>
        <v>197807.90400000001</v>
      </c>
      <c r="AD76" s="40">
        <f t="shared" si="82"/>
        <v>27473.320000000003</v>
      </c>
      <c r="AE76" s="40">
        <f t="shared" si="83"/>
        <v>1324214.0240000002</v>
      </c>
      <c r="AF76" s="40">
        <f t="shared" si="84"/>
        <v>1126406.1200000001</v>
      </c>
      <c r="AG76" s="39" t="s">
        <v>101</v>
      </c>
      <c r="AH76" s="39" t="s">
        <v>48</v>
      </c>
      <c r="AI76" s="10" t="s">
        <v>754</v>
      </c>
      <c r="AJ76" s="10" t="s">
        <v>7</v>
      </c>
      <c r="AK76" s="10" t="s">
        <v>102</v>
      </c>
      <c r="AL76" s="10" t="s">
        <v>18</v>
      </c>
      <c r="AM76" s="11">
        <v>330047413</v>
      </c>
      <c r="AN76" s="11" t="s">
        <v>103</v>
      </c>
      <c r="AO76" s="15" t="s">
        <v>104</v>
      </c>
      <c r="AP76" s="84" t="s">
        <v>749</v>
      </c>
    </row>
    <row r="77" spans="1:42" ht="15.75">
      <c r="A77" s="78">
        <v>13</v>
      </c>
      <c r="B77" s="79" t="s">
        <v>836</v>
      </c>
      <c r="C77" s="80">
        <v>220000000603</v>
      </c>
      <c r="D77" s="81">
        <v>5571977</v>
      </c>
      <c r="E77" s="81" t="s">
        <v>770</v>
      </c>
      <c r="F77" s="81">
        <v>5008457647</v>
      </c>
      <c r="G77" s="81" t="s">
        <v>165</v>
      </c>
      <c r="H77" s="82">
        <v>50187522</v>
      </c>
      <c r="I77" s="39" t="s">
        <v>827</v>
      </c>
      <c r="J77" s="39" t="s">
        <v>468</v>
      </c>
      <c r="K77" s="39"/>
      <c r="L77" s="39"/>
      <c r="M77" s="39"/>
      <c r="N77" s="39">
        <v>3100001559</v>
      </c>
      <c r="O77" s="39" t="s">
        <v>743</v>
      </c>
      <c r="P77" s="39">
        <v>1850</v>
      </c>
      <c r="Q77" s="39">
        <v>3865</v>
      </c>
      <c r="R77" s="39">
        <v>3</v>
      </c>
      <c r="S77" s="83">
        <v>3.1339999999999999</v>
      </c>
      <c r="T77" s="11" t="s">
        <v>166</v>
      </c>
      <c r="U77" s="39" t="s">
        <v>237</v>
      </c>
      <c r="V77" s="39">
        <v>3.7</v>
      </c>
      <c r="W77" s="40">
        <v>15700</v>
      </c>
      <c r="X77" s="40" t="s">
        <v>100</v>
      </c>
      <c r="Y77" s="41">
        <v>68.8</v>
      </c>
      <c r="Z77" s="40">
        <f t="shared" si="78"/>
        <v>1080160</v>
      </c>
      <c r="AA77" s="40">
        <f t="shared" si="79"/>
        <v>0</v>
      </c>
      <c r="AB77" s="40">
        <f t="shared" si="80"/>
        <v>0</v>
      </c>
      <c r="AC77" s="40">
        <f t="shared" si="81"/>
        <v>194428.79999999999</v>
      </c>
      <c r="AD77" s="40">
        <f t="shared" si="82"/>
        <v>27004</v>
      </c>
      <c r="AE77" s="40">
        <f t="shared" si="83"/>
        <v>1301592.8</v>
      </c>
      <c r="AF77" s="40">
        <f t="shared" si="84"/>
        <v>1107164</v>
      </c>
      <c r="AG77" s="39" t="s">
        <v>101</v>
      </c>
      <c r="AH77" s="39" t="s">
        <v>468</v>
      </c>
      <c r="AI77" s="39">
        <v>9100082411</v>
      </c>
      <c r="AJ77" s="39" t="s">
        <v>7</v>
      </c>
      <c r="AK77" s="39" t="s">
        <v>102</v>
      </c>
      <c r="AL77" s="39" t="s">
        <v>18</v>
      </c>
      <c r="AM77" s="39">
        <v>330050808</v>
      </c>
      <c r="AN77" s="39" t="s">
        <v>117</v>
      </c>
      <c r="AO77" s="39"/>
      <c r="AP77" s="84"/>
    </row>
    <row r="78" spans="1:42" ht="15.75">
      <c r="A78" s="78">
        <v>14</v>
      </c>
      <c r="B78" s="79" t="s">
        <v>837</v>
      </c>
      <c r="C78" s="80">
        <v>220000000603</v>
      </c>
      <c r="D78" s="81">
        <v>5571977</v>
      </c>
      <c r="E78" s="81" t="s">
        <v>770</v>
      </c>
      <c r="F78" s="81">
        <v>5008457647</v>
      </c>
      <c r="G78" s="81" t="s">
        <v>165</v>
      </c>
      <c r="H78" s="82">
        <v>50187522</v>
      </c>
      <c r="I78" s="39" t="s">
        <v>827</v>
      </c>
      <c r="J78" s="39" t="s">
        <v>468</v>
      </c>
      <c r="K78" s="39"/>
      <c r="L78" s="39"/>
      <c r="M78" s="39"/>
      <c r="N78" s="39">
        <v>3100001559</v>
      </c>
      <c r="O78" s="39" t="s">
        <v>743</v>
      </c>
      <c r="P78" s="39">
        <v>1850</v>
      </c>
      <c r="Q78" s="39">
        <v>3865</v>
      </c>
      <c r="R78" s="39">
        <v>3</v>
      </c>
      <c r="S78" s="83">
        <v>3.1339999999999999</v>
      </c>
      <c r="T78" s="11" t="s">
        <v>166</v>
      </c>
      <c r="U78" s="39" t="s">
        <v>237</v>
      </c>
      <c r="V78" s="39">
        <v>3.7</v>
      </c>
      <c r="W78" s="40">
        <v>15700</v>
      </c>
      <c r="X78" s="40" t="s">
        <v>100</v>
      </c>
      <c r="Y78" s="41">
        <v>68.8</v>
      </c>
      <c r="Z78" s="40">
        <f t="shared" si="78"/>
        <v>1080160</v>
      </c>
      <c r="AA78" s="40">
        <f t="shared" si="79"/>
        <v>0</v>
      </c>
      <c r="AB78" s="40">
        <f t="shared" si="80"/>
        <v>0</v>
      </c>
      <c r="AC78" s="40">
        <f t="shared" si="81"/>
        <v>194428.79999999999</v>
      </c>
      <c r="AD78" s="40">
        <f t="shared" si="82"/>
        <v>27004</v>
      </c>
      <c r="AE78" s="40">
        <f t="shared" si="83"/>
        <v>1301592.8</v>
      </c>
      <c r="AF78" s="40">
        <f t="shared" si="84"/>
        <v>1107164</v>
      </c>
      <c r="AG78" s="39" t="s">
        <v>101</v>
      </c>
      <c r="AH78" s="39" t="s">
        <v>468</v>
      </c>
      <c r="AI78" s="39">
        <v>9100082411</v>
      </c>
      <c r="AJ78" s="39" t="s">
        <v>7</v>
      </c>
      <c r="AK78" s="39" t="s">
        <v>102</v>
      </c>
      <c r="AL78" s="39" t="s">
        <v>18</v>
      </c>
      <c r="AM78" s="39">
        <v>330050808</v>
      </c>
      <c r="AN78" s="39" t="s">
        <v>117</v>
      </c>
      <c r="AO78" s="39"/>
      <c r="AP78" s="84"/>
    </row>
    <row r="79" spans="1:42" ht="15.75">
      <c r="A79" s="78">
        <v>15</v>
      </c>
      <c r="B79" s="79">
        <v>14999</v>
      </c>
      <c r="C79" s="80">
        <v>130000005771</v>
      </c>
      <c r="D79" s="81" t="s">
        <v>838</v>
      </c>
      <c r="E79" s="85">
        <v>43802</v>
      </c>
      <c r="F79" s="81"/>
      <c r="G79" s="81"/>
      <c r="H79" s="82" t="s">
        <v>811</v>
      </c>
      <c r="I79" s="39" t="s">
        <v>827</v>
      </c>
      <c r="J79" s="39" t="s">
        <v>468</v>
      </c>
      <c r="K79" s="39"/>
      <c r="L79" s="39"/>
      <c r="M79" s="39"/>
      <c r="N79" s="39">
        <v>3100001559</v>
      </c>
      <c r="O79" s="39" t="s">
        <v>743</v>
      </c>
      <c r="P79" s="39">
        <v>1850</v>
      </c>
      <c r="Q79" s="39">
        <v>3865</v>
      </c>
      <c r="R79" s="39">
        <v>5</v>
      </c>
      <c r="S79" s="83">
        <v>5.0999999999999996</v>
      </c>
      <c r="T79" s="39" t="s">
        <v>236</v>
      </c>
      <c r="U79" s="39" t="s">
        <v>110</v>
      </c>
      <c r="V79" s="39">
        <v>3.7</v>
      </c>
      <c r="W79" s="40">
        <v>1200000</v>
      </c>
      <c r="X79" s="40" t="s">
        <v>813</v>
      </c>
      <c r="Y79" s="40"/>
      <c r="Z79" s="40"/>
      <c r="AA79" s="40"/>
      <c r="AB79" s="40"/>
      <c r="AC79" s="40"/>
      <c r="AD79" s="40"/>
      <c r="AE79" s="40"/>
      <c r="AF79" s="40">
        <v>1200000</v>
      </c>
      <c r="AG79" s="39" t="s">
        <v>101</v>
      </c>
      <c r="AH79" s="39" t="s">
        <v>48</v>
      </c>
      <c r="AI79" s="10">
        <v>9100066170</v>
      </c>
      <c r="AJ79" s="10" t="s">
        <v>238</v>
      </c>
      <c r="AK79" s="10" t="s">
        <v>102</v>
      </c>
      <c r="AL79" s="10" t="s">
        <v>239</v>
      </c>
      <c r="AM79" s="39" t="s">
        <v>152</v>
      </c>
      <c r="AN79" s="39" t="s">
        <v>152</v>
      </c>
      <c r="AO79" s="39"/>
      <c r="AP79" s="84" t="s">
        <v>165</v>
      </c>
    </row>
    <row r="80" spans="1:42" ht="15.75">
      <c r="A80" s="78">
        <v>16</v>
      </c>
      <c r="B80" s="79">
        <v>15000</v>
      </c>
      <c r="C80" s="80">
        <v>130000005771</v>
      </c>
      <c r="D80" s="81" t="s">
        <v>838</v>
      </c>
      <c r="E80" s="85">
        <v>43802</v>
      </c>
      <c r="F80" s="81"/>
      <c r="G80" s="81"/>
      <c r="H80" s="82" t="s">
        <v>811</v>
      </c>
      <c r="I80" s="39" t="s">
        <v>827</v>
      </c>
      <c r="J80" s="39" t="s">
        <v>468</v>
      </c>
      <c r="K80" s="39"/>
      <c r="L80" s="39"/>
      <c r="M80" s="39"/>
      <c r="N80" s="39">
        <v>3100001559</v>
      </c>
      <c r="O80" s="39" t="s">
        <v>743</v>
      </c>
      <c r="P80" s="39">
        <v>1850</v>
      </c>
      <c r="Q80" s="39">
        <v>3865</v>
      </c>
      <c r="R80" s="39">
        <v>5</v>
      </c>
      <c r="S80" s="83">
        <v>5.0999999999999996</v>
      </c>
      <c r="T80" s="39" t="s">
        <v>236</v>
      </c>
      <c r="U80" s="39" t="s">
        <v>110</v>
      </c>
      <c r="V80" s="39">
        <v>3.7</v>
      </c>
      <c r="W80" s="40">
        <v>1200000</v>
      </c>
      <c r="X80" s="40" t="s">
        <v>813</v>
      </c>
      <c r="Y80" s="40"/>
      <c r="Z80" s="40"/>
      <c r="AA80" s="40"/>
      <c r="AB80" s="40"/>
      <c r="AC80" s="40"/>
      <c r="AD80" s="40"/>
      <c r="AE80" s="40"/>
      <c r="AF80" s="40">
        <v>1200000</v>
      </c>
      <c r="AG80" s="39" t="s">
        <v>101</v>
      </c>
      <c r="AH80" s="39" t="s">
        <v>48</v>
      </c>
      <c r="AI80" s="10">
        <v>9100066170</v>
      </c>
      <c r="AJ80" s="10" t="s">
        <v>238</v>
      </c>
      <c r="AK80" s="10" t="s">
        <v>102</v>
      </c>
      <c r="AL80" s="10" t="s">
        <v>239</v>
      </c>
      <c r="AM80" s="39" t="s">
        <v>152</v>
      </c>
      <c r="AN80" s="39" t="s">
        <v>152</v>
      </c>
      <c r="AO80" s="39"/>
      <c r="AP80" s="84" t="s">
        <v>165</v>
      </c>
    </row>
    <row r="81" spans="1:42" ht="15.75">
      <c r="A81" s="78">
        <v>17</v>
      </c>
      <c r="B81" s="79">
        <v>15001</v>
      </c>
      <c r="C81" s="80">
        <v>130000005771</v>
      </c>
      <c r="D81" s="81" t="s">
        <v>838</v>
      </c>
      <c r="E81" s="85">
        <v>43802</v>
      </c>
      <c r="F81" s="81"/>
      <c r="G81" s="81"/>
      <c r="H81" s="82" t="s">
        <v>811</v>
      </c>
      <c r="I81" s="39" t="s">
        <v>827</v>
      </c>
      <c r="J81" s="39" t="s">
        <v>468</v>
      </c>
      <c r="K81" s="39"/>
      <c r="L81" s="39"/>
      <c r="M81" s="39"/>
      <c r="N81" s="39">
        <v>3100001559</v>
      </c>
      <c r="O81" s="39" t="s">
        <v>743</v>
      </c>
      <c r="P81" s="39">
        <v>1850</v>
      </c>
      <c r="Q81" s="39">
        <v>3865</v>
      </c>
      <c r="R81" s="39">
        <v>3</v>
      </c>
      <c r="S81" s="83">
        <v>3.1339999999999999</v>
      </c>
      <c r="T81" s="39" t="s">
        <v>236</v>
      </c>
      <c r="U81" s="39" t="s">
        <v>237</v>
      </c>
      <c r="V81" s="39">
        <v>3.7</v>
      </c>
      <c r="W81" s="40">
        <v>1200000</v>
      </c>
      <c r="X81" s="40" t="s">
        <v>813</v>
      </c>
      <c r="Y81" s="40"/>
      <c r="Z81" s="40"/>
      <c r="AA81" s="40"/>
      <c r="AB81" s="40"/>
      <c r="AC81" s="40"/>
      <c r="AD81" s="40"/>
      <c r="AE81" s="40"/>
      <c r="AF81" s="40">
        <v>1200000</v>
      </c>
      <c r="AG81" s="39" t="s">
        <v>101</v>
      </c>
      <c r="AH81" s="39" t="s">
        <v>48</v>
      </c>
      <c r="AI81" s="10">
        <v>9100066170</v>
      </c>
      <c r="AJ81" s="10" t="s">
        <v>238</v>
      </c>
      <c r="AK81" s="10" t="s">
        <v>102</v>
      </c>
      <c r="AL81" s="10" t="s">
        <v>239</v>
      </c>
      <c r="AM81" s="39" t="s">
        <v>152</v>
      </c>
      <c r="AN81" s="39" t="s">
        <v>152</v>
      </c>
      <c r="AO81" s="39"/>
      <c r="AP81" s="84"/>
    </row>
    <row r="82" spans="1:42" ht="15.75">
      <c r="A82" s="78">
        <v>18</v>
      </c>
      <c r="B82" s="79">
        <v>15002</v>
      </c>
      <c r="C82" s="80">
        <v>130000005771</v>
      </c>
      <c r="D82" s="81" t="s">
        <v>838</v>
      </c>
      <c r="E82" s="85">
        <v>43802</v>
      </c>
      <c r="F82" s="81"/>
      <c r="G82" s="81"/>
      <c r="H82" s="82" t="s">
        <v>811</v>
      </c>
      <c r="I82" s="39" t="s">
        <v>827</v>
      </c>
      <c r="J82" s="39" t="s">
        <v>468</v>
      </c>
      <c r="K82" s="39"/>
      <c r="L82" s="39"/>
      <c r="M82" s="39"/>
      <c r="N82" s="39">
        <v>3100001559</v>
      </c>
      <c r="O82" s="39" t="s">
        <v>743</v>
      </c>
      <c r="P82" s="39">
        <v>1850</v>
      </c>
      <c r="Q82" s="39">
        <v>3865</v>
      </c>
      <c r="R82" s="39">
        <v>3</v>
      </c>
      <c r="S82" s="83">
        <v>3.1339999999999999</v>
      </c>
      <c r="T82" s="39" t="s">
        <v>236</v>
      </c>
      <c r="U82" s="39" t="s">
        <v>237</v>
      </c>
      <c r="V82" s="39">
        <v>3.7</v>
      </c>
      <c r="W82" s="40">
        <v>1200000</v>
      </c>
      <c r="X82" s="40" t="s">
        <v>813</v>
      </c>
      <c r="Y82" s="40"/>
      <c r="Z82" s="40"/>
      <c r="AA82" s="40"/>
      <c r="AB82" s="40"/>
      <c r="AC82" s="40"/>
      <c r="AD82" s="40"/>
      <c r="AE82" s="40"/>
      <c r="AF82" s="40">
        <v>1200000</v>
      </c>
      <c r="AG82" s="39" t="s">
        <v>101</v>
      </c>
      <c r="AH82" s="39" t="s">
        <v>48</v>
      </c>
      <c r="AI82" s="10">
        <v>9100066170</v>
      </c>
      <c r="AJ82" s="10" t="s">
        <v>238</v>
      </c>
      <c r="AK82" s="10" t="s">
        <v>102</v>
      </c>
      <c r="AL82" s="10" t="s">
        <v>239</v>
      </c>
      <c r="AM82" s="39" t="s">
        <v>152</v>
      </c>
      <c r="AN82" s="39" t="s">
        <v>152</v>
      </c>
      <c r="AO82" s="39"/>
      <c r="AP82" s="84"/>
    </row>
    <row r="83" spans="1:42" ht="15.75">
      <c r="A83" s="78">
        <v>19</v>
      </c>
      <c r="B83" s="79">
        <v>159986</v>
      </c>
      <c r="C83" s="80">
        <v>220000000605</v>
      </c>
      <c r="D83" s="81">
        <v>1904</v>
      </c>
      <c r="E83" s="81" t="s">
        <v>107</v>
      </c>
      <c r="F83" s="81">
        <v>5007583950</v>
      </c>
      <c r="G83" s="81" t="s">
        <v>108</v>
      </c>
      <c r="H83" s="82">
        <v>50827187</v>
      </c>
      <c r="I83" s="39" t="s">
        <v>827</v>
      </c>
      <c r="J83" s="39" t="s">
        <v>468</v>
      </c>
      <c r="K83" s="39"/>
      <c r="L83" s="39"/>
      <c r="M83" s="39"/>
      <c r="N83" s="39">
        <v>3100001559</v>
      </c>
      <c r="O83" s="39" t="s">
        <v>743</v>
      </c>
      <c r="P83" s="39">
        <v>1850</v>
      </c>
      <c r="Q83" s="39">
        <v>3865</v>
      </c>
      <c r="R83" s="39">
        <v>5</v>
      </c>
      <c r="S83" s="83" t="s">
        <v>144</v>
      </c>
      <c r="T83" s="39" t="s">
        <v>109</v>
      </c>
      <c r="U83" s="39" t="s">
        <v>110</v>
      </c>
      <c r="V83" s="39">
        <v>3.7</v>
      </c>
      <c r="W83" s="40">
        <v>14695</v>
      </c>
      <c r="X83" s="40" t="s">
        <v>100</v>
      </c>
      <c r="Y83" s="41">
        <v>68.8</v>
      </c>
      <c r="Z83" s="40">
        <f>W83*Y83</f>
        <v>1011016</v>
      </c>
      <c r="AA83" s="40">
        <f>Z83*0</f>
        <v>0</v>
      </c>
      <c r="AB83" s="40">
        <f>AA83*10%</f>
        <v>0</v>
      </c>
      <c r="AC83" s="40">
        <f>(Z83+AA83+AB83)*18%</f>
        <v>181982.88</v>
      </c>
      <c r="AD83" s="40">
        <f>Z83*2.5%</f>
        <v>25275.4</v>
      </c>
      <c r="AE83" s="40">
        <f>SUBTOTAL(9,Z83:AD83)</f>
        <v>1218274.2799999998</v>
      </c>
      <c r="AF83" s="40">
        <f>AE83-AC83</f>
        <v>1036291.3999999998</v>
      </c>
      <c r="AG83" s="39" t="s">
        <v>101</v>
      </c>
      <c r="AH83" s="39" t="s">
        <v>468</v>
      </c>
      <c r="AI83" s="10">
        <v>9100082390</v>
      </c>
      <c r="AJ83" s="10" t="s">
        <v>7</v>
      </c>
      <c r="AK83" s="10" t="s">
        <v>102</v>
      </c>
      <c r="AL83" s="10" t="s">
        <v>18</v>
      </c>
      <c r="AM83" s="39">
        <v>330047413</v>
      </c>
      <c r="AN83" s="39" t="s">
        <v>103</v>
      </c>
      <c r="AO83" s="39"/>
      <c r="AP83" s="84" t="s">
        <v>108</v>
      </c>
    </row>
    <row r="84" spans="1:42" ht="15.75">
      <c r="A84" s="78">
        <v>20</v>
      </c>
      <c r="B84" s="79" t="s">
        <v>839</v>
      </c>
      <c r="C84" s="80">
        <v>220000000602</v>
      </c>
      <c r="D84" s="81">
        <v>3950488</v>
      </c>
      <c r="E84" s="81" t="s">
        <v>765</v>
      </c>
      <c r="F84" s="81">
        <v>5007917179</v>
      </c>
      <c r="G84" s="81" t="s">
        <v>766</v>
      </c>
      <c r="H84" s="82">
        <v>50827187</v>
      </c>
      <c r="I84" s="39" t="s">
        <v>827</v>
      </c>
      <c r="J84" s="39" t="s">
        <v>468</v>
      </c>
      <c r="K84" s="39"/>
      <c r="L84" s="39"/>
      <c r="M84" s="39"/>
      <c r="N84" s="39">
        <v>3100001559</v>
      </c>
      <c r="O84" s="39" t="s">
        <v>743</v>
      </c>
      <c r="P84" s="39">
        <v>1850</v>
      </c>
      <c r="Q84" s="39">
        <v>3865</v>
      </c>
      <c r="R84" s="39">
        <v>3</v>
      </c>
      <c r="S84" s="83">
        <v>3</v>
      </c>
      <c r="T84" s="39" t="s">
        <v>133</v>
      </c>
      <c r="U84" s="39" t="s">
        <v>115</v>
      </c>
      <c r="V84" s="39">
        <v>3.7</v>
      </c>
      <c r="W84" s="40">
        <v>21100</v>
      </c>
      <c r="X84" s="40" t="s">
        <v>767</v>
      </c>
      <c r="Y84" s="41">
        <v>81.048599999999993</v>
      </c>
      <c r="Z84" s="40">
        <f t="shared" ref="Z84:Z90" si="85">W84*Y84</f>
        <v>1710125.46</v>
      </c>
      <c r="AA84" s="40">
        <f t="shared" ref="AA84:AA90" si="86">Z84*0</f>
        <v>0</v>
      </c>
      <c r="AB84" s="40">
        <f t="shared" ref="AB84:AB90" si="87">AA84*10%</f>
        <v>0</v>
      </c>
      <c r="AC84" s="40">
        <f t="shared" ref="AC84:AC90" si="88">(Z84+AA84+AB84)*18%</f>
        <v>307822.58279999997</v>
      </c>
      <c r="AD84" s="40">
        <f t="shared" ref="AD84:AD90" si="89">Z84*2.5%</f>
        <v>42753.136500000001</v>
      </c>
      <c r="AE84" s="40">
        <f t="shared" ref="AE84:AE90" si="90">SUBTOTAL(9,Z84:AD84)</f>
        <v>2060701.1793</v>
      </c>
      <c r="AF84" s="40">
        <f t="shared" ref="AF84:AF90" si="91">AE84-AC84</f>
        <v>1752878.5965</v>
      </c>
      <c r="AG84" s="39" t="s">
        <v>101</v>
      </c>
      <c r="AH84" s="39" t="s">
        <v>48</v>
      </c>
      <c r="AI84" s="10">
        <v>9100083103</v>
      </c>
      <c r="AJ84" s="10" t="s">
        <v>7</v>
      </c>
      <c r="AK84" s="10" t="s">
        <v>102</v>
      </c>
      <c r="AL84" s="10" t="s">
        <v>18</v>
      </c>
      <c r="AM84" s="39">
        <v>330047413</v>
      </c>
      <c r="AN84" s="39" t="s">
        <v>103</v>
      </c>
      <c r="AO84" s="39"/>
      <c r="AP84" s="84" t="s">
        <v>766</v>
      </c>
    </row>
    <row r="85" spans="1:42" ht="15.75">
      <c r="A85" s="78">
        <v>21</v>
      </c>
      <c r="B85" s="79" t="s">
        <v>840</v>
      </c>
      <c r="C85" s="80">
        <v>220000000602</v>
      </c>
      <c r="D85" s="81">
        <v>3950488</v>
      </c>
      <c r="E85" s="81" t="s">
        <v>765</v>
      </c>
      <c r="F85" s="81">
        <v>5007917179</v>
      </c>
      <c r="G85" s="81" t="s">
        <v>766</v>
      </c>
      <c r="H85" s="82">
        <v>50827187</v>
      </c>
      <c r="I85" s="39" t="s">
        <v>827</v>
      </c>
      <c r="J85" s="39" t="s">
        <v>468</v>
      </c>
      <c r="K85" s="39"/>
      <c r="L85" s="39"/>
      <c r="M85" s="39"/>
      <c r="N85" s="39">
        <v>3100001559</v>
      </c>
      <c r="O85" s="39" t="s">
        <v>743</v>
      </c>
      <c r="P85" s="39">
        <v>1850</v>
      </c>
      <c r="Q85" s="39">
        <v>3865</v>
      </c>
      <c r="R85" s="39">
        <v>3</v>
      </c>
      <c r="S85" s="83">
        <v>3</v>
      </c>
      <c r="T85" s="39" t="s">
        <v>133</v>
      </c>
      <c r="U85" s="39" t="s">
        <v>115</v>
      </c>
      <c r="V85" s="39">
        <v>3.7</v>
      </c>
      <c r="W85" s="40">
        <v>21100</v>
      </c>
      <c r="X85" s="40" t="s">
        <v>767</v>
      </c>
      <c r="Y85" s="41">
        <v>81.048599999999993</v>
      </c>
      <c r="Z85" s="40">
        <f t="shared" si="85"/>
        <v>1710125.46</v>
      </c>
      <c r="AA85" s="40">
        <f t="shared" si="86"/>
        <v>0</v>
      </c>
      <c r="AB85" s="40">
        <f t="shared" si="87"/>
        <v>0</v>
      </c>
      <c r="AC85" s="40">
        <f t="shared" si="88"/>
        <v>307822.58279999997</v>
      </c>
      <c r="AD85" s="40">
        <f t="shared" si="89"/>
        <v>42753.136500000001</v>
      </c>
      <c r="AE85" s="40">
        <f t="shared" si="90"/>
        <v>2060701.1793</v>
      </c>
      <c r="AF85" s="40">
        <f t="shared" si="91"/>
        <v>1752878.5965</v>
      </c>
      <c r="AG85" s="39" t="s">
        <v>101</v>
      </c>
      <c r="AH85" s="39" t="s">
        <v>48</v>
      </c>
      <c r="AI85" s="10">
        <v>9100083103</v>
      </c>
      <c r="AJ85" s="10" t="s">
        <v>7</v>
      </c>
      <c r="AK85" s="10" t="s">
        <v>102</v>
      </c>
      <c r="AL85" s="10" t="s">
        <v>18</v>
      </c>
      <c r="AM85" s="39">
        <v>330047413</v>
      </c>
      <c r="AN85" s="39" t="s">
        <v>103</v>
      </c>
      <c r="AO85" s="39"/>
      <c r="AP85" s="84" t="s">
        <v>766</v>
      </c>
    </row>
    <row r="86" spans="1:42" ht="15.75">
      <c r="A86" s="78">
        <v>22</v>
      </c>
      <c r="B86" s="79" t="s">
        <v>841</v>
      </c>
      <c r="C86" s="80">
        <v>220000000602</v>
      </c>
      <c r="D86" s="81">
        <v>3950488</v>
      </c>
      <c r="E86" s="81" t="s">
        <v>765</v>
      </c>
      <c r="F86" s="81">
        <v>5007917179</v>
      </c>
      <c r="G86" s="81" t="s">
        <v>766</v>
      </c>
      <c r="H86" s="82">
        <v>50827187</v>
      </c>
      <c r="I86" s="39" t="s">
        <v>827</v>
      </c>
      <c r="J86" s="39" t="s">
        <v>468</v>
      </c>
      <c r="K86" s="39"/>
      <c r="L86" s="39"/>
      <c r="M86" s="39"/>
      <c r="N86" s="39">
        <v>3100001559</v>
      </c>
      <c r="O86" s="39" t="s">
        <v>743</v>
      </c>
      <c r="P86" s="39">
        <v>1850</v>
      </c>
      <c r="Q86" s="39">
        <v>3865</v>
      </c>
      <c r="R86" s="39">
        <v>3</v>
      </c>
      <c r="S86" s="83">
        <v>3</v>
      </c>
      <c r="T86" s="39" t="s">
        <v>133</v>
      </c>
      <c r="U86" s="39" t="s">
        <v>115</v>
      </c>
      <c r="V86" s="39">
        <v>3.7</v>
      </c>
      <c r="W86" s="40">
        <v>21100</v>
      </c>
      <c r="X86" s="40" t="s">
        <v>767</v>
      </c>
      <c r="Y86" s="41">
        <v>81.048599999999993</v>
      </c>
      <c r="Z86" s="40">
        <f t="shared" si="85"/>
        <v>1710125.46</v>
      </c>
      <c r="AA86" s="40">
        <f t="shared" si="86"/>
        <v>0</v>
      </c>
      <c r="AB86" s="40">
        <f t="shared" si="87"/>
        <v>0</v>
      </c>
      <c r="AC86" s="40">
        <f t="shared" si="88"/>
        <v>307822.58279999997</v>
      </c>
      <c r="AD86" s="40">
        <f t="shared" si="89"/>
        <v>42753.136500000001</v>
      </c>
      <c r="AE86" s="40">
        <f t="shared" si="90"/>
        <v>2060701.1793</v>
      </c>
      <c r="AF86" s="40">
        <f t="shared" si="91"/>
        <v>1752878.5965</v>
      </c>
      <c r="AG86" s="39" t="s">
        <v>101</v>
      </c>
      <c r="AH86" s="39" t="s">
        <v>48</v>
      </c>
      <c r="AI86" s="10">
        <v>9100083103</v>
      </c>
      <c r="AJ86" s="10" t="s">
        <v>7</v>
      </c>
      <c r="AK86" s="10" t="s">
        <v>102</v>
      </c>
      <c r="AL86" s="10" t="s">
        <v>18</v>
      </c>
      <c r="AM86" s="39">
        <v>330047413</v>
      </c>
      <c r="AN86" s="39" t="s">
        <v>103</v>
      </c>
      <c r="AO86" s="39"/>
      <c r="AP86" s="84" t="s">
        <v>766</v>
      </c>
    </row>
    <row r="87" spans="1:42" ht="15.75">
      <c r="A87" s="78">
        <v>23</v>
      </c>
      <c r="B87" s="79" t="s">
        <v>842</v>
      </c>
      <c r="C87" s="80">
        <v>220000000602</v>
      </c>
      <c r="D87" s="81">
        <v>4529571</v>
      </c>
      <c r="E87" s="81" t="s">
        <v>256</v>
      </c>
      <c r="F87" s="81">
        <v>5008110574</v>
      </c>
      <c r="G87" s="81" t="s">
        <v>257</v>
      </c>
      <c r="H87" s="82">
        <v>50827187</v>
      </c>
      <c r="I87" s="39" t="s">
        <v>827</v>
      </c>
      <c r="J87" s="39" t="s">
        <v>468</v>
      </c>
      <c r="K87" s="39"/>
      <c r="L87" s="39"/>
      <c r="M87" s="39"/>
      <c r="N87" s="39">
        <v>3100001559</v>
      </c>
      <c r="O87" s="39" t="s">
        <v>743</v>
      </c>
      <c r="P87" s="39">
        <v>1850</v>
      </c>
      <c r="Q87" s="39">
        <v>3865</v>
      </c>
      <c r="R87" s="39">
        <v>3</v>
      </c>
      <c r="S87" s="83">
        <v>3</v>
      </c>
      <c r="T87" s="39" t="s">
        <v>133</v>
      </c>
      <c r="U87" s="39" t="s">
        <v>115</v>
      </c>
      <c r="V87" s="39">
        <v>3.7</v>
      </c>
      <c r="W87" s="40">
        <v>21100</v>
      </c>
      <c r="X87" s="40" t="s">
        <v>767</v>
      </c>
      <c r="Y87" s="41">
        <v>81.048599999999993</v>
      </c>
      <c r="Z87" s="40">
        <f t="shared" si="85"/>
        <v>1710125.46</v>
      </c>
      <c r="AA87" s="40">
        <f t="shared" si="86"/>
        <v>0</v>
      </c>
      <c r="AB87" s="40">
        <f t="shared" si="87"/>
        <v>0</v>
      </c>
      <c r="AC87" s="40">
        <f t="shared" si="88"/>
        <v>307822.58279999997</v>
      </c>
      <c r="AD87" s="40">
        <f t="shared" si="89"/>
        <v>42753.136500000001</v>
      </c>
      <c r="AE87" s="40">
        <f t="shared" si="90"/>
        <v>2060701.1793</v>
      </c>
      <c r="AF87" s="40">
        <f t="shared" si="91"/>
        <v>1752878.5965</v>
      </c>
      <c r="AG87" s="39" t="s">
        <v>101</v>
      </c>
      <c r="AH87" s="39" t="s">
        <v>48</v>
      </c>
      <c r="AI87" s="10">
        <v>9100083103</v>
      </c>
      <c r="AJ87" s="10" t="s">
        <v>7</v>
      </c>
      <c r="AK87" s="10" t="s">
        <v>102</v>
      </c>
      <c r="AL87" s="10" t="s">
        <v>18</v>
      </c>
      <c r="AM87" s="39">
        <v>330050808</v>
      </c>
      <c r="AN87" s="39" t="s">
        <v>103</v>
      </c>
      <c r="AO87" s="39"/>
      <c r="AP87" s="84" t="s">
        <v>257</v>
      </c>
    </row>
    <row r="88" spans="1:42" ht="15.75">
      <c r="A88" s="78">
        <v>24</v>
      </c>
      <c r="B88" s="79" t="s">
        <v>843</v>
      </c>
      <c r="C88" s="80">
        <v>220000000602</v>
      </c>
      <c r="D88" s="81">
        <v>4529571</v>
      </c>
      <c r="E88" s="81" t="s">
        <v>256</v>
      </c>
      <c r="F88" s="81">
        <v>5008110574</v>
      </c>
      <c r="G88" s="81" t="s">
        <v>257</v>
      </c>
      <c r="H88" s="82">
        <v>50827187</v>
      </c>
      <c r="I88" s="39" t="s">
        <v>827</v>
      </c>
      <c r="J88" s="39" t="s">
        <v>468</v>
      </c>
      <c r="K88" s="39"/>
      <c r="L88" s="39"/>
      <c r="M88" s="39"/>
      <c r="N88" s="39">
        <v>3100001559</v>
      </c>
      <c r="O88" s="39" t="s">
        <v>743</v>
      </c>
      <c r="P88" s="39">
        <v>1850</v>
      </c>
      <c r="Q88" s="39">
        <v>3865</v>
      </c>
      <c r="R88" s="39">
        <v>3</v>
      </c>
      <c r="S88" s="83">
        <v>3</v>
      </c>
      <c r="T88" s="39" t="s">
        <v>133</v>
      </c>
      <c r="U88" s="39" t="s">
        <v>115</v>
      </c>
      <c r="V88" s="39">
        <v>3.7</v>
      </c>
      <c r="W88" s="40">
        <v>21100</v>
      </c>
      <c r="X88" s="40" t="s">
        <v>767</v>
      </c>
      <c r="Y88" s="41">
        <v>81.048599999999993</v>
      </c>
      <c r="Z88" s="40">
        <f t="shared" si="85"/>
        <v>1710125.46</v>
      </c>
      <c r="AA88" s="40">
        <f t="shared" si="86"/>
        <v>0</v>
      </c>
      <c r="AB88" s="40">
        <f t="shared" si="87"/>
        <v>0</v>
      </c>
      <c r="AC88" s="40">
        <f t="shared" si="88"/>
        <v>307822.58279999997</v>
      </c>
      <c r="AD88" s="40">
        <f t="shared" si="89"/>
        <v>42753.136500000001</v>
      </c>
      <c r="AE88" s="40">
        <f t="shared" si="90"/>
        <v>2060701.1793</v>
      </c>
      <c r="AF88" s="40">
        <f t="shared" si="91"/>
        <v>1752878.5965</v>
      </c>
      <c r="AG88" s="39" t="s">
        <v>101</v>
      </c>
      <c r="AH88" s="39" t="s">
        <v>48</v>
      </c>
      <c r="AI88" s="10">
        <v>9100083103</v>
      </c>
      <c r="AJ88" s="10" t="s">
        <v>7</v>
      </c>
      <c r="AK88" s="10" t="s">
        <v>102</v>
      </c>
      <c r="AL88" s="10" t="s">
        <v>18</v>
      </c>
      <c r="AM88" s="39">
        <v>330050808</v>
      </c>
      <c r="AN88" s="39" t="s">
        <v>103</v>
      </c>
      <c r="AO88" s="39"/>
      <c r="AP88" s="84" t="s">
        <v>257</v>
      </c>
    </row>
    <row r="89" spans="1:42" ht="15.75">
      <c r="A89" s="78">
        <v>25</v>
      </c>
      <c r="B89" s="79" t="s">
        <v>844</v>
      </c>
      <c r="C89" s="80">
        <v>220000000605</v>
      </c>
      <c r="D89" s="81">
        <v>6259360</v>
      </c>
      <c r="E89" s="81" t="s">
        <v>740</v>
      </c>
      <c r="F89" s="81">
        <v>5008669225</v>
      </c>
      <c r="G89" s="81" t="s">
        <v>171</v>
      </c>
      <c r="H89" s="82">
        <v>51256559</v>
      </c>
      <c r="I89" s="39" t="s">
        <v>827</v>
      </c>
      <c r="J89" s="39" t="s">
        <v>468</v>
      </c>
      <c r="K89" s="39"/>
      <c r="L89" s="39"/>
      <c r="M89" s="39"/>
      <c r="N89" s="39">
        <v>3100001559</v>
      </c>
      <c r="O89" s="39" t="s">
        <v>743</v>
      </c>
      <c r="P89" s="39">
        <v>1850</v>
      </c>
      <c r="Q89" s="39">
        <v>3865</v>
      </c>
      <c r="R89" s="39">
        <v>3</v>
      </c>
      <c r="S89" s="83">
        <v>3.04</v>
      </c>
      <c r="T89" s="39" t="s">
        <v>114</v>
      </c>
      <c r="U89" s="39" t="s">
        <v>115</v>
      </c>
      <c r="V89" s="39">
        <v>3.7</v>
      </c>
      <c r="W89" s="40">
        <v>23210</v>
      </c>
      <c r="X89" s="40" t="s">
        <v>100</v>
      </c>
      <c r="Y89" s="41">
        <v>68.8</v>
      </c>
      <c r="Z89" s="40">
        <f t="shared" si="85"/>
        <v>1596848</v>
      </c>
      <c r="AA89" s="40">
        <f t="shared" si="86"/>
        <v>0</v>
      </c>
      <c r="AB89" s="40">
        <f t="shared" si="87"/>
        <v>0</v>
      </c>
      <c r="AC89" s="40">
        <f t="shared" si="88"/>
        <v>287432.64</v>
      </c>
      <c r="AD89" s="40">
        <f t="shared" si="89"/>
        <v>39921.200000000004</v>
      </c>
      <c r="AE89" s="40">
        <f t="shared" si="90"/>
        <v>1924201.84</v>
      </c>
      <c r="AF89" s="40">
        <f t="shared" si="91"/>
        <v>1636769.2000000002</v>
      </c>
      <c r="AG89" s="39" t="s">
        <v>101</v>
      </c>
      <c r="AH89" s="39" t="s">
        <v>48</v>
      </c>
      <c r="AI89" s="10">
        <v>9100082407</v>
      </c>
      <c r="AJ89" s="10" t="s">
        <v>7</v>
      </c>
      <c r="AK89" s="10" t="s">
        <v>116</v>
      </c>
      <c r="AL89" s="10" t="s">
        <v>18</v>
      </c>
      <c r="AM89" s="39">
        <v>330050808</v>
      </c>
      <c r="AN89" s="39" t="s">
        <v>117</v>
      </c>
      <c r="AO89" s="39"/>
      <c r="AP89" s="84" t="s">
        <v>744</v>
      </c>
    </row>
    <row r="90" spans="1:42" ht="15.75">
      <c r="A90" s="78">
        <v>26</v>
      </c>
      <c r="B90" s="79" t="s">
        <v>845</v>
      </c>
      <c r="C90" s="80">
        <v>220000000605</v>
      </c>
      <c r="D90" s="81">
        <v>7395517</v>
      </c>
      <c r="E90" s="81" t="s">
        <v>801</v>
      </c>
      <c r="F90" s="81">
        <v>5009091846</v>
      </c>
      <c r="G90" s="81" t="s">
        <v>113</v>
      </c>
      <c r="H90" s="82">
        <v>51256559</v>
      </c>
      <c r="I90" s="39" t="s">
        <v>827</v>
      </c>
      <c r="J90" s="39" t="s">
        <v>468</v>
      </c>
      <c r="K90" s="39"/>
      <c r="L90" s="39"/>
      <c r="M90" s="39"/>
      <c r="N90" s="39">
        <v>3100001559</v>
      </c>
      <c r="O90" s="39" t="s">
        <v>743</v>
      </c>
      <c r="P90" s="39">
        <v>1850</v>
      </c>
      <c r="Q90" s="39">
        <v>3865</v>
      </c>
      <c r="R90" s="39">
        <v>3</v>
      </c>
      <c r="S90" s="83">
        <v>3.04</v>
      </c>
      <c r="T90" s="39" t="s">
        <v>114</v>
      </c>
      <c r="U90" s="39" t="s">
        <v>115</v>
      </c>
      <c r="V90" s="39">
        <v>3.7</v>
      </c>
      <c r="W90" s="40">
        <v>23210</v>
      </c>
      <c r="X90" s="40" t="s">
        <v>100</v>
      </c>
      <c r="Y90" s="41">
        <v>68.8</v>
      </c>
      <c r="Z90" s="40">
        <f t="shared" si="85"/>
        <v>1596848</v>
      </c>
      <c r="AA90" s="40">
        <f t="shared" si="86"/>
        <v>0</v>
      </c>
      <c r="AB90" s="40">
        <f t="shared" si="87"/>
        <v>0</v>
      </c>
      <c r="AC90" s="40">
        <f t="shared" si="88"/>
        <v>287432.64</v>
      </c>
      <c r="AD90" s="40">
        <f t="shared" si="89"/>
        <v>39921.200000000004</v>
      </c>
      <c r="AE90" s="40">
        <f t="shared" si="90"/>
        <v>1924201.84</v>
      </c>
      <c r="AF90" s="40">
        <f t="shared" si="91"/>
        <v>1636769.2000000002</v>
      </c>
      <c r="AG90" s="39" t="s">
        <v>101</v>
      </c>
      <c r="AH90" s="39" t="s">
        <v>48</v>
      </c>
      <c r="AI90" s="10">
        <v>9100082407</v>
      </c>
      <c r="AJ90" s="10" t="s">
        <v>7</v>
      </c>
      <c r="AK90" s="10" t="s">
        <v>116</v>
      </c>
      <c r="AL90" s="10" t="s">
        <v>18</v>
      </c>
      <c r="AM90" s="39">
        <v>330050808</v>
      </c>
      <c r="AN90" s="39" t="s">
        <v>117</v>
      </c>
      <c r="AO90" s="39"/>
      <c r="AP90" s="84" t="s">
        <v>744</v>
      </c>
    </row>
    <row r="91" spans="1:42" ht="15.75">
      <c r="A91" s="78">
        <v>27</v>
      </c>
      <c r="B91" s="79" t="s">
        <v>846</v>
      </c>
      <c r="C91" s="80">
        <v>220000000602</v>
      </c>
      <c r="D91" s="81">
        <v>3950488</v>
      </c>
      <c r="E91" s="81" t="s">
        <v>765</v>
      </c>
      <c r="F91" s="81">
        <v>5007917179</v>
      </c>
      <c r="G91" s="81" t="s">
        <v>766</v>
      </c>
      <c r="H91" s="82">
        <v>51256559</v>
      </c>
      <c r="I91" s="39" t="s">
        <v>827</v>
      </c>
      <c r="J91" s="39" t="s">
        <v>468</v>
      </c>
      <c r="K91" s="39"/>
      <c r="L91" s="39"/>
      <c r="M91" s="39"/>
      <c r="N91" s="39">
        <v>3100001559</v>
      </c>
      <c r="O91" s="39" t="s">
        <v>743</v>
      </c>
      <c r="P91" s="39">
        <v>1850</v>
      </c>
      <c r="Q91" s="39">
        <v>3865</v>
      </c>
      <c r="R91" s="39">
        <v>3</v>
      </c>
      <c r="S91" s="83">
        <v>3</v>
      </c>
      <c r="T91" s="39" t="s">
        <v>133</v>
      </c>
      <c r="U91" s="39" t="s">
        <v>115</v>
      </c>
      <c r="V91" s="39">
        <v>3.7</v>
      </c>
      <c r="W91" s="40">
        <v>21100</v>
      </c>
      <c r="X91" s="40" t="s">
        <v>767</v>
      </c>
      <c r="Y91" s="41">
        <v>81.048599999999993</v>
      </c>
      <c r="Z91" s="40">
        <f>W91*Y91</f>
        <v>1710125.46</v>
      </c>
      <c r="AA91" s="40">
        <f>Z91*0</f>
        <v>0</v>
      </c>
      <c r="AB91" s="40">
        <f>AA91*10%</f>
        <v>0</v>
      </c>
      <c r="AC91" s="40">
        <f>(Z91+AA91+AB91)*18%</f>
        <v>307822.58279999997</v>
      </c>
      <c r="AD91" s="40">
        <f>Z91*2.5%</f>
        <v>42753.136500000001</v>
      </c>
      <c r="AE91" s="40">
        <f>SUBTOTAL(9,Z91:AD91)</f>
        <v>2060701.1793</v>
      </c>
      <c r="AF91" s="40">
        <f>AE91-AC91</f>
        <v>1752878.5965</v>
      </c>
      <c r="AG91" s="39" t="s">
        <v>101</v>
      </c>
      <c r="AH91" s="39" t="s">
        <v>48</v>
      </c>
      <c r="AI91" s="10">
        <v>9100083103</v>
      </c>
      <c r="AJ91" s="10" t="s">
        <v>7</v>
      </c>
      <c r="AK91" s="10" t="s">
        <v>102</v>
      </c>
      <c r="AL91" s="10" t="s">
        <v>18</v>
      </c>
      <c r="AM91" s="39">
        <v>330047413</v>
      </c>
      <c r="AN91" s="39" t="s">
        <v>103</v>
      </c>
      <c r="AO91" s="39"/>
      <c r="AP91" s="84" t="s">
        <v>766</v>
      </c>
    </row>
    <row r="92" spans="1:42" ht="15.75">
      <c r="A92" s="78">
        <v>28</v>
      </c>
      <c r="B92" s="79" t="s">
        <v>847</v>
      </c>
      <c r="C92" s="80">
        <v>220000000605</v>
      </c>
      <c r="D92" s="81">
        <v>6259360</v>
      </c>
      <c r="E92" s="81" t="s">
        <v>740</v>
      </c>
      <c r="F92" s="81">
        <v>5008669225</v>
      </c>
      <c r="G92" s="81" t="s">
        <v>171</v>
      </c>
      <c r="H92" s="82">
        <v>51256559</v>
      </c>
      <c r="I92" s="39" t="s">
        <v>827</v>
      </c>
      <c r="J92" s="39" t="s">
        <v>468</v>
      </c>
      <c r="K92" s="39"/>
      <c r="L92" s="39"/>
      <c r="M92" s="39"/>
      <c r="N92" s="39">
        <v>3100001559</v>
      </c>
      <c r="O92" s="39" t="s">
        <v>743</v>
      </c>
      <c r="P92" s="39">
        <v>1850</v>
      </c>
      <c r="Q92" s="39">
        <v>3865</v>
      </c>
      <c r="R92" s="39">
        <v>3</v>
      </c>
      <c r="S92" s="83">
        <v>3.03</v>
      </c>
      <c r="T92" s="39" t="s">
        <v>114</v>
      </c>
      <c r="U92" s="39" t="s">
        <v>115</v>
      </c>
      <c r="V92" s="39">
        <v>3.7</v>
      </c>
      <c r="W92" s="40">
        <v>23210</v>
      </c>
      <c r="X92" s="40" t="s">
        <v>100</v>
      </c>
      <c r="Y92" s="41">
        <v>68.8</v>
      </c>
      <c r="Z92" s="40">
        <f t="shared" ref="Z92:Z102" si="92">W92*Y92</f>
        <v>1596848</v>
      </c>
      <c r="AA92" s="40">
        <f t="shared" ref="AA92:AA102" si="93">Z92*0</f>
        <v>0</v>
      </c>
      <c r="AB92" s="40">
        <f t="shared" ref="AB92:AB102" si="94">AA92*10%</f>
        <v>0</v>
      </c>
      <c r="AC92" s="40">
        <f t="shared" ref="AC92:AC102" si="95">(Z92+AA92+AB92)*18%</f>
        <v>287432.64</v>
      </c>
      <c r="AD92" s="40">
        <f t="shared" ref="AD92:AD102" si="96">Z92*2.5%</f>
        <v>39921.200000000004</v>
      </c>
      <c r="AE92" s="40">
        <f t="shared" ref="AE92:AE102" si="97">SUBTOTAL(9,Z92:AD92)</f>
        <v>1924201.84</v>
      </c>
      <c r="AF92" s="40">
        <f t="shared" ref="AF92:AF102" si="98">AE92-AC92</f>
        <v>1636769.2000000002</v>
      </c>
      <c r="AG92" s="39" t="s">
        <v>101</v>
      </c>
      <c r="AH92" s="39" t="s">
        <v>48</v>
      </c>
      <c r="AI92" s="10">
        <v>9100082407</v>
      </c>
      <c r="AJ92" s="10" t="s">
        <v>7</v>
      </c>
      <c r="AK92" s="10" t="s">
        <v>116</v>
      </c>
      <c r="AL92" s="10" t="s">
        <v>18</v>
      </c>
      <c r="AM92" s="39">
        <v>330050808</v>
      </c>
      <c r="AN92" s="39" t="s">
        <v>117</v>
      </c>
      <c r="AO92" s="39"/>
      <c r="AP92" s="84" t="s">
        <v>744</v>
      </c>
    </row>
    <row r="93" spans="1:42" ht="15.75">
      <c r="A93" s="78">
        <v>29</v>
      </c>
      <c r="B93" s="79" t="s">
        <v>848</v>
      </c>
      <c r="C93" s="80">
        <v>220000000605</v>
      </c>
      <c r="D93" s="81">
        <v>6259360</v>
      </c>
      <c r="E93" s="81" t="s">
        <v>740</v>
      </c>
      <c r="F93" s="81">
        <v>5008669225</v>
      </c>
      <c r="G93" s="81" t="s">
        <v>171</v>
      </c>
      <c r="H93" s="82">
        <v>51256559</v>
      </c>
      <c r="I93" s="39" t="s">
        <v>827</v>
      </c>
      <c r="J93" s="39" t="s">
        <v>468</v>
      </c>
      <c r="K93" s="39"/>
      <c r="L93" s="39"/>
      <c r="M93" s="39"/>
      <c r="N93" s="39">
        <v>3100001559</v>
      </c>
      <c r="O93" s="39" t="s">
        <v>743</v>
      </c>
      <c r="P93" s="39">
        <v>1850</v>
      </c>
      <c r="Q93" s="39">
        <v>3865</v>
      </c>
      <c r="R93" s="39">
        <v>3</v>
      </c>
      <c r="S93" s="83">
        <v>3.07</v>
      </c>
      <c r="T93" s="39" t="s">
        <v>114</v>
      </c>
      <c r="U93" s="39" t="s">
        <v>115</v>
      </c>
      <c r="V93" s="39">
        <v>3.7</v>
      </c>
      <c r="W93" s="40">
        <v>23210</v>
      </c>
      <c r="X93" s="40" t="s">
        <v>100</v>
      </c>
      <c r="Y93" s="41">
        <v>68.8</v>
      </c>
      <c r="Z93" s="40">
        <f t="shared" si="92"/>
        <v>1596848</v>
      </c>
      <c r="AA93" s="40">
        <f t="shared" si="93"/>
        <v>0</v>
      </c>
      <c r="AB93" s="40">
        <f t="shared" si="94"/>
        <v>0</v>
      </c>
      <c r="AC93" s="40">
        <f t="shared" si="95"/>
        <v>287432.64</v>
      </c>
      <c r="AD93" s="40">
        <f t="shared" si="96"/>
        <v>39921.200000000004</v>
      </c>
      <c r="AE93" s="40">
        <f t="shared" si="97"/>
        <v>1924201.84</v>
      </c>
      <c r="AF93" s="40">
        <f t="shared" si="98"/>
        <v>1636769.2000000002</v>
      </c>
      <c r="AG93" s="39" t="s">
        <v>101</v>
      </c>
      <c r="AH93" s="39" t="s">
        <v>48</v>
      </c>
      <c r="AI93" s="10">
        <v>9100082407</v>
      </c>
      <c r="AJ93" s="10" t="s">
        <v>7</v>
      </c>
      <c r="AK93" s="10" t="s">
        <v>116</v>
      </c>
      <c r="AL93" s="10" t="s">
        <v>18</v>
      </c>
      <c r="AM93" s="39">
        <v>330050808</v>
      </c>
      <c r="AN93" s="39" t="s">
        <v>117</v>
      </c>
      <c r="AO93" s="39"/>
      <c r="AP93" s="84" t="s">
        <v>744</v>
      </c>
    </row>
    <row r="94" spans="1:42" ht="15.75">
      <c r="A94" s="78">
        <v>30</v>
      </c>
      <c r="B94" s="79" t="s">
        <v>849</v>
      </c>
      <c r="C94" s="80">
        <v>220000000602</v>
      </c>
      <c r="D94" s="81">
        <v>3950488</v>
      </c>
      <c r="E94" s="81" t="s">
        <v>765</v>
      </c>
      <c r="F94" s="81">
        <v>5007917179</v>
      </c>
      <c r="G94" s="81" t="s">
        <v>766</v>
      </c>
      <c r="H94" s="82">
        <v>51996517</v>
      </c>
      <c r="I94" s="39" t="s">
        <v>827</v>
      </c>
      <c r="J94" s="39" t="s">
        <v>468</v>
      </c>
      <c r="K94" s="39"/>
      <c r="L94" s="39"/>
      <c r="M94" s="39"/>
      <c r="N94" s="39">
        <v>3100001559</v>
      </c>
      <c r="O94" s="39" t="s">
        <v>743</v>
      </c>
      <c r="P94" s="39">
        <v>1850</v>
      </c>
      <c r="Q94" s="39">
        <v>3865</v>
      </c>
      <c r="R94" s="39">
        <v>3</v>
      </c>
      <c r="S94" s="83">
        <v>3</v>
      </c>
      <c r="T94" s="39" t="s">
        <v>133</v>
      </c>
      <c r="U94" s="39" t="s">
        <v>115</v>
      </c>
      <c r="V94" s="39">
        <v>3.7</v>
      </c>
      <c r="W94" s="40">
        <v>21100</v>
      </c>
      <c r="X94" s="40" t="s">
        <v>767</v>
      </c>
      <c r="Y94" s="41">
        <v>81.048599999999993</v>
      </c>
      <c r="Z94" s="40">
        <f t="shared" si="92"/>
        <v>1710125.46</v>
      </c>
      <c r="AA94" s="40">
        <f t="shared" si="93"/>
        <v>0</v>
      </c>
      <c r="AB94" s="40">
        <f t="shared" si="94"/>
        <v>0</v>
      </c>
      <c r="AC94" s="40">
        <f t="shared" si="95"/>
        <v>307822.58279999997</v>
      </c>
      <c r="AD94" s="40">
        <f t="shared" si="96"/>
        <v>42753.136500000001</v>
      </c>
      <c r="AE94" s="40">
        <f t="shared" si="97"/>
        <v>2060701.1793</v>
      </c>
      <c r="AF94" s="40">
        <f t="shared" si="98"/>
        <v>1752878.5965</v>
      </c>
      <c r="AG94" s="39" t="s">
        <v>101</v>
      </c>
      <c r="AH94" s="39" t="s">
        <v>48</v>
      </c>
      <c r="AI94" s="10">
        <v>9100083103</v>
      </c>
      <c r="AJ94" s="10" t="s">
        <v>7</v>
      </c>
      <c r="AK94" s="10" t="s">
        <v>102</v>
      </c>
      <c r="AL94" s="10" t="s">
        <v>18</v>
      </c>
      <c r="AM94" s="39">
        <v>330047413</v>
      </c>
      <c r="AN94" s="39" t="s">
        <v>103</v>
      </c>
      <c r="AO94" s="39"/>
      <c r="AP94" s="84" t="s">
        <v>766</v>
      </c>
    </row>
    <row r="95" spans="1:42" ht="15.75">
      <c r="A95" s="78">
        <v>31</v>
      </c>
      <c r="B95" s="79" t="s">
        <v>850</v>
      </c>
      <c r="C95" s="80">
        <v>220000000602</v>
      </c>
      <c r="D95" s="81">
        <v>4529571</v>
      </c>
      <c r="E95" s="81" t="s">
        <v>256</v>
      </c>
      <c r="F95" s="81">
        <v>5008110574</v>
      </c>
      <c r="G95" s="81" t="s">
        <v>257</v>
      </c>
      <c r="H95" s="82">
        <v>51996517</v>
      </c>
      <c r="I95" s="39" t="s">
        <v>827</v>
      </c>
      <c r="J95" s="39" t="s">
        <v>468</v>
      </c>
      <c r="K95" s="39"/>
      <c r="L95" s="39"/>
      <c r="M95" s="39"/>
      <c r="N95" s="39">
        <v>3100001559</v>
      </c>
      <c r="O95" s="39" t="s">
        <v>743</v>
      </c>
      <c r="P95" s="39">
        <v>1850</v>
      </c>
      <c r="Q95" s="39">
        <v>3865</v>
      </c>
      <c r="R95" s="39">
        <v>3</v>
      </c>
      <c r="S95" s="83">
        <v>3</v>
      </c>
      <c r="T95" s="39" t="s">
        <v>133</v>
      </c>
      <c r="U95" s="39" t="s">
        <v>115</v>
      </c>
      <c r="V95" s="39">
        <v>3.7</v>
      </c>
      <c r="W95" s="40">
        <v>21100</v>
      </c>
      <c r="X95" s="40" t="s">
        <v>767</v>
      </c>
      <c r="Y95" s="41">
        <v>81.048599999999993</v>
      </c>
      <c r="Z95" s="40">
        <f t="shared" si="92"/>
        <v>1710125.46</v>
      </c>
      <c r="AA95" s="40">
        <f t="shared" si="93"/>
        <v>0</v>
      </c>
      <c r="AB95" s="40">
        <f t="shared" si="94"/>
        <v>0</v>
      </c>
      <c r="AC95" s="40">
        <f t="shared" si="95"/>
        <v>307822.58279999997</v>
      </c>
      <c r="AD95" s="40">
        <f t="shared" si="96"/>
        <v>42753.136500000001</v>
      </c>
      <c r="AE95" s="40">
        <f t="shared" si="97"/>
        <v>2060701.1793</v>
      </c>
      <c r="AF95" s="40">
        <f t="shared" si="98"/>
        <v>1752878.5965</v>
      </c>
      <c r="AG95" s="39" t="s">
        <v>101</v>
      </c>
      <c r="AH95" s="39" t="s">
        <v>48</v>
      </c>
      <c r="AI95" s="10">
        <v>9100083103</v>
      </c>
      <c r="AJ95" s="10" t="s">
        <v>7</v>
      </c>
      <c r="AK95" s="10" t="s">
        <v>102</v>
      </c>
      <c r="AL95" s="10" t="s">
        <v>18</v>
      </c>
      <c r="AM95" s="39">
        <v>330050808</v>
      </c>
      <c r="AN95" s="39" t="s">
        <v>103</v>
      </c>
      <c r="AO95" s="39"/>
      <c r="AP95" s="84" t="s">
        <v>257</v>
      </c>
    </row>
    <row r="96" spans="1:42" ht="15.75">
      <c r="A96" s="78">
        <v>32</v>
      </c>
      <c r="B96" s="79" t="s">
        <v>851</v>
      </c>
      <c r="C96" s="80">
        <v>220000000602</v>
      </c>
      <c r="D96" s="81">
        <v>4529571</v>
      </c>
      <c r="E96" s="81" t="s">
        <v>256</v>
      </c>
      <c r="F96" s="81">
        <v>5008110574</v>
      </c>
      <c r="G96" s="81" t="s">
        <v>257</v>
      </c>
      <c r="H96" s="82">
        <v>51996517</v>
      </c>
      <c r="I96" s="39" t="s">
        <v>827</v>
      </c>
      <c r="J96" s="39" t="s">
        <v>468</v>
      </c>
      <c r="K96" s="39"/>
      <c r="L96" s="39"/>
      <c r="M96" s="39"/>
      <c r="N96" s="39">
        <v>3100001559</v>
      </c>
      <c r="O96" s="39" t="s">
        <v>743</v>
      </c>
      <c r="P96" s="39">
        <v>1850</v>
      </c>
      <c r="Q96" s="39">
        <v>3865</v>
      </c>
      <c r="R96" s="39">
        <v>3</v>
      </c>
      <c r="S96" s="83">
        <v>3</v>
      </c>
      <c r="T96" s="39" t="s">
        <v>133</v>
      </c>
      <c r="U96" s="39" t="s">
        <v>115</v>
      </c>
      <c r="V96" s="39">
        <v>3.7</v>
      </c>
      <c r="W96" s="40">
        <v>21100</v>
      </c>
      <c r="X96" s="40" t="s">
        <v>767</v>
      </c>
      <c r="Y96" s="41">
        <v>81.048599999999993</v>
      </c>
      <c r="Z96" s="40">
        <f t="shared" si="92"/>
        <v>1710125.46</v>
      </c>
      <c r="AA96" s="40">
        <f t="shared" si="93"/>
        <v>0</v>
      </c>
      <c r="AB96" s="40">
        <f t="shared" si="94"/>
        <v>0</v>
      </c>
      <c r="AC96" s="40">
        <f t="shared" si="95"/>
        <v>307822.58279999997</v>
      </c>
      <c r="AD96" s="40">
        <f t="shared" si="96"/>
        <v>42753.136500000001</v>
      </c>
      <c r="AE96" s="40">
        <f t="shared" si="97"/>
        <v>2060701.1793</v>
      </c>
      <c r="AF96" s="40">
        <f t="shared" si="98"/>
        <v>1752878.5965</v>
      </c>
      <c r="AG96" s="39" t="s">
        <v>101</v>
      </c>
      <c r="AH96" s="39" t="s">
        <v>48</v>
      </c>
      <c r="AI96" s="10">
        <v>9100083103</v>
      </c>
      <c r="AJ96" s="10" t="s">
        <v>7</v>
      </c>
      <c r="AK96" s="10" t="s">
        <v>102</v>
      </c>
      <c r="AL96" s="10" t="s">
        <v>18</v>
      </c>
      <c r="AM96" s="39">
        <v>330050808</v>
      </c>
      <c r="AN96" s="39" t="s">
        <v>103</v>
      </c>
      <c r="AO96" s="39"/>
      <c r="AP96" s="84" t="s">
        <v>257</v>
      </c>
    </row>
    <row r="97" spans="1:42" ht="15.75">
      <c r="A97" s="78">
        <v>33</v>
      </c>
      <c r="B97" s="79" t="s">
        <v>852</v>
      </c>
      <c r="C97" s="80">
        <v>220000000606</v>
      </c>
      <c r="D97" s="81">
        <v>8168986</v>
      </c>
      <c r="E97" s="81" t="s">
        <v>853</v>
      </c>
      <c r="F97" s="81">
        <v>5009438715</v>
      </c>
      <c r="G97" s="81" t="s">
        <v>125</v>
      </c>
      <c r="H97" s="82">
        <v>51996517</v>
      </c>
      <c r="I97" s="39" t="s">
        <v>827</v>
      </c>
      <c r="J97" s="39" t="s">
        <v>468</v>
      </c>
      <c r="K97" s="39"/>
      <c r="L97" s="39"/>
      <c r="M97" s="39"/>
      <c r="N97" s="39">
        <v>3100001559</v>
      </c>
      <c r="O97" s="39" t="s">
        <v>743</v>
      </c>
      <c r="P97" s="39">
        <v>1850</v>
      </c>
      <c r="Q97" s="39">
        <v>3865</v>
      </c>
      <c r="R97" s="39">
        <v>5</v>
      </c>
      <c r="S97" s="83">
        <v>4.8099999999999996</v>
      </c>
      <c r="T97" s="39" t="s">
        <v>126</v>
      </c>
      <c r="U97" s="39" t="s">
        <v>127</v>
      </c>
      <c r="V97" s="39">
        <v>3.7</v>
      </c>
      <c r="W97" s="40">
        <v>2432000</v>
      </c>
      <c r="X97" s="40" t="s">
        <v>854</v>
      </c>
      <c r="Y97" s="41">
        <f>63.21/100</f>
        <v>0.6321</v>
      </c>
      <c r="Z97" s="40">
        <f t="shared" si="92"/>
        <v>1537267.2</v>
      </c>
      <c r="AA97" s="40">
        <f t="shared" si="93"/>
        <v>0</v>
      </c>
      <c r="AB97" s="40">
        <f t="shared" si="94"/>
        <v>0</v>
      </c>
      <c r="AC97" s="40">
        <f t="shared" si="95"/>
        <v>276708.09599999996</v>
      </c>
      <c r="AD97" s="40">
        <f t="shared" si="96"/>
        <v>38431.68</v>
      </c>
      <c r="AE97" s="40">
        <f t="shared" si="97"/>
        <v>1852406.9759999998</v>
      </c>
      <c r="AF97" s="40">
        <f t="shared" si="98"/>
        <v>1575698.88</v>
      </c>
      <c r="AG97" s="39" t="s">
        <v>101</v>
      </c>
      <c r="AH97" s="39" t="s">
        <v>48</v>
      </c>
      <c r="AI97" s="10">
        <v>9100083108</v>
      </c>
      <c r="AJ97" s="10" t="s">
        <v>7</v>
      </c>
      <c r="AK97" s="10" t="s">
        <v>102</v>
      </c>
      <c r="AL97" s="10" t="s">
        <v>18</v>
      </c>
      <c r="AM97" s="39">
        <v>330050808</v>
      </c>
      <c r="AN97" s="39" t="s">
        <v>117</v>
      </c>
      <c r="AO97" s="39" t="s">
        <v>855</v>
      </c>
      <c r="AP97" s="84" t="s">
        <v>855</v>
      </c>
    </row>
    <row r="98" spans="1:42" ht="15.75">
      <c r="A98" s="78">
        <v>34</v>
      </c>
      <c r="B98" s="79" t="s">
        <v>856</v>
      </c>
      <c r="C98" s="80">
        <v>220000000606</v>
      </c>
      <c r="D98" s="81">
        <v>8168986</v>
      </c>
      <c r="E98" s="81" t="s">
        <v>853</v>
      </c>
      <c r="F98" s="81">
        <v>5009438715</v>
      </c>
      <c r="G98" s="81" t="s">
        <v>125</v>
      </c>
      <c r="H98" s="82">
        <v>51996517</v>
      </c>
      <c r="I98" s="39" t="s">
        <v>827</v>
      </c>
      <c r="J98" s="39" t="s">
        <v>468</v>
      </c>
      <c r="K98" s="39"/>
      <c r="L98" s="39"/>
      <c r="M98" s="39"/>
      <c r="N98" s="39">
        <v>3100001559</v>
      </c>
      <c r="O98" s="39" t="s">
        <v>743</v>
      </c>
      <c r="P98" s="39">
        <v>1850</v>
      </c>
      <c r="Q98" s="39">
        <v>3865</v>
      </c>
      <c r="R98" s="39">
        <v>5</v>
      </c>
      <c r="S98" s="83">
        <v>4.7699999999999996</v>
      </c>
      <c r="T98" s="39" t="s">
        <v>126</v>
      </c>
      <c r="U98" s="39" t="s">
        <v>127</v>
      </c>
      <c r="V98" s="39">
        <v>3.7</v>
      </c>
      <c r="W98" s="40">
        <v>1629440</v>
      </c>
      <c r="X98" s="40" t="s">
        <v>854</v>
      </c>
      <c r="Y98" s="41">
        <f t="shared" ref="Y98:Y102" si="99">63.21/100</f>
        <v>0.6321</v>
      </c>
      <c r="Z98" s="40">
        <f t="shared" si="92"/>
        <v>1029969.024</v>
      </c>
      <c r="AA98" s="40">
        <f t="shared" si="93"/>
        <v>0</v>
      </c>
      <c r="AB98" s="40">
        <f t="shared" si="94"/>
        <v>0</v>
      </c>
      <c r="AC98" s="40">
        <f t="shared" si="95"/>
        <v>185394.42431999999</v>
      </c>
      <c r="AD98" s="40">
        <f t="shared" si="96"/>
        <v>25749.225600000002</v>
      </c>
      <c r="AE98" s="40">
        <f t="shared" si="97"/>
        <v>1241112.67392</v>
      </c>
      <c r="AF98" s="40">
        <f t="shared" si="98"/>
        <v>1055718.2496</v>
      </c>
      <c r="AG98" s="39" t="s">
        <v>101</v>
      </c>
      <c r="AH98" s="39" t="s">
        <v>48</v>
      </c>
      <c r="AI98" s="10">
        <v>9100083108</v>
      </c>
      <c r="AJ98" s="10" t="s">
        <v>7</v>
      </c>
      <c r="AK98" s="10" t="s">
        <v>102</v>
      </c>
      <c r="AL98" s="10" t="s">
        <v>18</v>
      </c>
      <c r="AM98" s="39">
        <v>330050808</v>
      </c>
      <c r="AN98" s="39" t="s">
        <v>117</v>
      </c>
      <c r="AO98" s="39" t="s">
        <v>855</v>
      </c>
      <c r="AP98" s="84" t="s">
        <v>855</v>
      </c>
    </row>
    <row r="99" spans="1:42" ht="15.75">
      <c r="A99" s="78">
        <v>35</v>
      </c>
      <c r="B99" s="79" t="s">
        <v>857</v>
      </c>
      <c r="C99" s="80">
        <v>220000000606</v>
      </c>
      <c r="D99" s="81">
        <v>8519347</v>
      </c>
      <c r="E99" s="81" t="s">
        <v>858</v>
      </c>
      <c r="F99" s="81">
        <v>5009553158</v>
      </c>
      <c r="G99" s="81" t="s">
        <v>118</v>
      </c>
      <c r="H99" s="82">
        <v>51996517</v>
      </c>
      <c r="I99" s="39" t="s">
        <v>827</v>
      </c>
      <c r="J99" s="39" t="s">
        <v>468</v>
      </c>
      <c r="K99" s="39"/>
      <c r="L99" s="39"/>
      <c r="M99" s="39"/>
      <c r="N99" s="39">
        <v>3100001559</v>
      </c>
      <c r="O99" s="39" t="s">
        <v>743</v>
      </c>
      <c r="P99" s="39">
        <v>1850</v>
      </c>
      <c r="Q99" s="39">
        <v>3865</v>
      </c>
      <c r="R99" s="39">
        <v>5</v>
      </c>
      <c r="S99" s="83">
        <v>4.7</v>
      </c>
      <c r="T99" s="39" t="s">
        <v>126</v>
      </c>
      <c r="U99" s="39" t="s">
        <v>127</v>
      </c>
      <c r="V99" s="39">
        <v>3.7</v>
      </c>
      <c r="W99" s="40">
        <v>1629440</v>
      </c>
      <c r="X99" s="40" t="s">
        <v>854</v>
      </c>
      <c r="Y99" s="41">
        <f t="shared" si="99"/>
        <v>0.6321</v>
      </c>
      <c r="Z99" s="40">
        <f t="shared" si="92"/>
        <v>1029969.024</v>
      </c>
      <c r="AA99" s="40">
        <f t="shared" si="93"/>
        <v>0</v>
      </c>
      <c r="AB99" s="40">
        <f t="shared" si="94"/>
        <v>0</v>
      </c>
      <c r="AC99" s="40">
        <f t="shared" si="95"/>
        <v>185394.42431999999</v>
      </c>
      <c r="AD99" s="40">
        <f t="shared" si="96"/>
        <v>25749.225600000002</v>
      </c>
      <c r="AE99" s="40">
        <f t="shared" si="97"/>
        <v>1241112.67392</v>
      </c>
      <c r="AF99" s="40">
        <f t="shared" si="98"/>
        <v>1055718.2496</v>
      </c>
      <c r="AG99" s="39" t="s">
        <v>101</v>
      </c>
      <c r="AH99" s="39" t="s">
        <v>48</v>
      </c>
      <c r="AI99" s="10">
        <v>9100083108</v>
      </c>
      <c r="AJ99" s="10" t="s">
        <v>7</v>
      </c>
      <c r="AK99" s="10" t="s">
        <v>102</v>
      </c>
      <c r="AL99" s="10" t="s">
        <v>18</v>
      </c>
      <c r="AM99" s="39">
        <v>330050808</v>
      </c>
      <c r="AN99" s="39" t="s">
        <v>117</v>
      </c>
      <c r="AO99" s="39" t="s">
        <v>859</v>
      </c>
      <c r="AP99" s="84" t="s">
        <v>859</v>
      </c>
    </row>
    <row r="100" spans="1:42" ht="15.75">
      <c r="A100" s="78">
        <v>36</v>
      </c>
      <c r="B100" s="79" t="s">
        <v>860</v>
      </c>
      <c r="C100" s="80">
        <v>220000000606</v>
      </c>
      <c r="D100" s="81">
        <v>8519347</v>
      </c>
      <c r="E100" s="81" t="s">
        <v>858</v>
      </c>
      <c r="F100" s="81">
        <v>5009553158</v>
      </c>
      <c r="G100" s="81" t="s">
        <v>118</v>
      </c>
      <c r="H100" s="82">
        <v>51996517</v>
      </c>
      <c r="I100" s="39" t="s">
        <v>827</v>
      </c>
      <c r="J100" s="39" t="s">
        <v>468</v>
      </c>
      <c r="K100" s="39"/>
      <c r="L100" s="39"/>
      <c r="M100" s="39"/>
      <c r="N100" s="39">
        <v>3100001559</v>
      </c>
      <c r="O100" s="39" t="s">
        <v>743</v>
      </c>
      <c r="P100" s="39">
        <v>1850</v>
      </c>
      <c r="Q100" s="39">
        <v>3865</v>
      </c>
      <c r="R100" s="39">
        <v>5</v>
      </c>
      <c r="S100" s="83">
        <v>4.8099999999999996</v>
      </c>
      <c r="T100" s="39" t="s">
        <v>126</v>
      </c>
      <c r="U100" s="39" t="s">
        <v>127</v>
      </c>
      <c r="V100" s="39">
        <v>3.7</v>
      </c>
      <c r="W100" s="40">
        <v>1629440</v>
      </c>
      <c r="X100" s="40" t="s">
        <v>854</v>
      </c>
      <c r="Y100" s="41">
        <f t="shared" si="99"/>
        <v>0.6321</v>
      </c>
      <c r="Z100" s="40">
        <f t="shared" si="92"/>
        <v>1029969.024</v>
      </c>
      <c r="AA100" s="40">
        <f t="shared" si="93"/>
        <v>0</v>
      </c>
      <c r="AB100" s="40">
        <f t="shared" si="94"/>
        <v>0</v>
      </c>
      <c r="AC100" s="40">
        <f t="shared" si="95"/>
        <v>185394.42431999999</v>
      </c>
      <c r="AD100" s="40">
        <f t="shared" si="96"/>
        <v>25749.225600000002</v>
      </c>
      <c r="AE100" s="40">
        <f t="shared" si="97"/>
        <v>1241112.67392</v>
      </c>
      <c r="AF100" s="40">
        <f t="shared" si="98"/>
        <v>1055718.2496</v>
      </c>
      <c r="AG100" s="39" t="s">
        <v>101</v>
      </c>
      <c r="AH100" s="39" t="s">
        <v>48</v>
      </c>
      <c r="AI100" s="10">
        <v>9100083108</v>
      </c>
      <c r="AJ100" s="10" t="s">
        <v>7</v>
      </c>
      <c r="AK100" s="10" t="s">
        <v>102</v>
      </c>
      <c r="AL100" s="10" t="s">
        <v>18</v>
      </c>
      <c r="AM100" s="39">
        <v>330050808</v>
      </c>
      <c r="AN100" s="39" t="s">
        <v>117</v>
      </c>
      <c r="AO100" s="39" t="s">
        <v>859</v>
      </c>
      <c r="AP100" s="84" t="s">
        <v>859</v>
      </c>
    </row>
    <row r="101" spans="1:42" ht="15.75">
      <c r="A101" s="78">
        <v>37</v>
      </c>
      <c r="B101" s="79" t="s">
        <v>861</v>
      </c>
      <c r="C101" s="80">
        <v>220000000606</v>
      </c>
      <c r="D101" s="81">
        <v>8519347</v>
      </c>
      <c r="E101" s="81" t="s">
        <v>858</v>
      </c>
      <c r="F101" s="81">
        <v>5009553158</v>
      </c>
      <c r="G101" s="81" t="s">
        <v>118</v>
      </c>
      <c r="H101" s="82">
        <v>51996517</v>
      </c>
      <c r="I101" s="39" t="s">
        <v>827</v>
      </c>
      <c r="J101" s="39" t="s">
        <v>468</v>
      </c>
      <c r="K101" s="39"/>
      <c r="L101" s="39"/>
      <c r="M101" s="39"/>
      <c r="N101" s="39">
        <v>3100001559</v>
      </c>
      <c r="O101" s="39" t="s">
        <v>743</v>
      </c>
      <c r="P101" s="39">
        <v>1850</v>
      </c>
      <c r="Q101" s="39">
        <v>3865</v>
      </c>
      <c r="R101" s="39">
        <v>5</v>
      </c>
      <c r="S101" s="83">
        <v>4.7</v>
      </c>
      <c r="T101" s="39" t="s">
        <v>126</v>
      </c>
      <c r="U101" s="39" t="s">
        <v>127</v>
      </c>
      <c r="V101" s="39">
        <v>3.7</v>
      </c>
      <c r="W101" s="40">
        <v>1629440</v>
      </c>
      <c r="X101" s="40" t="s">
        <v>854</v>
      </c>
      <c r="Y101" s="41">
        <f t="shared" si="99"/>
        <v>0.6321</v>
      </c>
      <c r="Z101" s="40">
        <f t="shared" si="92"/>
        <v>1029969.024</v>
      </c>
      <c r="AA101" s="40">
        <f t="shared" si="93"/>
        <v>0</v>
      </c>
      <c r="AB101" s="40">
        <f t="shared" si="94"/>
        <v>0</v>
      </c>
      <c r="AC101" s="40">
        <f t="shared" si="95"/>
        <v>185394.42431999999</v>
      </c>
      <c r="AD101" s="40">
        <f t="shared" si="96"/>
        <v>25749.225600000002</v>
      </c>
      <c r="AE101" s="40">
        <f t="shared" si="97"/>
        <v>1241112.67392</v>
      </c>
      <c r="AF101" s="40">
        <f t="shared" si="98"/>
        <v>1055718.2496</v>
      </c>
      <c r="AG101" s="39" t="s">
        <v>101</v>
      </c>
      <c r="AH101" s="39" t="s">
        <v>48</v>
      </c>
      <c r="AI101" s="10">
        <v>9100083108</v>
      </c>
      <c r="AJ101" s="10" t="s">
        <v>7</v>
      </c>
      <c r="AK101" s="10" t="s">
        <v>102</v>
      </c>
      <c r="AL101" s="10" t="s">
        <v>18</v>
      </c>
      <c r="AM101" s="39">
        <v>330050808</v>
      </c>
      <c r="AN101" s="39" t="s">
        <v>117</v>
      </c>
      <c r="AO101" s="39" t="s">
        <v>859</v>
      </c>
      <c r="AP101" s="84" t="s">
        <v>859</v>
      </c>
    </row>
    <row r="102" spans="1:42" ht="15.75">
      <c r="A102" s="78">
        <v>38</v>
      </c>
      <c r="B102" s="79" t="s">
        <v>862</v>
      </c>
      <c r="C102" s="80">
        <v>220000000606</v>
      </c>
      <c r="D102" s="81">
        <v>8519347</v>
      </c>
      <c r="E102" s="81" t="s">
        <v>858</v>
      </c>
      <c r="F102" s="81">
        <v>5009553158</v>
      </c>
      <c r="G102" s="81" t="s">
        <v>118</v>
      </c>
      <c r="H102" s="82">
        <v>51996517</v>
      </c>
      <c r="I102" s="39" t="s">
        <v>827</v>
      </c>
      <c r="J102" s="39" t="s">
        <v>468</v>
      </c>
      <c r="K102" s="39"/>
      <c r="L102" s="39"/>
      <c r="M102" s="39"/>
      <c r="N102" s="39">
        <v>3100001559</v>
      </c>
      <c r="O102" s="39" t="s">
        <v>743</v>
      </c>
      <c r="P102" s="39">
        <v>1850</v>
      </c>
      <c r="Q102" s="39">
        <v>3865</v>
      </c>
      <c r="R102" s="39">
        <v>5</v>
      </c>
      <c r="S102" s="83">
        <v>4.7</v>
      </c>
      <c r="T102" s="39" t="s">
        <v>126</v>
      </c>
      <c r="U102" s="39" t="s">
        <v>127</v>
      </c>
      <c r="V102" s="39">
        <v>3.7</v>
      </c>
      <c r="W102" s="40">
        <v>1629440</v>
      </c>
      <c r="X102" s="40" t="s">
        <v>854</v>
      </c>
      <c r="Y102" s="41">
        <f t="shared" si="99"/>
        <v>0.6321</v>
      </c>
      <c r="Z102" s="40">
        <f t="shared" si="92"/>
        <v>1029969.024</v>
      </c>
      <c r="AA102" s="40">
        <f t="shared" si="93"/>
        <v>0</v>
      </c>
      <c r="AB102" s="40">
        <f t="shared" si="94"/>
        <v>0</v>
      </c>
      <c r="AC102" s="40">
        <f t="shared" si="95"/>
        <v>185394.42431999999</v>
      </c>
      <c r="AD102" s="40">
        <f t="shared" si="96"/>
        <v>25749.225600000002</v>
      </c>
      <c r="AE102" s="40">
        <f t="shared" si="97"/>
        <v>1241112.67392</v>
      </c>
      <c r="AF102" s="40">
        <f t="shared" si="98"/>
        <v>1055718.2496</v>
      </c>
      <c r="AG102" s="39" t="s">
        <v>101</v>
      </c>
      <c r="AH102" s="39" t="s">
        <v>48</v>
      </c>
      <c r="AI102" s="10">
        <v>9100083108</v>
      </c>
      <c r="AJ102" s="10" t="s">
        <v>7</v>
      </c>
      <c r="AK102" s="10" t="s">
        <v>102</v>
      </c>
      <c r="AL102" s="10" t="s">
        <v>18</v>
      </c>
      <c r="AM102" s="39">
        <v>330050808</v>
      </c>
      <c r="AN102" s="39" t="s">
        <v>117</v>
      </c>
      <c r="AO102" s="39" t="s">
        <v>859</v>
      </c>
      <c r="AP102" s="84" t="s">
        <v>859</v>
      </c>
    </row>
    <row r="103" spans="1:42" ht="15.75">
      <c r="A103" s="78">
        <v>39</v>
      </c>
      <c r="B103" s="79" t="s">
        <v>863</v>
      </c>
      <c r="C103" s="80">
        <v>220000000593</v>
      </c>
      <c r="D103" s="81">
        <v>4937684</v>
      </c>
      <c r="E103" s="86">
        <v>44429</v>
      </c>
      <c r="F103" s="81">
        <v>5011675442</v>
      </c>
      <c r="G103" s="81" t="s">
        <v>864</v>
      </c>
      <c r="H103" s="82">
        <v>53401067</v>
      </c>
      <c r="I103" s="39" t="s">
        <v>827</v>
      </c>
      <c r="J103" s="39" t="s">
        <v>468</v>
      </c>
      <c r="K103" s="39"/>
      <c r="L103" s="39"/>
      <c r="M103" s="39"/>
      <c r="N103" s="39">
        <v>3100001559</v>
      </c>
      <c r="O103" s="39" t="s">
        <v>743</v>
      </c>
      <c r="P103" s="39">
        <v>1850</v>
      </c>
      <c r="Q103" s="39">
        <v>3865</v>
      </c>
      <c r="R103" s="39">
        <v>3</v>
      </c>
      <c r="S103" s="83">
        <v>3</v>
      </c>
      <c r="T103" s="39" t="s">
        <v>133</v>
      </c>
      <c r="U103" s="39" t="s">
        <v>115</v>
      </c>
      <c r="V103" s="39">
        <v>3.7</v>
      </c>
      <c r="W103" s="40">
        <v>19950</v>
      </c>
      <c r="X103" s="40" t="s">
        <v>767</v>
      </c>
      <c r="Y103" s="41">
        <v>82.048299999999998</v>
      </c>
      <c r="Z103" s="40">
        <f>W103*Y103</f>
        <v>1636863.585</v>
      </c>
      <c r="AA103" s="40">
        <f>Z103*7.5%</f>
        <v>122764.76887499999</v>
      </c>
      <c r="AB103" s="40">
        <f>AA103*10%</f>
        <v>12276.476887500001</v>
      </c>
      <c r="AC103" s="40">
        <f>(Z103+AA103+AB103)*18%</f>
        <v>318942.86953724996</v>
      </c>
      <c r="AD103" s="40">
        <f>Z103*2.5%</f>
        <v>40921.589625000001</v>
      </c>
      <c r="AE103" s="40">
        <f>SUBTOTAL(9,Z103:AD103)</f>
        <v>2131769.2899247496</v>
      </c>
      <c r="AF103" s="40">
        <f>AE103-AC103</f>
        <v>1812826.4203874997</v>
      </c>
      <c r="AG103" s="39" t="s">
        <v>101</v>
      </c>
      <c r="AH103" s="39" t="s">
        <v>48</v>
      </c>
      <c r="AI103" s="10">
        <v>9100104715</v>
      </c>
      <c r="AJ103" s="10" t="s">
        <v>7</v>
      </c>
      <c r="AK103" s="10" t="s">
        <v>116</v>
      </c>
      <c r="AL103" s="10" t="s">
        <v>22</v>
      </c>
      <c r="AM103" s="39" t="s">
        <v>152</v>
      </c>
      <c r="AN103" s="39" t="s">
        <v>152</v>
      </c>
      <c r="AO103" s="86">
        <v>44429</v>
      </c>
      <c r="AP103" s="87">
        <v>44429</v>
      </c>
    </row>
    <row r="104" spans="1:42" ht="15.75">
      <c r="A104" s="78">
        <v>40</v>
      </c>
      <c r="B104" s="79" t="s">
        <v>865</v>
      </c>
      <c r="C104" s="80">
        <v>220000000593</v>
      </c>
      <c r="D104" s="81">
        <v>4937684</v>
      </c>
      <c r="E104" s="86">
        <v>44429</v>
      </c>
      <c r="F104" s="81">
        <v>5011675442</v>
      </c>
      <c r="G104" s="81" t="s">
        <v>864</v>
      </c>
      <c r="H104" s="82">
        <v>53401067</v>
      </c>
      <c r="I104" s="39" t="s">
        <v>827</v>
      </c>
      <c r="J104" s="39" t="s">
        <v>468</v>
      </c>
      <c r="K104" s="39"/>
      <c r="L104" s="39"/>
      <c r="M104" s="39"/>
      <c r="N104" s="39">
        <v>3100001559</v>
      </c>
      <c r="O104" s="39" t="s">
        <v>743</v>
      </c>
      <c r="P104" s="39">
        <v>1850</v>
      </c>
      <c r="Q104" s="39">
        <v>3865</v>
      </c>
      <c r="R104" s="39">
        <v>3</v>
      </c>
      <c r="S104" s="83">
        <v>3</v>
      </c>
      <c r="T104" s="39" t="s">
        <v>133</v>
      </c>
      <c r="U104" s="39" t="s">
        <v>115</v>
      </c>
      <c r="V104" s="39">
        <v>3.7</v>
      </c>
      <c r="W104" s="40">
        <v>19950</v>
      </c>
      <c r="X104" s="40" t="s">
        <v>767</v>
      </c>
      <c r="Y104" s="41">
        <v>82.048299999999998</v>
      </c>
      <c r="Z104" s="40">
        <f t="shared" ref="Z104:Z112" si="100">W104*Y104</f>
        <v>1636863.585</v>
      </c>
      <c r="AA104" s="40">
        <f t="shared" ref="AA104:AA112" si="101">Z104*7.5%</f>
        <v>122764.76887499999</v>
      </c>
      <c r="AB104" s="40">
        <f t="shared" ref="AB104:AB167" si="102">AA104*10%</f>
        <v>12276.476887500001</v>
      </c>
      <c r="AC104" s="40">
        <f t="shared" ref="AC104:AC112" si="103">(Z104+AA104+AB104)*18%</f>
        <v>318942.86953724996</v>
      </c>
      <c r="AD104" s="40">
        <f t="shared" ref="AD104:AD112" si="104">Z104*2.5%</f>
        <v>40921.589625000001</v>
      </c>
      <c r="AE104" s="40">
        <f t="shared" ref="AE104:AE112" si="105">SUBTOTAL(9,Z104:AD104)</f>
        <v>2131769.2899247496</v>
      </c>
      <c r="AF104" s="40">
        <f t="shared" ref="AF104:AF112" si="106">AE104-AC104</f>
        <v>1812826.4203874997</v>
      </c>
      <c r="AG104" s="39" t="s">
        <v>101</v>
      </c>
      <c r="AH104" s="39" t="s">
        <v>48</v>
      </c>
      <c r="AI104" s="10">
        <v>9100104715</v>
      </c>
      <c r="AJ104" s="10" t="s">
        <v>7</v>
      </c>
      <c r="AK104" s="10" t="s">
        <v>116</v>
      </c>
      <c r="AL104" s="10" t="s">
        <v>22</v>
      </c>
      <c r="AM104" s="39" t="s">
        <v>152</v>
      </c>
      <c r="AN104" s="39" t="s">
        <v>152</v>
      </c>
      <c r="AO104" s="86">
        <v>44429</v>
      </c>
      <c r="AP104" s="87">
        <v>44429</v>
      </c>
    </row>
    <row r="105" spans="1:42" ht="15.75">
      <c r="A105" s="78">
        <v>41</v>
      </c>
      <c r="B105" s="79" t="s">
        <v>866</v>
      </c>
      <c r="C105" s="80">
        <v>220000000593</v>
      </c>
      <c r="D105" s="81">
        <v>4937684</v>
      </c>
      <c r="E105" s="86">
        <v>44429</v>
      </c>
      <c r="F105" s="81">
        <v>5011675442</v>
      </c>
      <c r="G105" s="81" t="s">
        <v>864</v>
      </c>
      <c r="H105" s="82">
        <v>53401067</v>
      </c>
      <c r="I105" s="39" t="s">
        <v>827</v>
      </c>
      <c r="J105" s="39" t="s">
        <v>468</v>
      </c>
      <c r="K105" s="39"/>
      <c r="L105" s="39"/>
      <c r="M105" s="39"/>
      <c r="N105" s="39">
        <v>3100001559</v>
      </c>
      <c r="O105" s="39" t="s">
        <v>743</v>
      </c>
      <c r="P105" s="39">
        <v>1850</v>
      </c>
      <c r="Q105" s="39">
        <v>3865</v>
      </c>
      <c r="R105" s="39">
        <v>3</v>
      </c>
      <c r="S105" s="83">
        <v>3</v>
      </c>
      <c r="T105" s="39" t="s">
        <v>133</v>
      </c>
      <c r="U105" s="39" t="s">
        <v>115</v>
      </c>
      <c r="V105" s="39">
        <v>3.7</v>
      </c>
      <c r="W105" s="40">
        <v>19950</v>
      </c>
      <c r="X105" s="40" t="s">
        <v>767</v>
      </c>
      <c r="Y105" s="41">
        <v>82.048299999999998</v>
      </c>
      <c r="Z105" s="40">
        <f t="shared" si="100"/>
        <v>1636863.585</v>
      </c>
      <c r="AA105" s="40">
        <f t="shared" si="101"/>
        <v>122764.76887499999</v>
      </c>
      <c r="AB105" s="40">
        <f t="shared" si="102"/>
        <v>12276.476887500001</v>
      </c>
      <c r="AC105" s="40">
        <f t="shared" si="103"/>
        <v>318942.86953724996</v>
      </c>
      <c r="AD105" s="40">
        <f t="shared" si="104"/>
        <v>40921.589625000001</v>
      </c>
      <c r="AE105" s="40">
        <f t="shared" si="105"/>
        <v>2131769.2899247496</v>
      </c>
      <c r="AF105" s="40">
        <f t="shared" si="106"/>
        <v>1812826.4203874997</v>
      </c>
      <c r="AG105" s="39" t="s">
        <v>101</v>
      </c>
      <c r="AH105" s="39" t="s">
        <v>48</v>
      </c>
      <c r="AI105" s="10">
        <v>9100104715</v>
      </c>
      <c r="AJ105" s="10" t="s">
        <v>7</v>
      </c>
      <c r="AK105" s="10" t="s">
        <v>116</v>
      </c>
      <c r="AL105" s="10" t="s">
        <v>22</v>
      </c>
      <c r="AM105" s="39" t="s">
        <v>152</v>
      </c>
      <c r="AN105" s="39" t="s">
        <v>152</v>
      </c>
      <c r="AO105" s="86">
        <v>44429</v>
      </c>
      <c r="AP105" s="87">
        <v>44429</v>
      </c>
    </row>
    <row r="106" spans="1:42" ht="15.75">
      <c r="A106" s="78">
        <v>42</v>
      </c>
      <c r="B106" s="79" t="s">
        <v>867</v>
      </c>
      <c r="C106" s="80">
        <v>220000000593</v>
      </c>
      <c r="D106" s="81">
        <v>4937684</v>
      </c>
      <c r="E106" s="86">
        <v>44429</v>
      </c>
      <c r="F106" s="81">
        <v>5011675442</v>
      </c>
      <c r="G106" s="81" t="s">
        <v>864</v>
      </c>
      <c r="H106" s="82">
        <v>53401067</v>
      </c>
      <c r="I106" s="39" t="s">
        <v>827</v>
      </c>
      <c r="J106" s="39" t="s">
        <v>468</v>
      </c>
      <c r="K106" s="39"/>
      <c r="L106" s="39"/>
      <c r="M106" s="39"/>
      <c r="N106" s="39">
        <v>3100001559</v>
      </c>
      <c r="O106" s="39" t="s">
        <v>743</v>
      </c>
      <c r="P106" s="39">
        <v>1850</v>
      </c>
      <c r="Q106" s="39">
        <v>3865</v>
      </c>
      <c r="R106" s="39">
        <v>3</v>
      </c>
      <c r="S106" s="83">
        <v>3</v>
      </c>
      <c r="T106" s="39" t="s">
        <v>133</v>
      </c>
      <c r="U106" s="39" t="s">
        <v>115</v>
      </c>
      <c r="V106" s="39">
        <v>3.7</v>
      </c>
      <c r="W106" s="40">
        <v>19950</v>
      </c>
      <c r="X106" s="40" t="s">
        <v>767</v>
      </c>
      <c r="Y106" s="41">
        <v>82.048299999999998</v>
      </c>
      <c r="Z106" s="40">
        <f t="shared" si="100"/>
        <v>1636863.585</v>
      </c>
      <c r="AA106" s="40">
        <f t="shared" si="101"/>
        <v>122764.76887499999</v>
      </c>
      <c r="AB106" s="40">
        <f t="shared" si="102"/>
        <v>12276.476887500001</v>
      </c>
      <c r="AC106" s="40">
        <f t="shared" si="103"/>
        <v>318942.86953724996</v>
      </c>
      <c r="AD106" s="40">
        <f t="shared" si="104"/>
        <v>40921.589625000001</v>
      </c>
      <c r="AE106" s="40">
        <f t="shared" si="105"/>
        <v>2131769.2899247496</v>
      </c>
      <c r="AF106" s="40">
        <f t="shared" si="106"/>
        <v>1812826.4203874997</v>
      </c>
      <c r="AG106" s="39" t="s">
        <v>101</v>
      </c>
      <c r="AH106" s="39" t="s">
        <v>48</v>
      </c>
      <c r="AI106" s="10">
        <v>9100104715</v>
      </c>
      <c r="AJ106" s="10" t="s">
        <v>7</v>
      </c>
      <c r="AK106" s="10" t="s">
        <v>116</v>
      </c>
      <c r="AL106" s="10" t="s">
        <v>22</v>
      </c>
      <c r="AM106" s="39" t="s">
        <v>152</v>
      </c>
      <c r="AN106" s="39" t="s">
        <v>152</v>
      </c>
      <c r="AO106" s="86">
        <v>44429</v>
      </c>
      <c r="AP106" s="87">
        <v>44429</v>
      </c>
    </row>
    <row r="107" spans="1:42" ht="15.75">
      <c r="A107" s="78">
        <v>43</v>
      </c>
      <c r="B107" s="79" t="s">
        <v>868</v>
      </c>
      <c r="C107" s="80">
        <v>220000000593</v>
      </c>
      <c r="D107" s="81">
        <v>4937684</v>
      </c>
      <c r="E107" s="86">
        <v>44429</v>
      </c>
      <c r="F107" s="81">
        <v>5011675442</v>
      </c>
      <c r="G107" s="81" t="s">
        <v>864</v>
      </c>
      <c r="H107" s="82">
        <v>53401067</v>
      </c>
      <c r="I107" s="39" t="s">
        <v>827</v>
      </c>
      <c r="J107" s="39" t="s">
        <v>468</v>
      </c>
      <c r="K107" s="39"/>
      <c r="L107" s="39"/>
      <c r="M107" s="39"/>
      <c r="N107" s="39">
        <v>3100001559</v>
      </c>
      <c r="O107" s="39" t="s">
        <v>743</v>
      </c>
      <c r="P107" s="39">
        <v>1850</v>
      </c>
      <c r="Q107" s="39">
        <v>3865</v>
      </c>
      <c r="R107" s="39">
        <v>3</v>
      </c>
      <c r="S107" s="83">
        <v>3</v>
      </c>
      <c r="T107" s="39" t="s">
        <v>133</v>
      </c>
      <c r="U107" s="39" t="s">
        <v>115</v>
      </c>
      <c r="V107" s="39">
        <v>3.7</v>
      </c>
      <c r="W107" s="40">
        <v>19950</v>
      </c>
      <c r="X107" s="40" t="s">
        <v>767</v>
      </c>
      <c r="Y107" s="41">
        <v>82.048299999999998</v>
      </c>
      <c r="Z107" s="40">
        <f t="shared" si="100"/>
        <v>1636863.585</v>
      </c>
      <c r="AA107" s="40">
        <f t="shared" si="101"/>
        <v>122764.76887499999</v>
      </c>
      <c r="AB107" s="40">
        <f t="shared" si="102"/>
        <v>12276.476887500001</v>
      </c>
      <c r="AC107" s="40">
        <f t="shared" si="103"/>
        <v>318942.86953724996</v>
      </c>
      <c r="AD107" s="40">
        <f t="shared" si="104"/>
        <v>40921.589625000001</v>
      </c>
      <c r="AE107" s="40">
        <f t="shared" si="105"/>
        <v>2131769.2899247496</v>
      </c>
      <c r="AF107" s="40">
        <f t="shared" si="106"/>
        <v>1812826.4203874997</v>
      </c>
      <c r="AG107" s="39" t="s">
        <v>101</v>
      </c>
      <c r="AH107" s="39" t="s">
        <v>48</v>
      </c>
      <c r="AI107" s="10">
        <v>9100104715</v>
      </c>
      <c r="AJ107" s="10" t="s">
        <v>7</v>
      </c>
      <c r="AK107" s="10" t="s">
        <v>116</v>
      </c>
      <c r="AL107" s="10" t="s">
        <v>22</v>
      </c>
      <c r="AM107" s="39" t="s">
        <v>152</v>
      </c>
      <c r="AN107" s="39" t="s">
        <v>152</v>
      </c>
      <c r="AO107" s="86">
        <v>44429</v>
      </c>
      <c r="AP107" s="87">
        <v>44429</v>
      </c>
    </row>
    <row r="108" spans="1:42" ht="15.75">
      <c r="A108" s="78">
        <v>44</v>
      </c>
      <c r="B108" s="79" t="s">
        <v>869</v>
      </c>
      <c r="C108" s="80">
        <v>220000000593</v>
      </c>
      <c r="D108" s="81">
        <v>4937684</v>
      </c>
      <c r="E108" s="86">
        <v>44429</v>
      </c>
      <c r="F108" s="81">
        <v>5011675442</v>
      </c>
      <c r="G108" s="81" t="s">
        <v>864</v>
      </c>
      <c r="H108" s="82">
        <v>53401067</v>
      </c>
      <c r="I108" s="39" t="s">
        <v>827</v>
      </c>
      <c r="J108" s="39" t="s">
        <v>468</v>
      </c>
      <c r="K108" s="39"/>
      <c r="L108" s="39"/>
      <c r="M108" s="39"/>
      <c r="N108" s="39">
        <v>3100001559</v>
      </c>
      <c r="O108" s="39" t="s">
        <v>743</v>
      </c>
      <c r="P108" s="39">
        <v>1850</v>
      </c>
      <c r="Q108" s="39">
        <v>3865</v>
      </c>
      <c r="R108" s="39">
        <v>3</v>
      </c>
      <c r="S108" s="83">
        <v>3</v>
      </c>
      <c r="T108" s="39" t="s">
        <v>133</v>
      </c>
      <c r="U108" s="39" t="s">
        <v>115</v>
      </c>
      <c r="V108" s="39">
        <v>3.7</v>
      </c>
      <c r="W108" s="40">
        <v>19950</v>
      </c>
      <c r="X108" s="40" t="s">
        <v>767</v>
      </c>
      <c r="Y108" s="41">
        <v>82.048299999999998</v>
      </c>
      <c r="Z108" s="40">
        <f t="shared" si="100"/>
        <v>1636863.585</v>
      </c>
      <c r="AA108" s="40">
        <f t="shared" si="101"/>
        <v>122764.76887499999</v>
      </c>
      <c r="AB108" s="40">
        <f t="shared" si="102"/>
        <v>12276.476887500001</v>
      </c>
      <c r="AC108" s="40">
        <f t="shared" si="103"/>
        <v>318942.86953724996</v>
      </c>
      <c r="AD108" s="40">
        <f t="shared" si="104"/>
        <v>40921.589625000001</v>
      </c>
      <c r="AE108" s="40">
        <f t="shared" si="105"/>
        <v>2131769.2899247496</v>
      </c>
      <c r="AF108" s="40">
        <f t="shared" si="106"/>
        <v>1812826.4203874997</v>
      </c>
      <c r="AG108" s="39" t="s">
        <v>101</v>
      </c>
      <c r="AH108" s="39" t="s">
        <v>48</v>
      </c>
      <c r="AI108" s="10">
        <v>9100104715</v>
      </c>
      <c r="AJ108" s="10" t="s">
        <v>7</v>
      </c>
      <c r="AK108" s="10" t="s">
        <v>116</v>
      </c>
      <c r="AL108" s="10" t="s">
        <v>22</v>
      </c>
      <c r="AM108" s="39" t="s">
        <v>152</v>
      </c>
      <c r="AN108" s="39" t="s">
        <v>152</v>
      </c>
      <c r="AO108" s="86">
        <v>44429</v>
      </c>
      <c r="AP108" s="87">
        <v>44429</v>
      </c>
    </row>
    <row r="109" spans="1:42" ht="15.75">
      <c r="A109" s="78">
        <v>45</v>
      </c>
      <c r="B109" s="79" t="s">
        <v>870</v>
      </c>
      <c r="C109" s="80">
        <v>220000000593</v>
      </c>
      <c r="D109" s="81">
        <v>4937684</v>
      </c>
      <c r="E109" s="86">
        <v>44429</v>
      </c>
      <c r="F109" s="81">
        <v>5011675442</v>
      </c>
      <c r="G109" s="81" t="s">
        <v>864</v>
      </c>
      <c r="H109" s="82">
        <v>53401067</v>
      </c>
      <c r="I109" s="39" t="s">
        <v>827</v>
      </c>
      <c r="J109" s="39" t="s">
        <v>468</v>
      </c>
      <c r="K109" s="39"/>
      <c r="L109" s="39"/>
      <c r="M109" s="39"/>
      <c r="N109" s="39">
        <v>3100001559</v>
      </c>
      <c r="O109" s="39" t="s">
        <v>743</v>
      </c>
      <c r="P109" s="39">
        <v>1850</v>
      </c>
      <c r="Q109" s="39">
        <v>3865</v>
      </c>
      <c r="R109" s="39">
        <v>3</v>
      </c>
      <c r="S109" s="83">
        <v>3</v>
      </c>
      <c r="T109" s="39" t="s">
        <v>133</v>
      </c>
      <c r="U109" s="39" t="s">
        <v>115</v>
      </c>
      <c r="V109" s="39">
        <v>3.7</v>
      </c>
      <c r="W109" s="40">
        <v>19950</v>
      </c>
      <c r="X109" s="40" t="s">
        <v>767</v>
      </c>
      <c r="Y109" s="41">
        <v>82.048299999999998</v>
      </c>
      <c r="Z109" s="40">
        <f t="shared" si="100"/>
        <v>1636863.585</v>
      </c>
      <c r="AA109" s="40">
        <f t="shared" si="101"/>
        <v>122764.76887499999</v>
      </c>
      <c r="AB109" s="40">
        <f t="shared" si="102"/>
        <v>12276.476887500001</v>
      </c>
      <c r="AC109" s="40">
        <f t="shared" si="103"/>
        <v>318942.86953724996</v>
      </c>
      <c r="AD109" s="40">
        <f t="shared" si="104"/>
        <v>40921.589625000001</v>
      </c>
      <c r="AE109" s="40">
        <f t="shared" si="105"/>
        <v>2131769.2899247496</v>
      </c>
      <c r="AF109" s="40">
        <f t="shared" si="106"/>
        <v>1812826.4203874997</v>
      </c>
      <c r="AG109" s="39" t="s">
        <v>101</v>
      </c>
      <c r="AH109" s="39" t="s">
        <v>48</v>
      </c>
      <c r="AI109" s="10">
        <v>9100104715</v>
      </c>
      <c r="AJ109" s="10" t="s">
        <v>7</v>
      </c>
      <c r="AK109" s="10" t="s">
        <v>116</v>
      </c>
      <c r="AL109" s="10" t="s">
        <v>22</v>
      </c>
      <c r="AM109" s="39" t="s">
        <v>152</v>
      </c>
      <c r="AN109" s="39" t="s">
        <v>152</v>
      </c>
      <c r="AO109" s="86">
        <v>44429</v>
      </c>
      <c r="AP109" s="87">
        <v>44429</v>
      </c>
    </row>
    <row r="110" spans="1:42" ht="15.75">
      <c r="A110" s="78">
        <v>46</v>
      </c>
      <c r="B110" s="79" t="s">
        <v>871</v>
      </c>
      <c r="C110" s="80">
        <v>220000000593</v>
      </c>
      <c r="D110" s="81">
        <v>4937684</v>
      </c>
      <c r="E110" s="86">
        <v>44429</v>
      </c>
      <c r="F110" s="81">
        <v>5011675442</v>
      </c>
      <c r="G110" s="81" t="s">
        <v>864</v>
      </c>
      <c r="H110" s="82">
        <v>53401067</v>
      </c>
      <c r="I110" s="39" t="s">
        <v>827</v>
      </c>
      <c r="J110" s="39" t="s">
        <v>468</v>
      </c>
      <c r="K110" s="39"/>
      <c r="L110" s="39"/>
      <c r="M110" s="39"/>
      <c r="N110" s="39">
        <v>3100001559</v>
      </c>
      <c r="O110" s="39" t="s">
        <v>743</v>
      </c>
      <c r="P110" s="39">
        <v>1850</v>
      </c>
      <c r="Q110" s="39">
        <v>3865</v>
      </c>
      <c r="R110" s="39">
        <v>3</v>
      </c>
      <c r="S110" s="83">
        <v>3</v>
      </c>
      <c r="T110" s="39" t="s">
        <v>133</v>
      </c>
      <c r="U110" s="39" t="s">
        <v>115</v>
      </c>
      <c r="V110" s="39">
        <v>3.7</v>
      </c>
      <c r="W110" s="40">
        <v>19950</v>
      </c>
      <c r="X110" s="40" t="s">
        <v>767</v>
      </c>
      <c r="Y110" s="41">
        <v>82.048299999999998</v>
      </c>
      <c r="Z110" s="40">
        <f t="shared" si="100"/>
        <v>1636863.585</v>
      </c>
      <c r="AA110" s="40">
        <f t="shared" si="101"/>
        <v>122764.76887499999</v>
      </c>
      <c r="AB110" s="40">
        <f t="shared" si="102"/>
        <v>12276.476887500001</v>
      </c>
      <c r="AC110" s="40">
        <f t="shared" si="103"/>
        <v>318942.86953724996</v>
      </c>
      <c r="AD110" s="40">
        <f t="shared" si="104"/>
        <v>40921.589625000001</v>
      </c>
      <c r="AE110" s="40">
        <f t="shared" si="105"/>
        <v>2131769.2899247496</v>
      </c>
      <c r="AF110" s="40">
        <f t="shared" si="106"/>
        <v>1812826.4203874997</v>
      </c>
      <c r="AG110" s="39" t="s">
        <v>101</v>
      </c>
      <c r="AH110" s="39" t="s">
        <v>48</v>
      </c>
      <c r="AI110" s="10">
        <v>9100104715</v>
      </c>
      <c r="AJ110" s="10" t="s">
        <v>7</v>
      </c>
      <c r="AK110" s="10" t="s">
        <v>116</v>
      </c>
      <c r="AL110" s="10" t="s">
        <v>22</v>
      </c>
      <c r="AM110" s="39" t="s">
        <v>152</v>
      </c>
      <c r="AN110" s="39" t="s">
        <v>152</v>
      </c>
      <c r="AO110" s="86">
        <v>44429</v>
      </c>
      <c r="AP110" s="87">
        <v>44429</v>
      </c>
    </row>
    <row r="111" spans="1:42" ht="15.75">
      <c r="A111" s="78">
        <v>47</v>
      </c>
      <c r="B111" s="79" t="s">
        <v>872</v>
      </c>
      <c r="C111" s="80">
        <v>220000000593</v>
      </c>
      <c r="D111" s="81">
        <v>4937684</v>
      </c>
      <c r="E111" s="86">
        <v>44429</v>
      </c>
      <c r="F111" s="81">
        <v>5011675442</v>
      </c>
      <c r="G111" s="81" t="s">
        <v>864</v>
      </c>
      <c r="H111" s="82">
        <v>53401067</v>
      </c>
      <c r="I111" s="39" t="s">
        <v>827</v>
      </c>
      <c r="J111" s="39" t="s">
        <v>468</v>
      </c>
      <c r="K111" s="39"/>
      <c r="L111" s="39"/>
      <c r="M111" s="39"/>
      <c r="N111" s="39">
        <v>3100001559</v>
      </c>
      <c r="O111" s="39" t="s">
        <v>743</v>
      </c>
      <c r="P111" s="39">
        <v>1850</v>
      </c>
      <c r="Q111" s="39">
        <v>3865</v>
      </c>
      <c r="R111" s="39">
        <v>3</v>
      </c>
      <c r="S111" s="83">
        <v>3</v>
      </c>
      <c r="T111" s="39" t="s">
        <v>133</v>
      </c>
      <c r="U111" s="39" t="s">
        <v>115</v>
      </c>
      <c r="V111" s="39">
        <v>3.7</v>
      </c>
      <c r="W111" s="40">
        <v>19950</v>
      </c>
      <c r="X111" s="40" t="s">
        <v>767</v>
      </c>
      <c r="Y111" s="41">
        <v>82.048299999999998</v>
      </c>
      <c r="Z111" s="40">
        <f t="shared" si="100"/>
        <v>1636863.585</v>
      </c>
      <c r="AA111" s="40">
        <f t="shared" si="101"/>
        <v>122764.76887499999</v>
      </c>
      <c r="AB111" s="40">
        <f t="shared" si="102"/>
        <v>12276.476887500001</v>
      </c>
      <c r="AC111" s="40">
        <f t="shared" si="103"/>
        <v>318942.86953724996</v>
      </c>
      <c r="AD111" s="40">
        <f t="shared" si="104"/>
        <v>40921.589625000001</v>
      </c>
      <c r="AE111" s="40">
        <f t="shared" si="105"/>
        <v>2131769.2899247496</v>
      </c>
      <c r="AF111" s="40">
        <f t="shared" si="106"/>
        <v>1812826.4203874997</v>
      </c>
      <c r="AG111" s="39" t="s">
        <v>101</v>
      </c>
      <c r="AH111" s="39" t="s">
        <v>48</v>
      </c>
      <c r="AI111" s="10">
        <v>9100104715</v>
      </c>
      <c r="AJ111" s="10" t="s">
        <v>7</v>
      </c>
      <c r="AK111" s="10" t="s">
        <v>116</v>
      </c>
      <c r="AL111" s="10" t="s">
        <v>22</v>
      </c>
      <c r="AM111" s="39" t="s">
        <v>152</v>
      </c>
      <c r="AN111" s="39" t="s">
        <v>152</v>
      </c>
      <c r="AO111" s="86">
        <v>44429</v>
      </c>
      <c r="AP111" s="87">
        <v>44429</v>
      </c>
    </row>
    <row r="112" spans="1:42" ht="15.75">
      <c r="A112" s="78">
        <v>48</v>
      </c>
      <c r="B112" s="79" t="s">
        <v>873</v>
      </c>
      <c r="C112" s="80">
        <v>220000000593</v>
      </c>
      <c r="D112" s="81">
        <v>4937684</v>
      </c>
      <c r="E112" s="86">
        <v>44429</v>
      </c>
      <c r="F112" s="81">
        <v>5011675442</v>
      </c>
      <c r="G112" s="81" t="s">
        <v>864</v>
      </c>
      <c r="H112" s="82">
        <v>53401067</v>
      </c>
      <c r="I112" s="39" t="s">
        <v>827</v>
      </c>
      <c r="J112" s="39" t="s">
        <v>468</v>
      </c>
      <c r="K112" s="39"/>
      <c r="L112" s="39"/>
      <c r="M112" s="39"/>
      <c r="N112" s="39">
        <v>3100001559</v>
      </c>
      <c r="O112" s="39" t="s">
        <v>743</v>
      </c>
      <c r="P112" s="39">
        <v>1850</v>
      </c>
      <c r="Q112" s="39">
        <v>3865</v>
      </c>
      <c r="R112" s="39">
        <v>3</v>
      </c>
      <c r="S112" s="83">
        <v>3</v>
      </c>
      <c r="T112" s="39" t="s">
        <v>133</v>
      </c>
      <c r="U112" s="39" t="s">
        <v>115</v>
      </c>
      <c r="V112" s="39">
        <v>3.7</v>
      </c>
      <c r="W112" s="40">
        <v>19950</v>
      </c>
      <c r="X112" s="40" t="s">
        <v>767</v>
      </c>
      <c r="Y112" s="41">
        <v>82.048299999999998</v>
      </c>
      <c r="Z112" s="40">
        <f t="shared" si="100"/>
        <v>1636863.585</v>
      </c>
      <c r="AA112" s="40">
        <f t="shared" si="101"/>
        <v>122764.76887499999</v>
      </c>
      <c r="AB112" s="40">
        <f t="shared" si="102"/>
        <v>12276.476887500001</v>
      </c>
      <c r="AC112" s="40">
        <f t="shared" si="103"/>
        <v>318942.86953724996</v>
      </c>
      <c r="AD112" s="40">
        <f t="shared" si="104"/>
        <v>40921.589625000001</v>
      </c>
      <c r="AE112" s="40">
        <f t="shared" si="105"/>
        <v>2131769.2899247496</v>
      </c>
      <c r="AF112" s="40">
        <f t="shared" si="106"/>
        <v>1812826.4203874997</v>
      </c>
      <c r="AG112" s="39" t="s">
        <v>101</v>
      </c>
      <c r="AH112" s="39" t="s">
        <v>48</v>
      </c>
      <c r="AI112" s="10">
        <v>9100104715</v>
      </c>
      <c r="AJ112" s="10" t="s">
        <v>7</v>
      </c>
      <c r="AK112" s="10" t="s">
        <v>116</v>
      </c>
      <c r="AL112" s="10" t="s">
        <v>22</v>
      </c>
      <c r="AM112" s="39" t="s">
        <v>152</v>
      </c>
      <c r="AN112" s="39" t="s">
        <v>152</v>
      </c>
      <c r="AO112" s="86">
        <v>44429</v>
      </c>
      <c r="AP112" s="87">
        <v>44429</v>
      </c>
    </row>
    <row r="113" spans="1:42" ht="15.75">
      <c r="A113" s="78">
        <v>49</v>
      </c>
      <c r="B113" s="79">
        <v>195593</v>
      </c>
      <c r="C113" s="80">
        <v>220000000591</v>
      </c>
      <c r="D113" s="81">
        <v>4446757</v>
      </c>
      <c r="E113" s="86" t="s">
        <v>188</v>
      </c>
      <c r="F113" s="81">
        <v>5011494658</v>
      </c>
      <c r="G113" s="81" t="s">
        <v>189</v>
      </c>
      <c r="H113" s="82">
        <v>55512524</v>
      </c>
      <c r="I113" s="39" t="s">
        <v>827</v>
      </c>
      <c r="J113" s="39" t="s">
        <v>468</v>
      </c>
      <c r="K113" s="39"/>
      <c r="L113" s="39"/>
      <c r="M113" s="39"/>
      <c r="N113" s="39">
        <v>3100001559</v>
      </c>
      <c r="O113" s="39" t="s">
        <v>743</v>
      </c>
      <c r="P113" s="39">
        <v>1850</v>
      </c>
      <c r="Q113" s="39">
        <v>3865</v>
      </c>
      <c r="R113" s="39">
        <v>5</v>
      </c>
      <c r="S113" s="83" t="s">
        <v>144</v>
      </c>
      <c r="T113" s="39" t="s">
        <v>109</v>
      </c>
      <c r="U113" s="39" t="s">
        <v>110</v>
      </c>
      <c r="V113" s="39">
        <v>3.7</v>
      </c>
      <c r="W113" s="40">
        <v>13638</v>
      </c>
      <c r="X113" s="40" t="s">
        <v>100</v>
      </c>
      <c r="Y113" s="41">
        <v>75.239199999999997</v>
      </c>
      <c r="Z113" s="40">
        <f>W113*Y113</f>
        <v>1026112.2095999999</v>
      </c>
      <c r="AA113" s="40">
        <f>Z113*7.5%</f>
        <v>76958.41571999999</v>
      </c>
      <c r="AB113" s="40">
        <f t="shared" si="102"/>
        <v>7695.8415719999994</v>
      </c>
      <c r="AC113" s="40">
        <f>(Z113+AA113+AB113)*18%</f>
        <v>199937.96404055995</v>
      </c>
      <c r="AD113" s="40">
        <f>Z113*2.5%</f>
        <v>25652.805240000002</v>
      </c>
      <c r="AE113" s="40">
        <f>SUBTOTAL(9,Z113:AD113)</f>
        <v>1336357.2361725597</v>
      </c>
      <c r="AF113" s="40">
        <f>AE113-AC113</f>
        <v>1136419.2721319997</v>
      </c>
      <c r="AG113" s="39" t="s">
        <v>101</v>
      </c>
      <c r="AH113" s="39" t="s">
        <v>48</v>
      </c>
      <c r="AI113" s="10">
        <v>9100104683</v>
      </c>
      <c r="AJ113" s="10" t="s">
        <v>7</v>
      </c>
      <c r="AK113" s="10" t="s">
        <v>116</v>
      </c>
      <c r="AL113" s="10" t="s">
        <v>22</v>
      </c>
      <c r="AM113" s="39" t="s">
        <v>152</v>
      </c>
      <c r="AN113" s="39" t="s">
        <v>152</v>
      </c>
      <c r="AO113" s="86">
        <v>44396</v>
      </c>
      <c r="AP113" s="87">
        <v>44396</v>
      </c>
    </row>
    <row r="114" spans="1:42" ht="15.75">
      <c r="A114" s="78">
        <v>50</v>
      </c>
      <c r="B114" s="79">
        <v>195596</v>
      </c>
      <c r="C114" s="80">
        <v>220000000591</v>
      </c>
      <c r="D114" s="81">
        <v>4446757</v>
      </c>
      <c r="E114" s="86" t="s">
        <v>188</v>
      </c>
      <c r="F114" s="81">
        <v>5011494658</v>
      </c>
      <c r="G114" s="81" t="s">
        <v>189</v>
      </c>
      <c r="H114" s="82">
        <v>55512524</v>
      </c>
      <c r="I114" s="39" t="s">
        <v>827</v>
      </c>
      <c r="J114" s="39" t="s">
        <v>468</v>
      </c>
      <c r="K114" s="39"/>
      <c r="L114" s="39"/>
      <c r="M114" s="39"/>
      <c r="N114" s="39">
        <v>3100001559</v>
      </c>
      <c r="O114" s="39" t="s">
        <v>743</v>
      </c>
      <c r="P114" s="39">
        <v>1850</v>
      </c>
      <c r="Q114" s="39">
        <v>3865</v>
      </c>
      <c r="R114" s="39">
        <v>5</v>
      </c>
      <c r="S114" s="83" t="s">
        <v>144</v>
      </c>
      <c r="T114" s="39" t="s">
        <v>109</v>
      </c>
      <c r="U114" s="39" t="s">
        <v>110</v>
      </c>
      <c r="V114" s="39">
        <v>3.7</v>
      </c>
      <c r="W114" s="40">
        <v>13638</v>
      </c>
      <c r="X114" s="40" t="s">
        <v>100</v>
      </c>
      <c r="Y114" s="41">
        <v>75.239199999999997</v>
      </c>
      <c r="Z114" s="40">
        <f>W114*Y114</f>
        <v>1026112.2095999999</v>
      </c>
      <c r="AA114" s="40">
        <f>Z114*7.5%</f>
        <v>76958.41571999999</v>
      </c>
      <c r="AB114" s="40">
        <f t="shared" si="102"/>
        <v>7695.8415719999994</v>
      </c>
      <c r="AC114" s="40">
        <f>(Z114+AA114+AB114)*18%</f>
        <v>199937.96404055995</v>
      </c>
      <c r="AD114" s="40">
        <f>Z114*2.5%</f>
        <v>25652.805240000002</v>
      </c>
      <c r="AE114" s="40">
        <f>SUBTOTAL(9,Z114:AD114)</f>
        <v>1336357.2361725597</v>
      </c>
      <c r="AF114" s="40">
        <f>AE114-AC114</f>
        <v>1136419.2721319997</v>
      </c>
      <c r="AG114" s="39" t="s">
        <v>101</v>
      </c>
      <c r="AH114" s="39" t="s">
        <v>48</v>
      </c>
      <c r="AI114" s="10">
        <v>9100104683</v>
      </c>
      <c r="AJ114" s="10" t="s">
        <v>7</v>
      </c>
      <c r="AK114" s="10" t="s">
        <v>116</v>
      </c>
      <c r="AL114" s="10" t="s">
        <v>22</v>
      </c>
      <c r="AM114" s="39" t="s">
        <v>152</v>
      </c>
      <c r="AN114" s="39" t="s">
        <v>152</v>
      </c>
      <c r="AO114" s="86">
        <v>44396</v>
      </c>
      <c r="AP114" s="87">
        <v>44396</v>
      </c>
    </row>
    <row r="115" spans="1:42" ht="15.75">
      <c r="A115" s="78">
        <v>51</v>
      </c>
      <c r="B115" s="79" t="s">
        <v>874</v>
      </c>
      <c r="C115" s="80">
        <v>220000000610</v>
      </c>
      <c r="D115" s="81">
        <v>19022</v>
      </c>
      <c r="E115" s="86" t="s">
        <v>96</v>
      </c>
      <c r="F115" s="81">
        <v>5007840599</v>
      </c>
      <c r="G115" s="81" t="s">
        <v>97</v>
      </c>
      <c r="H115" s="82">
        <v>55512524</v>
      </c>
      <c r="I115" s="39" t="s">
        <v>827</v>
      </c>
      <c r="J115" s="39" t="s">
        <v>468</v>
      </c>
      <c r="K115" s="39"/>
      <c r="L115" s="39"/>
      <c r="M115" s="39"/>
      <c r="N115" s="39">
        <v>3100001559</v>
      </c>
      <c r="O115" s="39" t="s">
        <v>743</v>
      </c>
      <c r="P115" s="39">
        <v>1850</v>
      </c>
      <c r="Q115" s="39">
        <v>3865</v>
      </c>
      <c r="R115" s="39">
        <v>3</v>
      </c>
      <c r="S115" s="83">
        <v>2.96</v>
      </c>
      <c r="T115" s="39" t="s">
        <v>747</v>
      </c>
      <c r="U115" s="39" t="s">
        <v>748</v>
      </c>
      <c r="V115" s="39">
        <v>3.7</v>
      </c>
      <c r="W115" s="40">
        <v>16000</v>
      </c>
      <c r="X115" s="40" t="s">
        <v>100</v>
      </c>
      <c r="Y115" s="41">
        <v>68.683300000000003</v>
      </c>
      <c r="Z115" s="40">
        <f t="shared" ref="Z115:Z178" si="107">W115*Y115</f>
        <v>1098932.8</v>
      </c>
      <c r="AA115" s="40">
        <f t="shared" ref="AA115" si="108">Z115*0</f>
        <v>0</v>
      </c>
      <c r="AB115" s="40">
        <f t="shared" si="102"/>
        <v>0</v>
      </c>
      <c r="AC115" s="40">
        <f t="shared" ref="AC115:AC116" si="109">(Z115+AA115+AB115)*18%</f>
        <v>197807.90400000001</v>
      </c>
      <c r="AD115" s="40">
        <f t="shared" ref="AD115:AD116" si="110">Z115*2.5%</f>
        <v>27473.320000000003</v>
      </c>
      <c r="AE115" s="40">
        <f t="shared" ref="AE115:AE116" si="111">SUBTOTAL(9,Z115:AD115)</f>
        <v>1324214.0240000002</v>
      </c>
      <c r="AF115" s="40">
        <f t="shared" ref="AF115:AF116" si="112">AE115-AC115</f>
        <v>1126406.1200000001</v>
      </c>
      <c r="AG115" s="39" t="s">
        <v>101</v>
      </c>
      <c r="AH115" s="39" t="s">
        <v>48</v>
      </c>
      <c r="AI115" s="10" t="s">
        <v>754</v>
      </c>
      <c r="AJ115" s="10" t="s">
        <v>7</v>
      </c>
      <c r="AK115" s="10" t="s">
        <v>102</v>
      </c>
      <c r="AL115" s="10" t="s">
        <v>18</v>
      </c>
      <c r="AM115" s="39">
        <v>330047413</v>
      </c>
      <c r="AN115" s="39" t="s">
        <v>103</v>
      </c>
      <c r="AO115" s="86" t="s">
        <v>104</v>
      </c>
      <c r="AP115" s="87">
        <v>44015</v>
      </c>
    </row>
    <row r="116" spans="1:42" ht="15.75">
      <c r="A116" s="78">
        <v>52</v>
      </c>
      <c r="B116" s="79" t="s">
        <v>875</v>
      </c>
      <c r="C116" s="80">
        <v>220000000594</v>
      </c>
      <c r="D116" s="81">
        <v>6699968</v>
      </c>
      <c r="E116" s="86" t="s">
        <v>196</v>
      </c>
      <c r="F116" s="81">
        <v>5012478796</v>
      </c>
      <c r="G116" s="81" t="s">
        <v>197</v>
      </c>
      <c r="H116" s="82">
        <v>55512524</v>
      </c>
      <c r="I116" s="39" t="s">
        <v>827</v>
      </c>
      <c r="J116" s="39" t="s">
        <v>468</v>
      </c>
      <c r="K116" s="39"/>
      <c r="L116" s="39"/>
      <c r="M116" s="39"/>
      <c r="N116" s="39">
        <v>3100001559</v>
      </c>
      <c r="O116" s="39" t="s">
        <v>743</v>
      </c>
      <c r="P116" s="39">
        <v>1850</v>
      </c>
      <c r="Q116" s="39">
        <v>3865</v>
      </c>
      <c r="R116" s="39">
        <v>3</v>
      </c>
      <c r="S116" s="83">
        <v>2.96</v>
      </c>
      <c r="T116" s="39" t="s">
        <v>747</v>
      </c>
      <c r="U116" s="39" t="s">
        <v>748</v>
      </c>
      <c r="V116" s="39">
        <v>3.8</v>
      </c>
      <c r="W116" s="40">
        <v>14500</v>
      </c>
      <c r="X116" s="40" t="s">
        <v>100</v>
      </c>
      <c r="Y116" s="41">
        <v>73.662899999999993</v>
      </c>
      <c r="Z116" s="40">
        <f t="shared" si="107"/>
        <v>1068112.0499999998</v>
      </c>
      <c r="AA116" s="40">
        <f t="shared" ref="AA116:AA129" si="113">Z116*7.5%</f>
        <v>80108.403749999983</v>
      </c>
      <c r="AB116" s="40">
        <f t="shared" si="102"/>
        <v>8010.8403749999989</v>
      </c>
      <c r="AC116" s="40">
        <f t="shared" si="109"/>
        <v>208121.63294249994</v>
      </c>
      <c r="AD116" s="40">
        <f t="shared" si="110"/>
        <v>26702.801249999997</v>
      </c>
      <c r="AE116" s="40">
        <f t="shared" si="111"/>
        <v>1391055.7283174996</v>
      </c>
      <c r="AF116" s="40">
        <f t="shared" si="112"/>
        <v>1182934.0953749996</v>
      </c>
      <c r="AG116" s="39" t="s">
        <v>101</v>
      </c>
      <c r="AH116" s="39" t="s">
        <v>48</v>
      </c>
      <c r="AI116" s="10">
        <v>9100103740</v>
      </c>
      <c r="AJ116" s="10" t="s">
        <v>7</v>
      </c>
      <c r="AK116" s="10" t="s">
        <v>116</v>
      </c>
      <c r="AL116" s="10" t="s">
        <v>22</v>
      </c>
      <c r="AM116" s="39">
        <v>330050808</v>
      </c>
      <c r="AN116" s="39" t="s">
        <v>117</v>
      </c>
      <c r="AO116" s="86">
        <v>44581</v>
      </c>
      <c r="AP116" s="87">
        <v>44581</v>
      </c>
    </row>
    <row r="117" spans="1:42" ht="15.75">
      <c r="A117" s="78">
        <v>53</v>
      </c>
      <c r="B117" s="79" t="s">
        <v>876</v>
      </c>
      <c r="C117" s="80">
        <v>220000000594</v>
      </c>
      <c r="D117" s="81">
        <v>6699968</v>
      </c>
      <c r="E117" s="86" t="s">
        <v>196</v>
      </c>
      <c r="F117" s="81">
        <v>5012478796</v>
      </c>
      <c r="G117" s="81" t="s">
        <v>197</v>
      </c>
      <c r="H117" s="82">
        <v>55512524</v>
      </c>
      <c r="I117" s="39" t="s">
        <v>827</v>
      </c>
      <c r="J117" s="39" t="s">
        <v>468</v>
      </c>
      <c r="K117" s="39"/>
      <c r="L117" s="39"/>
      <c r="M117" s="39"/>
      <c r="N117" s="39">
        <v>3100001559</v>
      </c>
      <c r="O117" s="39" t="s">
        <v>743</v>
      </c>
      <c r="P117" s="39">
        <v>1850</v>
      </c>
      <c r="Q117" s="39">
        <v>3865</v>
      </c>
      <c r="R117" s="39">
        <v>3</v>
      </c>
      <c r="S117" s="83">
        <v>2.96</v>
      </c>
      <c r="T117" s="39" t="s">
        <v>747</v>
      </c>
      <c r="U117" s="39" t="s">
        <v>748</v>
      </c>
      <c r="V117" s="39">
        <v>3.8</v>
      </c>
      <c r="W117" s="40">
        <v>14500</v>
      </c>
      <c r="X117" s="40" t="s">
        <v>100</v>
      </c>
      <c r="Y117" s="41">
        <v>73.662899999999993</v>
      </c>
      <c r="Z117" s="40">
        <f t="shared" si="107"/>
        <v>1068112.0499999998</v>
      </c>
      <c r="AA117" s="40">
        <f t="shared" si="113"/>
        <v>80108.403749999983</v>
      </c>
      <c r="AB117" s="40">
        <f t="shared" si="102"/>
        <v>8010.8403749999989</v>
      </c>
      <c r="AC117" s="40">
        <f>(Z117+AA117+AB117)*18%</f>
        <v>208121.63294249994</v>
      </c>
      <c r="AD117" s="40">
        <f>Z117*2.5%</f>
        <v>26702.801249999997</v>
      </c>
      <c r="AE117" s="40">
        <f>SUBTOTAL(9,Z117:AD117)</f>
        <v>1391055.7283174996</v>
      </c>
      <c r="AF117" s="40">
        <f>AE117-AC117</f>
        <v>1182934.0953749996</v>
      </c>
      <c r="AG117" s="39" t="s">
        <v>101</v>
      </c>
      <c r="AH117" s="39" t="s">
        <v>48</v>
      </c>
      <c r="AI117" s="10">
        <v>9100103740</v>
      </c>
      <c r="AJ117" s="10" t="s">
        <v>7</v>
      </c>
      <c r="AK117" s="10" t="s">
        <v>116</v>
      </c>
      <c r="AL117" s="10" t="s">
        <v>22</v>
      </c>
      <c r="AM117" s="39">
        <v>330050808</v>
      </c>
      <c r="AN117" s="39" t="s">
        <v>117</v>
      </c>
      <c r="AO117" s="86">
        <v>44581</v>
      </c>
      <c r="AP117" s="87">
        <v>44581</v>
      </c>
    </row>
    <row r="118" spans="1:42" ht="15.75">
      <c r="A118" s="78">
        <v>54</v>
      </c>
      <c r="B118" s="79">
        <v>25594</v>
      </c>
      <c r="C118" s="80">
        <v>220000000595</v>
      </c>
      <c r="D118" s="81">
        <v>6766943</v>
      </c>
      <c r="E118" s="86" t="s">
        <v>877</v>
      </c>
      <c r="F118" s="81">
        <v>5012536595</v>
      </c>
      <c r="G118" s="81" t="s">
        <v>878</v>
      </c>
      <c r="H118" s="82">
        <v>55512524</v>
      </c>
      <c r="I118" s="39" t="s">
        <v>827</v>
      </c>
      <c r="J118" s="39" t="s">
        <v>468</v>
      </c>
      <c r="K118" s="39"/>
      <c r="L118" s="39"/>
      <c r="M118" s="39"/>
      <c r="N118" s="39">
        <v>3100001559</v>
      </c>
      <c r="O118" s="39" t="s">
        <v>743</v>
      </c>
      <c r="P118" s="39">
        <v>1850</v>
      </c>
      <c r="Q118" s="39">
        <v>3865</v>
      </c>
      <c r="R118" s="39">
        <v>3</v>
      </c>
      <c r="S118" s="83" t="s">
        <v>316</v>
      </c>
      <c r="T118" s="39" t="s">
        <v>317</v>
      </c>
      <c r="U118" s="39" t="s">
        <v>237</v>
      </c>
      <c r="V118" s="39">
        <v>3.8</v>
      </c>
      <c r="W118" s="40">
        <v>14650</v>
      </c>
      <c r="X118" s="40" t="s">
        <v>767</v>
      </c>
      <c r="Y118" s="41">
        <v>84.924300000000002</v>
      </c>
      <c r="Z118" s="40">
        <f t="shared" si="107"/>
        <v>1244140.9950000001</v>
      </c>
      <c r="AA118" s="40">
        <f t="shared" si="113"/>
        <v>93310.574625000008</v>
      </c>
      <c r="AB118" s="40">
        <f t="shared" si="102"/>
        <v>9331.0574625000008</v>
      </c>
      <c r="AC118" s="40">
        <f>(Z118+AA118+AB118)*18%</f>
        <v>242420.87287574998</v>
      </c>
      <c r="AD118" s="40">
        <f>Z118*2.5%</f>
        <v>31103.524875000003</v>
      </c>
      <c r="AE118" s="40">
        <f>SUBTOTAL(9,Z118:AD118)</f>
        <v>1620307.0248382501</v>
      </c>
      <c r="AF118" s="40">
        <f>AE118-AC118</f>
        <v>1377886.1519625001</v>
      </c>
      <c r="AG118" s="39" t="s">
        <v>101</v>
      </c>
      <c r="AH118" s="39" t="s">
        <v>48</v>
      </c>
      <c r="AI118" s="10">
        <v>9100132635</v>
      </c>
      <c r="AJ118" s="10" t="s">
        <v>7</v>
      </c>
      <c r="AK118" s="10" t="s">
        <v>116</v>
      </c>
      <c r="AL118" s="10" t="s">
        <v>22</v>
      </c>
      <c r="AM118" s="39">
        <v>331011024</v>
      </c>
      <c r="AN118" s="39" t="s">
        <v>197</v>
      </c>
      <c r="AO118" s="86">
        <v>44610</v>
      </c>
      <c r="AP118" s="87">
        <v>44610</v>
      </c>
    </row>
    <row r="119" spans="1:42" ht="15.75">
      <c r="A119" s="78">
        <v>55</v>
      </c>
      <c r="B119" s="79">
        <v>25602</v>
      </c>
      <c r="C119" s="80">
        <v>220000000595</v>
      </c>
      <c r="D119" s="81">
        <v>6766943</v>
      </c>
      <c r="E119" s="86" t="s">
        <v>877</v>
      </c>
      <c r="F119" s="81">
        <v>5012536595</v>
      </c>
      <c r="G119" s="81" t="s">
        <v>878</v>
      </c>
      <c r="H119" s="82">
        <v>55512524</v>
      </c>
      <c r="I119" s="39" t="s">
        <v>827</v>
      </c>
      <c r="J119" s="39" t="s">
        <v>468</v>
      </c>
      <c r="K119" s="39"/>
      <c r="L119" s="39"/>
      <c r="M119" s="39"/>
      <c r="N119" s="39">
        <v>3100001559</v>
      </c>
      <c r="O119" s="39" t="s">
        <v>743</v>
      </c>
      <c r="P119" s="39">
        <v>1850</v>
      </c>
      <c r="Q119" s="39">
        <v>3865</v>
      </c>
      <c r="R119" s="39">
        <v>3</v>
      </c>
      <c r="S119" s="83" t="s">
        <v>316</v>
      </c>
      <c r="T119" s="39" t="s">
        <v>317</v>
      </c>
      <c r="U119" s="39" t="s">
        <v>237</v>
      </c>
      <c r="V119" s="39">
        <v>3.8</v>
      </c>
      <c r="W119" s="40">
        <v>14650</v>
      </c>
      <c r="X119" s="40" t="s">
        <v>767</v>
      </c>
      <c r="Y119" s="41">
        <v>84.924300000000002</v>
      </c>
      <c r="Z119" s="40">
        <f t="shared" si="107"/>
        <v>1244140.9950000001</v>
      </c>
      <c r="AA119" s="40">
        <f t="shared" si="113"/>
        <v>93310.574625000008</v>
      </c>
      <c r="AB119" s="40">
        <f t="shared" si="102"/>
        <v>9331.0574625000008</v>
      </c>
      <c r="AC119" s="40">
        <f>(Z119+AA119+AB119)*18%</f>
        <v>242420.87287574998</v>
      </c>
      <c r="AD119" s="40">
        <f>Z119*2.5%</f>
        <v>31103.524875000003</v>
      </c>
      <c r="AE119" s="40">
        <f>SUBTOTAL(9,Z119:AD119)</f>
        <v>1620307.0248382501</v>
      </c>
      <c r="AF119" s="40">
        <f>AE119-AC119</f>
        <v>1377886.1519625001</v>
      </c>
      <c r="AG119" s="39" t="s">
        <v>101</v>
      </c>
      <c r="AH119" s="39" t="s">
        <v>48</v>
      </c>
      <c r="AI119" s="10">
        <v>9100132635</v>
      </c>
      <c r="AJ119" s="10" t="s">
        <v>7</v>
      </c>
      <c r="AK119" s="10" t="s">
        <v>116</v>
      </c>
      <c r="AL119" s="10" t="s">
        <v>22</v>
      </c>
      <c r="AM119" s="39">
        <v>331011024</v>
      </c>
      <c r="AN119" s="39" t="s">
        <v>197</v>
      </c>
      <c r="AO119" s="86">
        <v>44610</v>
      </c>
      <c r="AP119" s="87">
        <v>44610</v>
      </c>
    </row>
    <row r="120" spans="1:42" ht="15.75">
      <c r="A120" s="78">
        <v>56</v>
      </c>
      <c r="B120" s="79">
        <v>25609</v>
      </c>
      <c r="C120" s="80">
        <v>220000000595</v>
      </c>
      <c r="D120" s="81">
        <v>6766943</v>
      </c>
      <c r="E120" s="86" t="s">
        <v>877</v>
      </c>
      <c r="F120" s="81">
        <v>5012536595</v>
      </c>
      <c r="G120" s="81" t="s">
        <v>878</v>
      </c>
      <c r="H120" s="82">
        <v>55512524</v>
      </c>
      <c r="I120" s="39" t="s">
        <v>827</v>
      </c>
      <c r="J120" s="39" t="s">
        <v>468</v>
      </c>
      <c r="K120" s="39"/>
      <c r="L120" s="39"/>
      <c r="M120" s="39"/>
      <c r="N120" s="39">
        <v>3100001559</v>
      </c>
      <c r="O120" s="39" t="s">
        <v>743</v>
      </c>
      <c r="P120" s="39">
        <v>1850</v>
      </c>
      <c r="Q120" s="39">
        <v>3865</v>
      </c>
      <c r="R120" s="39">
        <v>3</v>
      </c>
      <c r="S120" s="83" t="s">
        <v>316</v>
      </c>
      <c r="T120" s="39" t="s">
        <v>317</v>
      </c>
      <c r="U120" s="39" t="s">
        <v>237</v>
      </c>
      <c r="V120" s="39">
        <v>3.8</v>
      </c>
      <c r="W120" s="40">
        <v>14650</v>
      </c>
      <c r="X120" s="40" t="s">
        <v>767</v>
      </c>
      <c r="Y120" s="41">
        <v>84.924300000000002</v>
      </c>
      <c r="Z120" s="40">
        <f t="shared" si="107"/>
        <v>1244140.9950000001</v>
      </c>
      <c r="AA120" s="40">
        <f t="shared" si="113"/>
        <v>93310.574625000008</v>
      </c>
      <c r="AB120" s="40">
        <f t="shared" si="102"/>
        <v>9331.0574625000008</v>
      </c>
      <c r="AC120" s="40">
        <f>(Z120+AA120+AB120)*18%</f>
        <v>242420.87287574998</v>
      </c>
      <c r="AD120" s="40">
        <f>Z120*2.5%</f>
        <v>31103.524875000003</v>
      </c>
      <c r="AE120" s="40">
        <f>SUBTOTAL(9,Z120:AD120)</f>
        <v>1620307.0248382501</v>
      </c>
      <c r="AF120" s="40">
        <f>AE120-AC120</f>
        <v>1377886.1519625001</v>
      </c>
      <c r="AG120" s="39" t="s">
        <v>101</v>
      </c>
      <c r="AH120" s="39" t="s">
        <v>48</v>
      </c>
      <c r="AI120" s="10">
        <v>9100132635</v>
      </c>
      <c r="AJ120" s="10" t="s">
        <v>7</v>
      </c>
      <c r="AK120" s="10" t="s">
        <v>116</v>
      </c>
      <c r="AL120" s="10" t="s">
        <v>22</v>
      </c>
      <c r="AM120" s="39">
        <v>331011024</v>
      </c>
      <c r="AN120" s="39" t="s">
        <v>197</v>
      </c>
      <c r="AO120" s="86">
        <v>44610</v>
      </c>
      <c r="AP120" s="87">
        <v>44610</v>
      </c>
    </row>
    <row r="121" spans="1:42" ht="15.75">
      <c r="A121" s="78">
        <v>57</v>
      </c>
      <c r="B121" s="79">
        <v>27207</v>
      </c>
      <c r="C121" s="80">
        <v>220000000595</v>
      </c>
      <c r="D121" s="81">
        <v>6766943</v>
      </c>
      <c r="E121" s="86" t="s">
        <v>877</v>
      </c>
      <c r="F121" s="81">
        <v>5012536595</v>
      </c>
      <c r="G121" s="81" t="s">
        <v>878</v>
      </c>
      <c r="H121" s="82">
        <v>55512524</v>
      </c>
      <c r="I121" s="39" t="s">
        <v>827</v>
      </c>
      <c r="J121" s="39" t="s">
        <v>468</v>
      </c>
      <c r="K121" s="39"/>
      <c r="L121" s="39"/>
      <c r="M121" s="39"/>
      <c r="N121" s="39">
        <v>3100001559</v>
      </c>
      <c r="O121" s="39" t="s">
        <v>743</v>
      </c>
      <c r="P121" s="39">
        <v>1850</v>
      </c>
      <c r="Q121" s="39">
        <v>3865</v>
      </c>
      <c r="R121" s="39">
        <v>3</v>
      </c>
      <c r="S121" s="83" t="s">
        <v>316</v>
      </c>
      <c r="T121" s="39" t="s">
        <v>317</v>
      </c>
      <c r="U121" s="39" t="s">
        <v>237</v>
      </c>
      <c r="V121" s="39">
        <v>3.8</v>
      </c>
      <c r="W121" s="40">
        <v>14650</v>
      </c>
      <c r="X121" s="40" t="s">
        <v>767</v>
      </c>
      <c r="Y121" s="41">
        <v>84.924300000000002</v>
      </c>
      <c r="Z121" s="40">
        <f t="shared" si="107"/>
        <v>1244140.9950000001</v>
      </c>
      <c r="AA121" s="40">
        <f t="shared" si="113"/>
        <v>93310.574625000008</v>
      </c>
      <c r="AB121" s="40">
        <f t="shared" si="102"/>
        <v>9331.0574625000008</v>
      </c>
      <c r="AC121" s="40">
        <f>(Z121+AA121+AB121)*18%</f>
        <v>242420.87287574998</v>
      </c>
      <c r="AD121" s="40">
        <f>Z121*2.5%</f>
        <v>31103.524875000003</v>
      </c>
      <c r="AE121" s="40">
        <f>SUBTOTAL(9,Z121:AD121)</f>
        <v>1620307.0248382501</v>
      </c>
      <c r="AF121" s="40">
        <f>AE121-AC121</f>
        <v>1377886.1519625001</v>
      </c>
      <c r="AG121" s="39" t="s">
        <v>101</v>
      </c>
      <c r="AH121" s="39" t="s">
        <v>48</v>
      </c>
      <c r="AI121" s="10">
        <v>9100132635</v>
      </c>
      <c r="AJ121" s="10" t="s">
        <v>7</v>
      </c>
      <c r="AK121" s="10" t="s">
        <v>116</v>
      </c>
      <c r="AL121" s="10" t="s">
        <v>22</v>
      </c>
      <c r="AM121" s="39">
        <v>331011024</v>
      </c>
      <c r="AN121" s="39" t="s">
        <v>197</v>
      </c>
      <c r="AO121" s="86">
        <v>44610</v>
      </c>
      <c r="AP121" s="87">
        <v>44610</v>
      </c>
    </row>
    <row r="122" spans="1:42" ht="15.75">
      <c r="A122" s="78">
        <v>58</v>
      </c>
      <c r="B122" s="79">
        <v>195591</v>
      </c>
      <c r="C122" s="80">
        <v>220000000591</v>
      </c>
      <c r="D122" s="81">
        <v>4446757</v>
      </c>
      <c r="E122" s="86" t="s">
        <v>188</v>
      </c>
      <c r="F122" s="81">
        <v>5011494658</v>
      </c>
      <c r="G122" s="81" t="s">
        <v>189</v>
      </c>
      <c r="H122" s="82">
        <v>59403110</v>
      </c>
      <c r="I122" s="39" t="s">
        <v>827</v>
      </c>
      <c r="J122" s="39" t="s">
        <v>468</v>
      </c>
      <c r="K122" s="39"/>
      <c r="L122" s="39"/>
      <c r="M122" s="39"/>
      <c r="N122" s="39">
        <v>3100001559</v>
      </c>
      <c r="O122" s="39" t="s">
        <v>743</v>
      </c>
      <c r="P122" s="39">
        <v>1850</v>
      </c>
      <c r="Q122" s="39">
        <v>3865</v>
      </c>
      <c r="R122" s="39">
        <v>5</v>
      </c>
      <c r="S122" s="83" t="s">
        <v>144</v>
      </c>
      <c r="T122" s="39" t="s">
        <v>109</v>
      </c>
      <c r="U122" s="39" t="s">
        <v>110</v>
      </c>
      <c r="V122" s="39">
        <v>3.7</v>
      </c>
      <c r="W122" s="40">
        <v>13638</v>
      </c>
      <c r="X122" s="40" t="s">
        <v>100</v>
      </c>
      <c r="Y122" s="41">
        <v>75.239199999999997</v>
      </c>
      <c r="Z122" s="40">
        <f t="shared" si="107"/>
        <v>1026112.2095999999</v>
      </c>
      <c r="AA122" s="40">
        <f t="shared" si="113"/>
        <v>76958.41571999999</v>
      </c>
      <c r="AB122" s="40">
        <f t="shared" si="102"/>
        <v>7695.8415719999994</v>
      </c>
      <c r="AC122" s="40">
        <f t="shared" ref="AC122:AC185" si="114">(Z122+AA122+AB122)*18%</f>
        <v>199937.96404055995</v>
      </c>
      <c r="AD122" s="40">
        <f t="shared" ref="AD122:AD185" si="115">Z122*2.5%</f>
        <v>25652.805240000002</v>
      </c>
      <c r="AE122" s="40">
        <f t="shared" ref="AE122:AE185" si="116">SUBTOTAL(9,Z122:AD122)</f>
        <v>1336357.2361725597</v>
      </c>
      <c r="AF122" s="40">
        <f t="shared" ref="AF122:AF185" si="117">AE122-AC122</f>
        <v>1136419.2721319997</v>
      </c>
      <c r="AG122" s="39" t="s">
        <v>101</v>
      </c>
      <c r="AH122" s="39" t="s">
        <v>48</v>
      </c>
      <c r="AI122" s="10">
        <v>9100104683</v>
      </c>
      <c r="AJ122" s="10" t="s">
        <v>7</v>
      </c>
      <c r="AK122" s="10" t="s">
        <v>116</v>
      </c>
      <c r="AL122" s="10" t="s">
        <v>22</v>
      </c>
      <c r="AM122" s="39" t="s">
        <v>152</v>
      </c>
      <c r="AN122" s="39" t="s">
        <v>152</v>
      </c>
      <c r="AO122" s="86">
        <v>44396</v>
      </c>
      <c r="AP122" s="87">
        <v>44396</v>
      </c>
    </row>
    <row r="123" spans="1:42" ht="15.75">
      <c r="A123" s="78">
        <v>59</v>
      </c>
      <c r="B123" s="79">
        <v>195597</v>
      </c>
      <c r="C123" s="80">
        <v>220000000591</v>
      </c>
      <c r="D123" s="81">
        <v>4446757</v>
      </c>
      <c r="E123" s="86" t="s">
        <v>188</v>
      </c>
      <c r="F123" s="81">
        <v>5011494658</v>
      </c>
      <c r="G123" s="81" t="s">
        <v>189</v>
      </c>
      <c r="H123" s="82">
        <v>59403110</v>
      </c>
      <c r="I123" s="39" t="s">
        <v>827</v>
      </c>
      <c r="J123" s="39" t="s">
        <v>468</v>
      </c>
      <c r="K123" s="39"/>
      <c r="L123" s="39"/>
      <c r="M123" s="39"/>
      <c r="N123" s="39">
        <v>3100001559</v>
      </c>
      <c r="O123" s="39" t="s">
        <v>743</v>
      </c>
      <c r="P123" s="39">
        <v>1850</v>
      </c>
      <c r="Q123" s="39">
        <v>3865</v>
      </c>
      <c r="R123" s="39">
        <v>5</v>
      </c>
      <c r="S123" s="83" t="s">
        <v>144</v>
      </c>
      <c r="T123" s="39" t="s">
        <v>109</v>
      </c>
      <c r="U123" s="39" t="s">
        <v>110</v>
      </c>
      <c r="V123" s="39">
        <v>3.7</v>
      </c>
      <c r="W123" s="40">
        <v>13638</v>
      </c>
      <c r="X123" s="40" t="s">
        <v>100</v>
      </c>
      <c r="Y123" s="41">
        <v>75.239199999999997</v>
      </c>
      <c r="Z123" s="40">
        <f t="shared" si="107"/>
        <v>1026112.2095999999</v>
      </c>
      <c r="AA123" s="40">
        <f t="shared" si="113"/>
        <v>76958.41571999999</v>
      </c>
      <c r="AB123" s="40">
        <f t="shared" si="102"/>
        <v>7695.8415719999994</v>
      </c>
      <c r="AC123" s="40">
        <f t="shared" si="114"/>
        <v>199937.96404055995</v>
      </c>
      <c r="AD123" s="40">
        <f t="shared" si="115"/>
        <v>25652.805240000002</v>
      </c>
      <c r="AE123" s="40">
        <f t="shared" si="116"/>
        <v>1336357.2361725597</v>
      </c>
      <c r="AF123" s="40">
        <f t="shared" si="117"/>
        <v>1136419.2721319997</v>
      </c>
      <c r="AG123" s="39" t="s">
        <v>101</v>
      </c>
      <c r="AH123" s="39" t="s">
        <v>48</v>
      </c>
      <c r="AI123" s="10">
        <v>9100104683</v>
      </c>
      <c r="AJ123" s="10" t="s">
        <v>7</v>
      </c>
      <c r="AK123" s="10" t="s">
        <v>116</v>
      </c>
      <c r="AL123" s="10" t="s">
        <v>22</v>
      </c>
      <c r="AM123" s="39" t="s">
        <v>152</v>
      </c>
      <c r="AN123" s="39" t="s">
        <v>152</v>
      </c>
      <c r="AO123" s="86">
        <v>44396</v>
      </c>
      <c r="AP123" s="87">
        <v>44396</v>
      </c>
    </row>
    <row r="124" spans="1:42" ht="15.75">
      <c r="A124" s="78">
        <v>60</v>
      </c>
      <c r="B124" s="79" t="s">
        <v>879</v>
      </c>
      <c r="C124" s="80">
        <v>220000000594</v>
      </c>
      <c r="D124" s="81">
        <v>6699968</v>
      </c>
      <c r="E124" s="86" t="s">
        <v>196</v>
      </c>
      <c r="F124" s="81">
        <v>5012478796</v>
      </c>
      <c r="G124" s="81" t="s">
        <v>197</v>
      </c>
      <c r="H124" s="82">
        <v>59403110</v>
      </c>
      <c r="I124" s="39" t="s">
        <v>827</v>
      </c>
      <c r="J124" s="39" t="s">
        <v>468</v>
      </c>
      <c r="K124" s="39"/>
      <c r="L124" s="39"/>
      <c r="M124" s="39"/>
      <c r="N124" s="39">
        <v>3100001559</v>
      </c>
      <c r="O124" s="39" t="s">
        <v>743</v>
      </c>
      <c r="P124" s="39">
        <v>1850</v>
      </c>
      <c r="Q124" s="39">
        <v>3865</v>
      </c>
      <c r="R124" s="39">
        <v>3</v>
      </c>
      <c r="S124" s="83">
        <v>2.96</v>
      </c>
      <c r="T124" s="39" t="s">
        <v>747</v>
      </c>
      <c r="U124" s="39" t="s">
        <v>748</v>
      </c>
      <c r="V124" s="39">
        <v>3.8</v>
      </c>
      <c r="W124" s="40">
        <v>14500</v>
      </c>
      <c r="X124" s="40" t="s">
        <v>100</v>
      </c>
      <c r="Y124" s="41">
        <v>73.662899999999993</v>
      </c>
      <c r="Z124" s="40">
        <f t="shared" si="107"/>
        <v>1068112.0499999998</v>
      </c>
      <c r="AA124" s="40">
        <f t="shared" si="113"/>
        <v>80108.403749999983</v>
      </c>
      <c r="AB124" s="40">
        <f t="shared" si="102"/>
        <v>8010.8403749999989</v>
      </c>
      <c r="AC124" s="40">
        <f t="shared" si="114"/>
        <v>208121.63294249994</v>
      </c>
      <c r="AD124" s="40">
        <f t="shared" si="115"/>
        <v>26702.801249999997</v>
      </c>
      <c r="AE124" s="40">
        <f t="shared" si="116"/>
        <v>1391055.7283174996</v>
      </c>
      <c r="AF124" s="40">
        <f t="shared" si="117"/>
        <v>1182934.0953749996</v>
      </c>
      <c r="AG124" s="39" t="s">
        <v>101</v>
      </c>
      <c r="AH124" s="39" t="s">
        <v>48</v>
      </c>
      <c r="AI124" s="10">
        <v>9100103740</v>
      </c>
      <c r="AJ124" s="10" t="s">
        <v>7</v>
      </c>
      <c r="AK124" s="10" t="s">
        <v>116</v>
      </c>
      <c r="AL124" s="10" t="s">
        <v>22</v>
      </c>
      <c r="AM124" s="39">
        <v>330050808</v>
      </c>
      <c r="AN124" s="39" t="s">
        <v>117</v>
      </c>
      <c r="AO124" s="86">
        <v>44581</v>
      </c>
      <c r="AP124" s="87">
        <v>44581</v>
      </c>
    </row>
    <row r="125" spans="1:42" ht="15.75">
      <c r="A125" s="78">
        <v>61</v>
      </c>
      <c r="B125" s="79" t="s">
        <v>880</v>
      </c>
      <c r="C125" s="80">
        <v>220000000594</v>
      </c>
      <c r="D125" s="81">
        <v>6699968</v>
      </c>
      <c r="E125" s="86" t="s">
        <v>196</v>
      </c>
      <c r="F125" s="81">
        <v>5012478796</v>
      </c>
      <c r="G125" s="81" t="s">
        <v>197</v>
      </c>
      <c r="H125" s="82">
        <v>59403110</v>
      </c>
      <c r="I125" s="39" t="s">
        <v>827</v>
      </c>
      <c r="J125" s="39" t="s">
        <v>468</v>
      </c>
      <c r="K125" s="39"/>
      <c r="L125" s="39"/>
      <c r="M125" s="39"/>
      <c r="N125" s="39">
        <v>3100001559</v>
      </c>
      <c r="O125" s="39" t="s">
        <v>743</v>
      </c>
      <c r="P125" s="39">
        <v>1850</v>
      </c>
      <c r="Q125" s="39">
        <v>3865</v>
      </c>
      <c r="R125" s="39">
        <v>3</v>
      </c>
      <c r="S125" s="83">
        <v>2.96</v>
      </c>
      <c r="T125" s="39" t="s">
        <v>747</v>
      </c>
      <c r="U125" s="39" t="s">
        <v>748</v>
      </c>
      <c r="V125" s="39">
        <v>3.8</v>
      </c>
      <c r="W125" s="40">
        <v>14500</v>
      </c>
      <c r="X125" s="40" t="s">
        <v>100</v>
      </c>
      <c r="Y125" s="41">
        <v>73.662899999999993</v>
      </c>
      <c r="Z125" s="40">
        <f t="shared" si="107"/>
        <v>1068112.0499999998</v>
      </c>
      <c r="AA125" s="40">
        <f t="shared" si="113"/>
        <v>80108.403749999983</v>
      </c>
      <c r="AB125" s="40">
        <f t="shared" si="102"/>
        <v>8010.8403749999989</v>
      </c>
      <c r="AC125" s="40">
        <f t="shared" si="114"/>
        <v>208121.63294249994</v>
      </c>
      <c r="AD125" s="40">
        <f t="shared" si="115"/>
        <v>26702.801249999997</v>
      </c>
      <c r="AE125" s="40">
        <f t="shared" si="116"/>
        <v>1391055.7283174996</v>
      </c>
      <c r="AF125" s="40">
        <f t="shared" si="117"/>
        <v>1182934.0953749996</v>
      </c>
      <c r="AG125" s="39" t="s">
        <v>101</v>
      </c>
      <c r="AH125" s="39" t="s">
        <v>48</v>
      </c>
      <c r="AI125" s="10">
        <v>9100103740</v>
      </c>
      <c r="AJ125" s="10" t="s">
        <v>7</v>
      </c>
      <c r="AK125" s="10" t="s">
        <v>116</v>
      </c>
      <c r="AL125" s="10" t="s">
        <v>22</v>
      </c>
      <c r="AM125" s="39">
        <v>330050808</v>
      </c>
      <c r="AN125" s="39" t="s">
        <v>117</v>
      </c>
      <c r="AO125" s="86">
        <v>44581</v>
      </c>
      <c r="AP125" s="87">
        <v>44581</v>
      </c>
    </row>
    <row r="126" spans="1:42" ht="15.75">
      <c r="A126" s="78">
        <v>62</v>
      </c>
      <c r="B126" s="79" t="s">
        <v>881</v>
      </c>
      <c r="C126" s="80">
        <v>220000000594</v>
      </c>
      <c r="D126" s="81">
        <v>6699968</v>
      </c>
      <c r="E126" s="86" t="s">
        <v>196</v>
      </c>
      <c r="F126" s="81">
        <v>5012478796</v>
      </c>
      <c r="G126" s="81" t="s">
        <v>197</v>
      </c>
      <c r="H126" s="82">
        <v>59403110</v>
      </c>
      <c r="I126" s="39" t="s">
        <v>827</v>
      </c>
      <c r="J126" s="39" t="s">
        <v>468</v>
      </c>
      <c r="K126" s="39"/>
      <c r="L126" s="39"/>
      <c r="M126" s="39"/>
      <c r="N126" s="39">
        <v>3100001559</v>
      </c>
      <c r="O126" s="39" t="s">
        <v>743</v>
      </c>
      <c r="P126" s="39">
        <v>1850</v>
      </c>
      <c r="Q126" s="39">
        <v>3865</v>
      </c>
      <c r="R126" s="39">
        <v>3</v>
      </c>
      <c r="S126" s="83">
        <v>2.96</v>
      </c>
      <c r="T126" s="39" t="s">
        <v>747</v>
      </c>
      <c r="U126" s="39" t="s">
        <v>748</v>
      </c>
      <c r="V126" s="39">
        <v>3.8</v>
      </c>
      <c r="W126" s="40">
        <v>14500</v>
      </c>
      <c r="X126" s="40" t="s">
        <v>100</v>
      </c>
      <c r="Y126" s="41">
        <v>73.662899999999993</v>
      </c>
      <c r="Z126" s="40">
        <f t="shared" si="107"/>
        <v>1068112.0499999998</v>
      </c>
      <c r="AA126" s="40">
        <f t="shared" si="113"/>
        <v>80108.403749999983</v>
      </c>
      <c r="AB126" s="40">
        <f t="shared" si="102"/>
        <v>8010.8403749999989</v>
      </c>
      <c r="AC126" s="40">
        <f t="shared" si="114"/>
        <v>208121.63294249994</v>
      </c>
      <c r="AD126" s="40">
        <f t="shared" si="115"/>
        <v>26702.801249999997</v>
      </c>
      <c r="AE126" s="40">
        <f t="shared" si="116"/>
        <v>1391055.7283174996</v>
      </c>
      <c r="AF126" s="40">
        <f t="shared" si="117"/>
        <v>1182934.0953749996</v>
      </c>
      <c r="AG126" s="39" t="s">
        <v>101</v>
      </c>
      <c r="AH126" s="39" t="s">
        <v>48</v>
      </c>
      <c r="AI126" s="10">
        <v>9100103740</v>
      </c>
      <c r="AJ126" s="10" t="s">
        <v>7</v>
      </c>
      <c r="AK126" s="10" t="s">
        <v>116</v>
      </c>
      <c r="AL126" s="10" t="s">
        <v>22</v>
      </c>
      <c r="AM126" s="39">
        <v>330050808</v>
      </c>
      <c r="AN126" s="39" t="s">
        <v>117</v>
      </c>
      <c r="AO126" s="86">
        <v>44581</v>
      </c>
      <c r="AP126" s="87">
        <v>44581</v>
      </c>
    </row>
    <row r="127" spans="1:42" ht="15.75">
      <c r="A127" s="88">
        <v>1</v>
      </c>
      <c r="B127" s="89" t="s">
        <v>882</v>
      </c>
      <c r="C127" s="26">
        <v>220000000594</v>
      </c>
      <c r="D127" s="90">
        <v>6699968</v>
      </c>
      <c r="E127" s="90" t="s">
        <v>196</v>
      </c>
      <c r="F127" s="90">
        <v>5012478796</v>
      </c>
      <c r="G127" s="90" t="s">
        <v>197</v>
      </c>
      <c r="H127" s="91"/>
      <c r="I127" s="50" t="s">
        <v>883</v>
      </c>
      <c r="J127" s="50" t="s">
        <v>48</v>
      </c>
      <c r="K127" s="50"/>
      <c r="L127" s="50"/>
      <c r="M127" s="50"/>
      <c r="N127" s="50">
        <v>3100001559</v>
      </c>
      <c r="O127" s="50" t="s">
        <v>743</v>
      </c>
      <c r="P127" s="50">
        <v>1850</v>
      </c>
      <c r="Q127" s="50">
        <v>3865</v>
      </c>
      <c r="R127" s="50">
        <v>3</v>
      </c>
      <c r="S127" s="92">
        <v>2.96</v>
      </c>
      <c r="T127" s="93" t="s">
        <v>747</v>
      </c>
      <c r="U127" s="50" t="s">
        <v>748</v>
      </c>
      <c r="V127" s="50">
        <v>3.8</v>
      </c>
      <c r="W127" s="52">
        <v>14500</v>
      </c>
      <c r="X127" s="52" t="s">
        <v>100</v>
      </c>
      <c r="Y127" s="53">
        <v>73.662899999999993</v>
      </c>
      <c r="Z127" s="52">
        <f t="shared" si="107"/>
        <v>1068112.0499999998</v>
      </c>
      <c r="AA127" s="52">
        <f t="shared" si="113"/>
        <v>80108.403749999983</v>
      </c>
      <c r="AB127" s="52">
        <f t="shared" si="102"/>
        <v>8010.8403749999989</v>
      </c>
      <c r="AC127" s="52">
        <f t="shared" si="114"/>
        <v>208121.63294249994</v>
      </c>
      <c r="AD127" s="52">
        <f t="shared" si="115"/>
        <v>26702.801249999997</v>
      </c>
      <c r="AE127" s="52">
        <f t="shared" si="116"/>
        <v>1391055.7283174996</v>
      </c>
      <c r="AF127" s="52">
        <f t="shared" si="117"/>
        <v>1182934.0953749996</v>
      </c>
      <c r="AG127" s="50" t="s">
        <v>101</v>
      </c>
      <c r="AH127" s="50" t="s">
        <v>48</v>
      </c>
      <c r="AI127" s="50">
        <v>9100103740</v>
      </c>
      <c r="AJ127" s="50" t="s">
        <v>7</v>
      </c>
      <c r="AK127" s="50" t="s">
        <v>116</v>
      </c>
      <c r="AL127" s="50" t="s">
        <v>22</v>
      </c>
      <c r="AM127" s="50">
        <v>330050808</v>
      </c>
      <c r="AN127" s="50" t="s">
        <v>117</v>
      </c>
      <c r="AO127" s="94">
        <v>44581</v>
      </c>
      <c r="AP127" s="95">
        <v>44581</v>
      </c>
    </row>
    <row r="128" spans="1:42" ht="15.75">
      <c r="A128" s="88">
        <v>2</v>
      </c>
      <c r="B128" s="89" t="s">
        <v>884</v>
      </c>
      <c r="C128" s="26">
        <v>220000000594</v>
      </c>
      <c r="D128" s="90">
        <v>6699968</v>
      </c>
      <c r="E128" s="90" t="s">
        <v>196</v>
      </c>
      <c r="F128" s="90">
        <v>5012478796</v>
      </c>
      <c r="G128" s="90" t="s">
        <v>197</v>
      </c>
      <c r="H128" s="91"/>
      <c r="I128" s="50" t="s">
        <v>883</v>
      </c>
      <c r="J128" s="50" t="s">
        <v>48</v>
      </c>
      <c r="K128" s="50"/>
      <c r="L128" s="50"/>
      <c r="M128" s="50"/>
      <c r="N128" s="50">
        <v>3100001559</v>
      </c>
      <c r="O128" s="50" t="s">
        <v>743</v>
      </c>
      <c r="P128" s="50">
        <v>1850</v>
      </c>
      <c r="Q128" s="50">
        <v>3865</v>
      </c>
      <c r="R128" s="50">
        <v>3</v>
      </c>
      <c r="S128" s="92">
        <v>2.96</v>
      </c>
      <c r="T128" s="93" t="s">
        <v>747</v>
      </c>
      <c r="U128" s="50" t="s">
        <v>748</v>
      </c>
      <c r="V128" s="50">
        <v>3.8</v>
      </c>
      <c r="W128" s="52">
        <v>14500</v>
      </c>
      <c r="X128" s="52" t="s">
        <v>100</v>
      </c>
      <c r="Y128" s="53">
        <v>73.662899999999993</v>
      </c>
      <c r="Z128" s="52">
        <f t="shared" si="107"/>
        <v>1068112.0499999998</v>
      </c>
      <c r="AA128" s="52">
        <f t="shared" si="113"/>
        <v>80108.403749999983</v>
      </c>
      <c r="AB128" s="52">
        <f t="shared" si="102"/>
        <v>8010.8403749999989</v>
      </c>
      <c r="AC128" s="52">
        <f t="shared" si="114"/>
        <v>208121.63294249994</v>
      </c>
      <c r="AD128" s="52">
        <f t="shared" si="115"/>
        <v>26702.801249999997</v>
      </c>
      <c r="AE128" s="52">
        <f t="shared" si="116"/>
        <v>1391055.7283174996</v>
      </c>
      <c r="AF128" s="52">
        <f t="shared" si="117"/>
        <v>1182934.0953749996</v>
      </c>
      <c r="AG128" s="50" t="s">
        <v>101</v>
      </c>
      <c r="AH128" s="50" t="s">
        <v>48</v>
      </c>
      <c r="AI128" s="50">
        <v>9100103740</v>
      </c>
      <c r="AJ128" s="50" t="s">
        <v>7</v>
      </c>
      <c r="AK128" s="50" t="s">
        <v>116</v>
      </c>
      <c r="AL128" s="50" t="s">
        <v>22</v>
      </c>
      <c r="AM128" s="50">
        <v>330050808</v>
      </c>
      <c r="AN128" s="50" t="s">
        <v>117</v>
      </c>
      <c r="AO128" s="94">
        <v>44581</v>
      </c>
      <c r="AP128" s="95">
        <v>44581</v>
      </c>
    </row>
    <row r="129" spans="1:42" ht="15.75">
      <c r="A129" s="88">
        <v>3</v>
      </c>
      <c r="B129" s="89" t="s">
        <v>885</v>
      </c>
      <c r="C129" s="26">
        <v>220000000594</v>
      </c>
      <c r="D129" s="90">
        <v>6699968</v>
      </c>
      <c r="E129" s="90" t="s">
        <v>196</v>
      </c>
      <c r="F129" s="90">
        <v>5012478796</v>
      </c>
      <c r="G129" s="90" t="s">
        <v>197</v>
      </c>
      <c r="H129" s="91"/>
      <c r="I129" s="50" t="s">
        <v>883</v>
      </c>
      <c r="J129" s="50" t="s">
        <v>48</v>
      </c>
      <c r="K129" s="50"/>
      <c r="L129" s="50"/>
      <c r="M129" s="50"/>
      <c r="N129" s="50">
        <v>3100001559</v>
      </c>
      <c r="O129" s="50" t="s">
        <v>743</v>
      </c>
      <c r="P129" s="50">
        <v>1850</v>
      </c>
      <c r="Q129" s="50">
        <v>3865</v>
      </c>
      <c r="R129" s="50">
        <v>3</v>
      </c>
      <c r="S129" s="92">
        <v>2.96</v>
      </c>
      <c r="T129" s="93" t="s">
        <v>747</v>
      </c>
      <c r="U129" s="50" t="s">
        <v>748</v>
      </c>
      <c r="V129" s="50">
        <v>3.8</v>
      </c>
      <c r="W129" s="52">
        <v>14500</v>
      </c>
      <c r="X129" s="52" t="s">
        <v>100</v>
      </c>
      <c r="Y129" s="53">
        <v>73.662899999999993</v>
      </c>
      <c r="Z129" s="52">
        <f t="shared" si="107"/>
        <v>1068112.0499999998</v>
      </c>
      <c r="AA129" s="52">
        <f t="shared" si="113"/>
        <v>80108.403749999983</v>
      </c>
      <c r="AB129" s="52">
        <f t="shared" si="102"/>
        <v>8010.8403749999989</v>
      </c>
      <c r="AC129" s="52">
        <f t="shared" si="114"/>
        <v>208121.63294249994</v>
      </c>
      <c r="AD129" s="52">
        <f t="shared" si="115"/>
        <v>26702.801249999997</v>
      </c>
      <c r="AE129" s="52">
        <f t="shared" si="116"/>
        <v>1391055.7283174996</v>
      </c>
      <c r="AF129" s="52">
        <f t="shared" si="117"/>
        <v>1182934.0953749996</v>
      </c>
      <c r="AG129" s="50" t="s">
        <v>101</v>
      </c>
      <c r="AH129" s="50" t="s">
        <v>48</v>
      </c>
      <c r="AI129" s="50">
        <v>9100103740</v>
      </c>
      <c r="AJ129" s="50" t="s">
        <v>7</v>
      </c>
      <c r="AK129" s="50" t="s">
        <v>116</v>
      </c>
      <c r="AL129" s="50" t="s">
        <v>22</v>
      </c>
      <c r="AM129" s="50">
        <v>330050808</v>
      </c>
      <c r="AN129" s="50" t="s">
        <v>117</v>
      </c>
      <c r="AO129" s="94">
        <v>44581</v>
      </c>
      <c r="AP129" s="95">
        <v>44581</v>
      </c>
    </row>
    <row r="130" spans="1:42" ht="15.75">
      <c r="A130" s="88">
        <v>4</v>
      </c>
      <c r="B130" s="89">
        <v>25592</v>
      </c>
      <c r="C130" s="26"/>
      <c r="D130" s="90">
        <v>7387923</v>
      </c>
      <c r="E130" s="90" t="s">
        <v>886</v>
      </c>
      <c r="F130" s="90">
        <v>5015227330</v>
      </c>
      <c r="G130" s="90" t="s">
        <v>887</v>
      </c>
      <c r="H130" s="91"/>
      <c r="I130" s="50" t="s">
        <v>883</v>
      </c>
      <c r="J130" s="50" t="s">
        <v>48</v>
      </c>
      <c r="K130" s="50"/>
      <c r="L130" s="50"/>
      <c r="M130" s="50"/>
      <c r="N130" s="50">
        <v>3100001559</v>
      </c>
      <c r="O130" s="50" t="s">
        <v>743</v>
      </c>
      <c r="P130" s="50">
        <v>1850</v>
      </c>
      <c r="Q130" s="50">
        <v>3865</v>
      </c>
      <c r="R130" s="50">
        <v>3</v>
      </c>
      <c r="S130" s="92" t="s">
        <v>316</v>
      </c>
      <c r="T130" s="93" t="s">
        <v>317</v>
      </c>
      <c r="U130" s="50" t="s">
        <v>237</v>
      </c>
      <c r="V130" s="50">
        <v>3.8</v>
      </c>
      <c r="W130" s="52">
        <v>14650</v>
      </c>
      <c r="X130" s="52" t="s">
        <v>767</v>
      </c>
      <c r="Y130" s="53">
        <v>84.924300000000002</v>
      </c>
      <c r="Z130" s="52">
        <f t="shared" si="107"/>
        <v>1244140.9950000001</v>
      </c>
      <c r="AA130" s="52">
        <f>Z130*7.5%</f>
        <v>93310.574625000008</v>
      </c>
      <c r="AB130" s="52">
        <f t="shared" si="102"/>
        <v>9331.0574625000008</v>
      </c>
      <c r="AC130" s="52">
        <f t="shared" si="114"/>
        <v>242420.87287574998</v>
      </c>
      <c r="AD130" s="52">
        <f t="shared" si="115"/>
        <v>31103.524875000003</v>
      </c>
      <c r="AE130" s="52">
        <f t="shared" si="116"/>
        <v>1620307.0248382501</v>
      </c>
      <c r="AF130" s="52">
        <f t="shared" si="117"/>
        <v>1377886.1519625001</v>
      </c>
      <c r="AG130" s="50" t="s">
        <v>101</v>
      </c>
      <c r="AH130" s="50" t="s">
        <v>48</v>
      </c>
      <c r="AI130" s="50">
        <v>9100132635</v>
      </c>
      <c r="AJ130" s="50" t="s">
        <v>7</v>
      </c>
      <c r="AK130" s="50" t="s">
        <v>116</v>
      </c>
      <c r="AL130" s="50" t="s">
        <v>22</v>
      </c>
      <c r="AM130" s="50">
        <v>331011024</v>
      </c>
      <c r="AN130" s="50" t="s">
        <v>197</v>
      </c>
      <c r="AO130" s="94">
        <v>44593</v>
      </c>
      <c r="AP130" s="95">
        <v>44593</v>
      </c>
    </row>
    <row r="131" spans="1:42" ht="15.75">
      <c r="A131" s="88">
        <v>5</v>
      </c>
      <c r="B131" s="89">
        <v>25593</v>
      </c>
      <c r="C131" s="26"/>
      <c r="D131" s="90">
        <v>7387923</v>
      </c>
      <c r="E131" s="90" t="s">
        <v>886</v>
      </c>
      <c r="F131" s="90">
        <v>5015227330</v>
      </c>
      <c r="G131" s="90" t="s">
        <v>887</v>
      </c>
      <c r="H131" s="91"/>
      <c r="I131" s="50" t="s">
        <v>883</v>
      </c>
      <c r="J131" s="50" t="s">
        <v>48</v>
      </c>
      <c r="K131" s="50"/>
      <c r="L131" s="50"/>
      <c r="M131" s="50"/>
      <c r="N131" s="50">
        <v>3100001559</v>
      </c>
      <c r="O131" s="50" t="s">
        <v>743</v>
      </c>
      <c r="P131" s="50">
        <v>1850</v>
      </c>
      <c r="Q131" s="50">
        <v>3865</v>
      </c>
      <c r="R131" s="50">
        <v>3</v>
      </c>
      <c r="S131" s="92" t="s">
        <v>316</v>
      </c>
      <c r="T131" s="93" t="s">
        <v>317</v>
      </c>
      <c r="U131" s="50" t="s">
        <v>237</v>
      </c>
      <c r="V131" s="50">
        <v>3.8</v>
      </c>
      <c r="W131" s="52">
        <v>14650</v>
      </c>
      <c r="X131" s="52" t="s">
        <v>767</v>
      </c>
      <c r="Y131" s="53">
        <v>84.924300000000002</v>
      </c>
      <c r="Z131" s="52">
        <f t="shared" si="107"/>
        <v>1244140.9950000001</v>
      </c>
      <c r="AA131" s="52">
        <f t="shared" ref="AA131:AA143" si="118">Z131*7.5%</f>
        <v>93310.574625000008</v>
      </c>
      <c r="AB131" s="52">
        <f t="shared" si="102"/>
        <v>9331.0574625000008</v>
      </c>
      <c r="AC131" s="52">
        <f t="shared" si="114"/>
        <v>242420.87287574998</v>
      </c>
      <c r="AD131" s="52">
        <f t="shared" si="115"/>
        <v>31103.524875000003</v>
      </c>
      <c r="AE131" s="52">
        <f t="shared" si="116"/>
        <v>1620307.0248382501</v>
      </c>
      <c r="AF131" s="52">
        <f t="shared" si="117"/>
        <v>1377886.1519625001</v>
      </c>
      <c r="AG131" s="50" t="s">
        <v>101</v>
      </c>
      <c r="AH131" s="50" t="s">
        <v>48</v>
      </c>
      <c r="AI131" s="50">
        <v>9100132635</v>
      </c>
      <c r="AJ131" s="50" t="s">
        <v>7</v>
      </c>
      <c r="AK131" s="50" t="s">
        <v>116</v>
      </c>
      <c r="AL131" s="50" t="s">
        <v>22</v>
      </c>
      <c r="AM131" s="50">
        <v>331011024</v>
      </c>
      <c r="AN131" s="50" t="s">
        <v>197</v>
      </c>
      <c r="AO131" s="94">
        <v>44593</v>
      </c>
      <c r="AP131" s="95">
        <v>44593</v>
      </c>
    </row>
    <row r="132" spans="1:42" ht="15.75">
      <c r="A132" s="88">
        <v>6</v>
      </c>
      <c r="B132" s="89">
        <v>25595</v>
      </c>
      <c r="C132" s="26"/>
      <c r="D132" s="90">
        <v>7387923</v>
      </c>
      <c r="E132" s="90" t="s">
        <v>886</v>
      </c>
      <c r="F132" s="90">
        <v>5012729011</v>
      </c>
      <c r="G132" s="90" t="s">
        <v>888</v>
      </c>
      <c r="H132" s="91"/>
      <c r="I132" s="50" t="s">
        <v>883</v>
      </c>
      <c r="J132" s="50" t="s">
        <v>48</v>
      </c>
      <c r="K132" s="50"/>
      <c r="L132" s="50"/>
      <c r="M132" s="50"/>
      <c r="N132" s="50">
        <v>3100001559</v>
      </c>
      <c r="O132" s="50" t="s">
        <v>743</v>
      </c>
      <c r="P132" s="50">
        <v>1850</v>
      </c>
      <c r="Q132" s="50">
        <v>3865</v>
      </c>
      <c r="R132" s="50">
        <v>3</v>
      </c>
      <c r="S132" s="92" t="s">
        <v>316</v>
      </c>
      <c r="T132" s="93" t="s">
        <v>317</v>
      </c>
      <c r="U132" s="50" t="s">
        <v>237</v>
      </c>
      <c r="V132" s="50">
        <v>3.8</v>
      </c>
      <c r="W132" s="52">
        <v>14650</v>
      </c>
      <c r="X132" s="52" t="s">
        <v>767</v>
      </c>
      <c r="Y132" s="53">
        <v>84.924300000000002</v>
      </c>
      <c r="Z132" s="52">
        <f t="shared" si="107"/>
        <v>1244140.9950000001</v>
      </c>
      <c r="AA132" s="52">
        <f t="shared" si="118"/>
        <v>93310.574625000008</v>
      </c>
      <c r="AB132" s="52">
        <f t="shared" si="102"/>
        <v>9331.0574625000008</v>
      </c>
      <c r="AC132" s="52">
        <f t="shared" si="114"/>
        <v>242420.87287574998</v>
      </c>
      <c r="AD132" s="52">
        <f t="shared" si="115"/>
        <v>31103.524875000003</v>
      </c>
      <c r="AE132" s="52">
        <f t="shared" si="116"/>
        <v>1620307.0248382501</v>
      </c>
      <c r="AF132" s="52">
        <f t="shared" si="117"/>
        <v>1377886.1519625001</v>
      </c>
      <c r="AG132" s="50" t="s">
        <v>101</v>
      </c>
      <c r="AH132" s="50" t="s">
        <v>48</v>
      </c>
      <c r="AI132" s="50">
        <v>9100132635</v>
      </c>
      <c r="AJ132" s="50" t="s">
        <v>7</v>
      </c>
      <c r="AK132" s="50" t="s">
        <v>116</v>
      </c>
      <c r="AL132" s="50" t="s">
        <v>22</v>
      </c>
      <c r="AM132" s="50">
        <v>331011024</v>
      </c>
      <c r="AN132" s="50" t="s">
        <v>197</v>
      </c>
      <c r="AO132" s="94">
        <v>44593</v>
      </c>
      <c r="AP132" s="95">
        <v>44593</v>
      </c>
    </row>
    <row r="133" spans="1:42" ht="15.75">
      <c r="A133" s="88">
        <v>7</v>
      </c>
      <c r="B133" s="89">
        <v>22597</v>
      </c>
      <c r="C133" s="26"/>
      <c r="D133" s="90">
        <v>7387923</v>
      </c>
      <c r="E133" s="90" t="s">
        <v>886</v>
      </c>
      <c r="F133" s="90">
        <v>5015227330</v>
      </c>
      <c r="G133" s="90" t="s">
        <v>887</v>
      </c>
      <c r="H133" s="91"/>
      <c r="I133" s="50" t="s">
        <v>883</v>
      </c>
      <c r="J133" s="50" t="s">
        <v>48</v>
      </c>
      <c r="K133" s="50"/>
      <c r="L133" s="50"/>
      <c r="M133" s="50"/>
      <c r="N133" s="50">
        <v>3100001559</v>
      </c>
      <c r="O133" s="50" t="s">
        <v>743</v>
      </c>
      <c r="P133" s="50">
        <v>1850</v>
      </c>
      <c r="Q133" s="50">
        <v>3865</v>
      </c>
      <c r="R133" s="50">
        <v>3</v>
      </c>
      <c r="S133" s="92" t="s">
        <v>316</v>
      </c>
      <c r="T133" s="93" t="s">
        <v>317</v>
      </c>
      <c r="U133" s="50" t="s">
        <v>237</v>
      </c>
      <c r="V133" s="50">
        <v>3.8</v>
      </c>
      <c r="W133" s="52">
        <v>14650</v>
      </c>
      <c r="X133" s="52" t="s">
        <v>767</v>
      </c>
      <c r="Y133" s="53">
        <v>84.924300000000002</v>
      </c>
      <c r="Z133" s="52">
        <f t="shared" si="107"/>
        <v>1244140.9950000001</v>
      </c>
      <c r="AA133" s="52">
        <f t="shared" si="118"/>
        <v>93310.574625000008</v>
      </c>
      <c r="AB133" s="52">
        <f t="shared" si="102"/>
        <v>9331.0574625000008</v>
      </c>
      <c r="AC133" s="52">
        <f t="shared" si="114"/>
        <v>242420.87287574998</v>
      </c>
      <c r="AD133" s="52">
        <f t="shared" si="115"/>
        <v>31103.524875000003</v>
      </c>
      <c r="AE133" s="52">
        <f t="shared" si="116"/>
        <v>1620307.0248382501</v>
      </c>
      <c r="AF133" s="52">
        <f t="shared" si="117"/>
        <v>1377886.1519625001</v>
      </c>
      <c r="AG133" s="50" t="s">
        <v>101</v>
      </c>
      <c r="AH133" s="50" t="s">
        <v>48</v>
      </c>
      <c r="AI133" s="50">
        <v>9100132635</v>
      </c>
      <c r="AJ133" s="50" t="s">
        <v>7</v>
      </c>
      <c r="AK133" s="50" t="s">
        <v>116</v>
      </c>
      <c r="AL133" s="50" t="s">
        <v>22</v>
      </c>
      <c r="AM133" s="50">
        <v>331011024</v>
      </c>
      <c r="AN133" s="50" t="s">
        <v>197</v>
      </c>
      <c r="AO133" s="94">
        <v>44593</v>
      </c>
      <c r="AP133" s="95">
        <v>44593</v>
      </c>
    </row>
    <row r="134" spans="1:42" ht="15.75">
      <c r="A134" s="88">
        <v>8</v>
      </c>
      <c r="B134" s="89">
        <v>25598</v>
      </c>
      <c r="C134" s="26"/>
      <c r="D134" s="90">
        <v>7387923</v>
      </c>
      <c r="E134" s="90" t="s">
        <v>886</v>
      </c>
      <c r="F134" s="90">
        <v>5015227330</v>
      </c>
      <c r="G134" s="90" t="s">
        <v>887</v>
      </c>
      <c r="H134" s="91"/>
      <c r="I134" s="50" t="s">
        <v>883</v>
      </c>
      <c r="J134" s="50" t="s">
        <v>48</v>
      </c>
      <c r="K134" s="50"/>
      <c r="L134" s="50"/>
      <c r="M134" s="50"/>
      <c r="N134" s="50">
        <v>3100001559</v>
      </c>
      <c r="O134" s="50" t="s">
        <v>743</v>
      </c>
      <c r="P134" s="50">
        <v>1850</v>
      </c>
      <c r="Q134" s="50">
        <v>3865</v>
      </c>
      <c r="R134" s="50">
        <v>3</v>
      </c>
      <c r="S134" s="92" t="s">
        <v>316</v>
      </c>
      <c r="T134" s="93" t="s">
        <v>317</v>
      </c>
      <c r="U134" s="50" t="s">
        <v>237</v>
      </c>
      <c r="V134" s="50">
        <v>3.8</v>
      </c>
      <c r="W134" s="52">
        <v>14650</v>
      </c>
      <c r="X134" s="52" t="s">
        <v>767</v>
      </c>
      <c r="Y134" s="53">
        <v>84.924300000000002</v>
      </c>
      <c r="Z134" s="52">
        <f t="shared" si="107"/>
        <v>1244140.9950000001</v>
      </c>
      <c r="AA134" s="52">
        <f t="shared" si="118"/>
        <v>93310.574625000008</v>
      </c>
      <c r="AB134" s="52">
        <f t="shared" si="102"/>
        <v>9331.0574625000008</v>
      </c>
      <c r="AC134" s="52">
        <f t="shared" si="114"/>
        <v>242420.87287574998</v>
      </c>
      <c r="AD134" s="52">
        <f t="shared" si="115"/>
        <v>31103.524875000003</v>
      </c>
      <c r="AE134" s="52">
        <f t="shared" si="116"/>
        <v>1620307.0248382501</v>
      </c>
      <c r="AF134" s="52">
        <f t="shared" si="117"/>
        <v>1377886.1519625001</v>
      </c>
      <c r="AG134" s="50" t="s">
        <v>101</v>
      </c>
      <c r="AH134" s="50" t="s">
        <v>48</v>
      </c>
      <c r="AI134" s="50">
        <v>9100132635</v>
      </c>
      <c r="AJ134" s="50" t="s">
        <v>7</v>
      </c>
      <c r="AK134" s="50" t="s">
        <v>116</v>
      </c>
      <c r="AL134" s="50" t="s">
        <v>22</v>
      </c>
      <c r="AM134" s="50">
        <v>331011024</v>
      </c>
      <c r="AN134" s="50" t="s">
        <v>197</v>
      </c>
      <c r="AO134" s="94">
        <v>44593</v>
      </c>
      <c r="AP134" s="95">
        <v>44593</v>
      </c>
    </row>
    <row r="135" spans="1:42" ht="15.75">
      <c r="A135" s="88">
        <v>9</v>
      </c>
      <c r="B135" s="89">
        <v>25599</v>
      </c>
      <c r="C135" s="26"/>
      <c r="D135" s="90">
        <v>7387923</v>
      </c>
      <c r="E135" s="90" t="s">
        <v>886</v>
      </c>
      <c r="F135" s="90">
        <v>5012729011</v>
      </c>
      <c r="G135" s="90" t="s">
        <v>888</v>
      </c>
      <c r="H135" s="91"/>
      <c r="I135" s="50" t="s">
        <v>883</v>
      </c>
      <c r="J135" s="50" t="s">
        <v>48</v>
      </c>
      <c r="K135" s="50"/>
      <c r="L135" s="50"/>
      <c r="M135" s="50"/>
      <c r="N135" s="50">
        <v>3100001559</v>
      </c>
      <c r="O135" s="50" t="s">
        <v>743</v>
      </c>
      <c r="P135" s="50">
        <v>1850</v>
      </c>
      <c r="Q135" s="50">
        <v>3865</v>
      </c>
      <c r="R135" s="50">
        <v>3</v>
      </c>
      <c r="S135" s="92" t="s">
        <v>316</v>
      </c>
      <c r="T135" s="93" t="s">
        <v>317</v>
      </c>
      <c r="U135" s="50" t="s">
        <v>237</v>
      </c>
      <c r="V135" s="50">
        <v>3.8</v>
      </c>
      <c r="W135" s="52">
        <v>14650</v>
      </c>
      <c r="X135" s="52" t="s">
        <v>767</v>
      </c>
      <c r="Y135" s="53">
        <v>84.924300000000002</v>
      </c>
      <c r="Z135" s="52">
        <f t="shared" si="107"/>
        <v>1244140.9950000001</v>
      </c>
      <c r="AA135" s="52">
        <f t="shared" si="118"/>
        <v>93310.574625000008</v>
      </c>
      <c r="AB135" s="52">
        <f t="shared" si="102"/>
        <v>9331.0574625000008</v>
      </c>
      <c r="AC135" s="52">
        <f t="shared" si="114"/>
        <v>242420.87287574998</v>
      </c>
      <c r="AD135" s="52">
        <f t="shared" si="115"/>
        <v>31103.524875000003</v>
      </c>
      <c r="AE135" s="52">
        <f t="shared" si="116"/>
        <v>1620307.0248382501</v>
      </c>
      <c r="AF135" s="52">
        <f t="shared" si="117"/>
        <v>1377886.1519625001</v>
      </c>
      <c r="AG135" s="50" t="s">
        <v>101</v>
      </c>
      <c r="AH135" s="50" t="s">
        <v>48</v>
      </c>
      <c r="AI135" s="50">
        <v>9100132635</v>
      </c>
      <c r="AJ135" s="50" t="s">
        <v>7</v>
      </c>
      <c r="AK135" s="50" t="s">
        <v>116</v>
      </c>
      <c r="AL135" s="50" t="s">
        <v>22</v>
      </c>
      <c r="AM135" s="50">
        <v>331011024</v>
      </c>
      <c r="AN135" s="50" t="s">
        <v>197</v>
      </c>
      <c r="AO135" s="94">
        <v>44593</v>
      </c>
      <c r="AP135" s="95">
        <v>44593</v>
      </c>
    </row>
    <row r="136" spans="1:42" ht="15.75">
      <c r="A136" s="88">
        <v>10</v>
      </c>
      <c r="B136" s="89">
        <v>25600</v>
      </c>
      <c r="C136" s="26"/>
      <c r="D136" s="90">
        <v>7387923</v>
      </c>
      <c r="E136" s="90" t="s">
        <v>886</v>
      </c>
      <c r="F136" s="90">
        <v>5012729011</v>
      </c>
      <c r="G136" s="90" t="s">
        <v>888</v>
      </c>
      <c r="H136" s="91"/>
      <c r="I136" s="50" t="s">
        <v>883</v>
      </c>
      <c r="J136" s="50" t="s">
        <v>48</v>
      </c>
      <c r="K136" s="50"/>
      <c r="L136" s="50"/>
      <c r="M136" s="50"/>
      <c r="N136" s="50">
        <v>3100001559</v>
      </c>
      <c r="O136" s="50" t="s">
        <v>743</v>
      </c>
      <c r="P136" s="50">
        <v>1850</v>
      </c>
      <c r="Q136" s="50">
        <v>3865</v>
      </c>
      <c r="R136" s="50">
        <v>3</v>
      </c>
      <c r="S136" s="92" t="s">
        <v>316</v>
      </c>
      <c r="T136" s="93" t="s">
        <v>317</v>
      </c>
      <c r="U136" s="50" t="s">
        <v>237</v>
      </c>
      <c r="V136" s="50">
        <v>3.8</v>
      </c>
      <c r="W136" s="52">
        <v>14650</v>
      </c>
      <c r="X136" s="52" t="s">
        <v>767</v>
      </c>
      <c r="Y136" s="53">
        <v>84.924300000000002</v>
      </c>
      <c r="Z136" s="52">
        <f t="shared" si="107"/>
        <v>1244140.9950000001</v>
      </c>
      <c r="AA136" s="52">
        <f t="shared" si="118"/>
        <v>93310.574625000008</v>
      </c>
      <c r="AB136" s="52">
        <f t="shared" si="102"/>
        <v>9331.0574625000008</v>
      </c>
      <c r="AC136" s="52">
        <f t="shared" si="114"/>
        <v>242420.87287574998</v>
      </c>
      <c r="AD136" s="52">
        <f t="shared" si="115"/>
        <v>31103.524875000003</v>
      </c>
      <c r="AE136" s="52">
        <f t="shared" si="116"/>
        <v>1620307.0248382501</v>
      </c>
      <c r="AF136" s="52">
        <f t="shared" si="117"/>
        <v>1377886.1519625001</v>
      </c>
      <c r="AG136" s="50" t="s">
        <v>101</v>
      </c>
      <c r="AH136" s="50" t="s">
        <v>48</v>
      </c>
      <c r="AI136" s="50">
        <v>9100132635</v>
      </c>
      <c r="AJ136" s="50" t="s">
        <v>7</v>
      </c>
      <c r="AK136" s="50" t="s">
        <v>116</v>
      </c>
      <c r="AL136" s="50" t="s">
        <v>22</v>
      </c>
      <c r="AM136" s="50">
        <v>331011024</v>
      </c>
      <c r="AN136" s="50" t="s">
        <v>197</v>
      </c>
      <c r="AO136" s="94">
        <v>44593</v>
      </c>
      <c r="AP136" s="95">
        <v>44593</v>
      </c>
    </row>
    <row r="137" spans="1:42" ht="15.75">
      <c r="A137" s="88">
        <v>11</v>
      </c>
      <c r="B137" s="89">
        <v>25601</v>
      </c>
      <c r="C137" s="26"/>
      <c r="D137" s="90">
        <v>7387923</v>
      </c>
      <c r="E137" s="90" t="s">
        <v>886</v>
      </c>
      <c r="F137" s="90">
        <v>5012729011</v>
      </c>
      <c r="G137" s="90" t="s">
        <v>888</v>
      </c>
      <c r="H137" s="91"/>
      <c r="I137" s="50" t="s">
        <v>883</v>
      </c>
      <c r="J137" s="50" t="s">
        <v>48</v>
      </c>
      <c r="K137" s="50"/>
      <c r="L137" s="50"/>
      <c r="M137" s="50"/>
      <c r="N137" s="50">
        <v>3100001559</v>
      </c>
      <c r="O137" s="50" t="s">
        <v>743</v>
      </c>
      <c r="P137" s="50">
        <v>1850</v>
      </c>
      <c r="Q137" s="50">
        <v>3865</v>
      </c>
      <c r="R137" s="50">
        <v>3</v>
      </c>
      <c r="S137" s="92" t="s">
        <v>316</v>
      </c>
      <c r="T137" s="93" t="s">
        <v>317</v>
      </c>
      <c r="U137" s="50" t="s">
        <v>237</v>
      </c>
      <c r="V137" s="50">
        <v>3.8</v>
      </c>
      <c r="W137" s="52">
        <v>14650</v>
      </c>
      <c r="X137" s="52" t="s">
        <v>767</v>
      </c>
      <c r="Y137" s="53">
        <v>84.924300000000002</v>
      </c>
      <c r="Z137" s="52">
        <f t="shared" si="107"/>
        <v>1244140.9950000001</v>
      </c>
      <c r="AA137" s="52">
        <f t="shared" si="118"/>
        <v>93310.574625000008</v>
      </c>
      <c r="AB137" s="52">
        <f t="shared" si="102"/>
        <v>9331.0574625000008</v>
      </c>
      <c r="AC137" s="52">
        <f t="shared" si="114"/>
        <v>242420.87287574998</v>
      </c>
      <c r="AD137" s="52">
        <f t="shared" si="115"/>
        <v>31103.524875000003</v>
      </c>
      <c r="AE137" s="52">
        <f t="shared" si="116"/>
        <v>1620307.0248382501</v>
      </c>
      <c r="AF137" s="52">
        <f t="shared" si="117"/>
        <v>1377886.1519625001</v>
      </c>
      <c r="AG137" s="50" t="s">
        <v>101</v>
      </c>
      <c r="AH137" s="50" t="s">
        <v>48</v>
      </c>
      <c r="AI137" s="50">
        <v>9100132635</v>
      </c>
      <c r="AJ137" s="50" t="s">
        <v>7</v>
      </c>
      <c r="AK137" s="50" t="s">
        <v>116</v>
      </c>
      <c r="AL137" s="50" t="s">
        <v>22</v>
      </c>
      <c r="AM137" s="50">
        <v>331011024</v>
      </c>
      <c r="AN137" s="50" t="s">
        <v>197</v>
      </c>
      <c r="AO137" s="94">
        <v>44593</v>
      </c>
      <c r="AP137" s="95">
        <v>44593</v>
      </c>
    </row>
    <row r="138" spans="1:42" ht="15.75">
      <c r="A138" s="88">
        <v>12</v>
      </c>
      <c r="B138" s="89">
        <v>25603</v>
      </c>
      <c r="C138" s="26"/>
      <c r="D138" s="90">
        <v>7387923</v>
      </c>
      <c r="E138" s="90" t="s">
        <v>886</v>
      </c>
      <c r="F138" s="90">
        <v>5015227330</v>
      </c>
      <c r="G138" s="90" t="s">
        <v>887</v>
      </c>
      <c r="H138" s="91"/>
      <c r="I138" s="50" t="s">
        <v>883</v>
      </c>
      <c r="J138" s="50" t="s">
        <v>48</v>
      </c>
      <c r="K138" s="50"/>
      <c r="L138" s="50"/>
      <c r="M138" s="50"/>
      <c r="N138" s="50">
        <v>3100001559</v>
      </c>
      <c r="O138" s="50" t="s">
        <v>743</v>
      </c>
      <c r="P138" s="50">
        <v>1850</v>
      </c>
      <c r="Q138" s="50">
        <v>3865</v>
      </c>
      <c r="R138" s="50">
        <v>3</v>
      </c>
      <c r="S138" s="92" t="s">
        <v>316</v>
      </c>
      <c r="T138" s="93" t="s">
        <v>317</v>
      </c>
      <c r="U138" s="50" t="s">
        <v>237</v>
      </c>
      <c r="V138" s="50">
        <v>3.8</v>
      </c>
      <c r="W138" s="52">
        <v>14650</v>
      </c>
      <c r="X138" s="52" t="s">
        <v>767</v>
      </c>
      <c r="Y138" s="53">
        <v>84.924300000000002</v>
      </c>
      <c r="Z138" s="52">
        <f t="shared" si="107"/>
        <v>1244140.9950000001</v>
      </c>
      <c r="AA138" s="52">
        <f t="shared" si="118"/>
        <v>93310.574625000008</v>
      </c>
      <c r="AB138" s="52">
        <f t="shared" si="102"/>
        <v>9331.0574625000008</v>
      </c>
      <c r="AC138" s="52">
        <f t="shared" si="114"/>
        <v>242420.87287574998</v>
      </c>
      <c r="AD138" s="52">
        <f t="shared" si="115"/>
        <v>31103.524875000003</v>
      </c>
      <c r="AE138" s="52">
        <f t="shared" si="116"/>
        <v>1620307.0248382501</v>
      </c>
      <c r="AF138" s="52">
        <f t="shared" si="117"/>
        <v>1377886.1519625001</v>
      </c>
      <c r="AG138" s="50" t="s">
        <v>101</v>
      </c>
      <c r="AH138" s="50" t="s">
        <v>48</v>
      </c>
      <c r="AI138" s="50">
        <v>9100132635</v>
      </c>
      <c r="AJ138" s="50" t="s">
        <v>7</v>
      </c>
      <c r="AK138" s="50" t="s">
        <v>116</v>
      </c>
      <c r="AL138" s="50" t="s">
        <v>22</v>
      </c>
      <c r="AM138" s="50">
        <v>331011024</v>
      </c>
      <c r="AN138" s="50" t="s">
        <v>197</v>
      </c>
      <c r="AO138" s="94">
        <v>44593</v>
      </c>
      <c r="AP138" s="95">
        <v>44593</v>
      </c>
    </row>
    <row r="139" spans="1:42" ht="15.75">
      <c r="A139" s="88">
        <v>13</v>
      </c>
      <c r="B139" s="89">
        <v>25604</v>
      </c>
      <c r="C139" s="26"/>
      <c r="D139" s="90">
        <v>7387923</v>
      </c>
      <c r="E139" s="90" t="s">
        <v>886</v>
      </c>
      <c r="F139" s="90">
        <v>5012729011</v>
      </c>
      <c r="G139" s="90" t="s">
        <v>888</v>
      </c>
      <c r="H139" s="91"/>
      <c r="I139" s="50" t="s">
        <v>883</v>
      </c>
      <c r="J139" s="50" t="s">
        <v>48</v>
      </c>
      <c r="K139" s="50"/>
      <c r="L139" s="50"/>
      <c r="M139" s="50"/>
      <c r="N139" s="50">
        <v>3100001559</v>
      </c>
      <c r="O139" s="50" t="s">
        <v>743</v>
      </c>
      <c r="P139" s="50">
        <v>1850</v>
      </c>
      <c r="Q139" s="50">
        <v>3865</v>
      </c>
      <c r="R139" s="50">
        <v>3</v>
      </c>
      <c r="S139" s="92" t="s">
        <v>316</v>
      </c>
      <c r="T139" s="93" t="s">
        <v>317</v>
      </c>
      <c r="U139" s="50" t="s">
        <v>237</v>
      </c>
      <c r="V139" s="50">
        <v>3.8</v>
      </c>
      <c r="W139" s="52">
        <v>14650</v>
      </c>
      <c r="X139" s="52" t="s">
        <v>767</v>
      </c>
      <c r="Y139" s="53">
        <v>84.924300000000002</v>
      </c>
      <c r="Z139" s="52">
        <f t="shared" si="107"/>
        <v>1244140.9950000001</v>
      </c>
      <c r="AA139" s="52">
        <f t="shared" si="118"/>
        <v>93310.574625000008</v>
      </c>
      <c r="AB139" s="52">
        <f t="shared" si="102"/>
        <v>9331.0574625000008</v>
      </c>
      <c r="AC139" s="52">
        <f t="shared" si="114"/>
        <v>242420.87287574998</v>
      </c>
      <c r="AD139" s="52">
        <f t="shared" si="115"/>
        <v>31103.524875000003</v>
      </c>
      <c r="AE139" s="52">
        <f t="shared" si="116"/>
        <v>1620307.0248382501</v>
      </c>
      <c r="AF139" s="52">
        <f t="shared" si="117"/>
        <v>1377886.1519625001</v>
      </c>
      <c r="AG139" s="50" t="s">
        <v>101</v>
      </c>
      <c r="AH139" s="50" t="s">
        <v>48</v>
      </c>
      <c r="AI139" s="50">
        <v>9100132635</v>
      </c>
      <c r="AJ139" s="50" t="s">
        <v>7</v>
      </c>
      <c r="AK139" s="50" t="s">
        <v>116</v>
      </c>
      <c r="AL139" s="50" t="s">
        <v>22</v>
      </c>
      <c r="AM139" s="50">
        <v>331011024</v>
      </c>
      <c r="AN139" s="50" t="s">
        <v>197</v>
      </c>
      <c r="AO139" s="94">
        <v>44593</v>
      </c>
      <c r="AP139" s="95">
        <v>44593</v>
      </c>
    </row>
    <row r="140" spans="1:42" ht="15.75">
      <c r="A140" s="88">
        <v>14</v>
      </c>
      <c r="B140" s="89">
        <v>25605</v>
      </c>
      <c r="C140" s="26"/>
      <c r="D140" s="90">
        <v>7387923</v>
      </c>
      <c r="E140" s="90" t="s">
        <v>886</v>
      </c>
      <c r="F140" s="90">
        <v>5012729011</v>
      </c>
      <c r="G140" s="90" t="s">
        <v>888</v>
      </c>
      <c r="H140" s="91"/>
      <c r="I140" s="50" t="s">
        <v>883</v>
      </c>
      <c r="J140" s="50" t="s">
        <v>48</v>
      </c>
      <c r="K140" s="50"/>
      <c r="L140" s="50"/>
      <c r="M140" s="50"/>
      <c r="N140" s="50">
        <v>3100001559</v>
      </c>
      <c r="O140" s="50" t="s">
        <v>743</v>
      </c>
      <c r="P140" s="50">
        <v>1850</v>
      </c>
      <c r="Q140" s="50">
        <v>3865</v>
      </c>
      <c r="R140" s="50">
        <v>3</v>
      </c>
      <c r="S140" s="92" t="s">
        <v>316</v>
      </c>
      <c r="T140" s="93" t="s">
        <v>317</v>
      </c>
      <c r="U140" s="50" t="s">
        <v>237</v>
      </c>
      <c r="V140" s="50">
        <v>3.8</v>
      </c>
      <c r="W140" s="52">
        <v>14650</v>
      </c>
      <c r="X140" s="52" t="s">
        <v>767</v>
      </c>
      <c r="Y140" s="53">
        <v>84.924300000000002</v>
      </c>
      <c r="Z140" s="52">
        <f t="shared" si="107"/>
        <v>1244140.9950000001</v>
      </c>
      <c r="AA140" s="52">
        <f t="shared" si="118"/>
        <v>93310.574625000008</v>
      </c>
      <c r="AB140" s="52">
        <f t="shared" si="102"/>
        <v>9331.0574625000008</v>
      </c>
      <c r="AC140" s="52">
        <f t="shared" si="114"/>
        <v>242420.87287574998</v>
      </c>
      <c r="AD140" s="52">
        <f t="shared" si="115"/>
        <v>31103.524875000003</v>
      </c>
      <c r="AE140" s="52">
        <f t="shared" si="116"/>
        <v>1620307.0248382501</v>
      </c>
      <c r="AF140" s="52">
        <f t="shared" si="117"/>
        <v>1377886.1519625001</v>
      </c>
      <c r="AG140" s="50" t="s">
        <v>101</v>
      </c>
      <c r="AH140" s="50" t="s">
        <v>48</v>
      </c>
      <c r="AI140" s="50">
        <v>9100132635</v>
      </c>
      <c r="AJ140" s="50" t="s">
        <v>7</v>
      </c>
      <c r="AK140" s="50" t="s">
        <v>116</v>
      </c>
      <c r="AL140" s="50" t="s">
        <v>22</v>
      </c>
      <c r="AM140" s="50">
        <v>331011024</v>
      </c>
      <c r="AN140" s="50" t="s">
        <v>197</v>
      </c>
      <c r="AO140" s="94">
        <v>44593</v>
      </c>
      <c r="AP140" s="95">
        <v>44593</v>
      </c>
    </row>
    <row r="141" spans="1:42" ht="15.75">
      <c r="A141" s="88">
        <v>15</v>
      </c>
      <c r="B141" s="89">
        <v>25606</v>
      </c>
      <c r="C141" s="26"/>
      <c r="D141" s="90">
        <v>7387923</v>
      </c>
      <c r="E141" s="90" t="s">
        <v>886</v>
      </c>
      <c r="F141" s="90">
        <v>5012729011</v>
      </c>
      <c r="G141" s="90" t="s">
        <v>888</v>
      </c>
      <c r="H141" s="91"/>
      <c r="I141" s="50" t="s">
        <v>883</v>
      </c>
      <c r="J141" s="50" t="s">
        <v>48</v>
      </c>
      <c r="K141" s="50"/>
      <c r="L141" s="50"/>
      <c r="M141" s="50"/>
      <c r="N141" s="50">
        <v>3100001559</v>
      </c>
      <c r="O141" s="50" t="s">
        <v>743</v>
      </c>
      <c r="P141" s="50">
        <v>1850</v>
      </c>
      <c r="Q141" s="50">
        <v>3865</v>
      </c>
      <c r="R141" s="50">
        <v>3</v>
      </c>
      <c r="S141" s="92" t="s">
        <v>316</v>
      </c>
      <c r="T141" s="93" t="s">
        <v>317</v>
      </c>
      <c r="U141" s="50" t="s">
        <v>237</v>
      </c>
      <c r="V141" s="50">
        <v>3.8</v>
      </c>
      <c r="W141" s="52">
        <v>14650</v>
      </c>
      <c r="X141" s="52" t="s">
        <v>767</v>
      </c>
      <c r="Y141" s="53">
        <v>84.924300000000002</v>
      </c>
      <c r="Z141" s="52">
        <f t="shared" si="107"/>
        <v>1244140.9950000001</v>
      </c>
      <c r="AA141" s="52">
        <f t="shared" si="118"/>
        <v>93310.574625000008</v>
      </c>
      <c r="AB141" s="52">
        <f t="shared" si="102"/>
        <v>9331.0574625000008</v>
      </c>
      <c r="AC141" s="52">
        <f t="shared" si="114"/>
        <v>242420.87287574998</v>
      </c>
      <c r="AD141" s="52">
        <f t="shared" si="115"/>
        <v>31103.524875000003</v>
      </c>
      <c r="AE141" s="52">
        <f t="shared" si="116"/>
        <v>1620307.0248382501</v>
      </c>
      <c r="AF141" s="52">
        <f t="shared" si="117"/>
        <v>1377886.1519625001</v>
      </c>
      <c r="AG141" s="50" t="s">
        <v>101</v>
      </c>
      <c r="AH141" s="50" t="s">
        <v>48</v>
      </c>
      <c r="AI141" s="50">
        <v>9100132635</v>
      </c>
      <c r="AJ141" s="50" t="s">
        <v>7</v>
      </c>
      <c r="AK141" s="50" t="s">
        <v>116</v>
      </c>
      <c r="AL141" s="50" t="s">
        <v>22</v>
      </c>
      <c r="AM141" s="50">
        <v>331011024</v>
      </c>
      <c r="AN141" s="50" t="s">
        <v>197</v>
      </c>
      <c r="AO141" s="94">
        <v>44593</v>
      </c>
      <c r="AP141" s="95">
        <v>44593</v>
      </c>
    </row>
    <row r="142" spans="1:42" ht="15.75">
      <c r="A142" s="88">
        <v>16</v>
      </c>
      <c r="B142" s="89">
        <v>20607</v>
      </c>
      <c r="C142" s="26">
        <v>220000000595</v>
      </c>
      <c r="D142" s="90">
        <v>6766943</v>
      </c>
      <c r="E142" s="90" t="s">
        <v>877</v>
      </c>
      <c r="F142" s="90">
        <v>5012536595</v>
      </c>
      <c r="G142" s="90" t="s">
        <v>878</v>
      </c>
      <c r="H142" s="91"/>
      <c r="I142" s="50" t="s">
        <v>883</v>
      </c>
      <c r="J142" s="50" t="s">
        <v>48</v>
      </c>
      <c r="K142" s="50"/>
      <c r="L142" s="50"/>
      <c r="M142" s="50"/>
      <c r="N142" s="50">
        <v>3100001559</v>
      </c>
      <c r="O142" s="50" t="s">
        <v>743</v>
      </c>
      <c r="P142" s="50">
        <v>1850</v>
      </c>
      <c r="Q142" s="50">
        <v>3865</v>
      </c>
      <c r="R142" s="50">
        <v>3</v>
      </c>
      <c r="S142" s="92" t="s">
        <v>316</v>
      </c>
      <c r="T142" s="93" t="s">
        <v>317</v>
      </c>
      <c r="U142" s="50" t="s">
        <v>237</v>
      </c>
      <c r="V142" s="50">
        <v>3.8</v>
      </c>
      <c r="W142" s="52">
        <v>14650</v>
      </c>
      <c r="X142" s="52" t="s">
        <v>767</v>
      </c>
      <c r="Y142" s="53">
        <v>84.924300000000002</v>
      </c>
      <c r="Z142" s="52">
        <f t="shared" si="107"/>
        <v>1244140.9950000001</v>
      </c>
      <c r="AA142" s="52">
        <f t="shared" si="118"/>
        <v>93310.574625000008</v>
      </c>
      <c r="AB142" s="52">
        <f t="shared" si="102"/>
        <v>9331.0574625000008</v>
      </c>
      <c r="AC142" s="52">
        <f t="shared" si="114"/>
        <v>242420.87287574998</v>
      </c>
      <c r="AD142" s="52">
        <f t="shared" si="115"/>
        <v>31103.524875000003</v>
      </c>
      <c r="AE142" s="52">
        <f t="shared" si="116"/>
        <v>1620307.0248382501</v>
      </c>
      <c r="AF142" s="52">
        <f t="shared" si="117"/>
        <v>1377886.1519625001</v>
      </c>
      <c r="AG142" s="50" t="s">
        <v>101</v>
      </c>
      <c r="AH142" s="50" t="s">
        <v>48</v>
      </c>
      <c r="AI142" s="50">
        <v>9100132635</v>
      </c>
      <c r="AJ142" s="50" t="s">
        <v>7</v>
      </c>
      <c r="AK142" s="50" t="s">
        <v>116</v>
      </c>
      <c r="AL142" s="50" t="s">
        <v>22</v>
      </c>
      <c r="AM142" s="50">
        <v>331011024</v>
      </c>
      <c r="AN142" s="50" t="s">
        <v>197</v>
      </c>
      <c r="AO142" s="94">
        <v>44610</v>
      </c>
      <c r="AP142" s="95">
        <v>44610</v>
      </c>
    </row>
    <row r="143" spans="1:42" ht="15.75">
      <c r="A143" s="88">
        <v>17</v>
      </c>
      <c r="B143" s="89">
        <v>25608</v>
      </c>
      <c r="C143" s="26">
        <v>220000000595</v>
      </c>
      <c r="D143" s="90">
        <v>6766943</v>
      </c>
      <c r="E143" s="90" t="s">
        <v>877</v>
      </c>
      <c r="F143" s="90">
        <v>5012536595</v>
      </c>
      <c r="G143" s="90" t="s">
        <v>878</v>
      </c>
      <c r="H143" s="91"/>
      <c r="I143" s="50" t="s">
        <v>883</v>
      </c>
      <c r="J143" s="50" t="s">
        <v>48</v>
      </c>
      <c r="K143" s="50"/>
      <c r="L143" s="50"/>
      <c r="M143" s="50"/>
      <c r="N143" s="50">
        <v>3100001559</v>
      </c>
      <c r="O143" s="50" t="s">
        <v>743</v>
      </c>
      <c r="P143" s="50">
        <v>1850</v>
      </c>
      <c r="Q143" s="50">
        <v>3865</v>
      </c>
      <c r="R143" s="50">
        <v>3</v>
      </c>
      <c r="S143" s="92" t="s">
        <v>316</v>
      </c>
      <c r="T143" s="93" t="s">
        <v>317</v>
      </c>
      <c r="U143" s="50" t="s">
        <v>237</v>
      </c>
      <c r="V143" s="50">
        <v>3.8</v>
      </c>
      <c r="W143" s="52">
        <v>14650</v>
      </c>
      <c r="X143" s="52" t="s">
        <v>767</v>
      </c>
      <c r="Y143" s="53">
        <v>84.924300000000002</v>
      </c>
      <c r="Z143" s="52">
        <f t="shared" si="107"/>
        <v>1244140.9950000001</v>
      </c>
      <c r="AA143" s="52">
        <f t="shared" si="118"/>
        <v>93310.574625000008</v>
      </c>
      <c r="AB143" s="52">
        <f t="shared" si="102"/>
        <v>9331.0574625000008</v>
      </c>
      <c r="AC143" s="52">
        <f t="shared" si="114"/>
        <v>242420.87287574998</v>
      </c>
      <c r="AD143" s="52">
        <f t="shared" si="115"/>
        <v>31103.524875000003</v>
      </c>
      <c r="AE143" s="52">
        <f t="shared" si="116"/>
        <v>1620307.0248382501</v>
      </c>
      <c r="AF143" s="52">
        <f t="shared" si="117"/>
        <v>1377886.1519625001</v>
      </c>
      <c r="AG143" s="50" t="s">
        <v>101</v>
      </c>
      <c r="AH143" s="50" t="s">
        <v>48</v>
      </c>
      <c r="AI143" s="50">
        <v>9100132635</v>
      </c>
      <c r="AJ143" s="50" t="s">
        <v>7</v>
      </c>
      <c r="AK143" s="50" t="s">
        <v>116</v>
      </c>
      <c r="AL143" s="50" t="s">
        <v>22</v>
      </c>
      <c r="AM143" s="50">
        <v>331011024</v>
      </c>
      <c r="AN143" s="50" t="s">
        <v>197</v>
      </c>
      <c r="AO143" s="94">
        <v>44610</v>
      </c>
      <c r="AP143" s="95">
        <v>44610</v>
      </c>
    </row>
    <row r="144" spans="1:42" ht="15.75">
      <c r="A144" s="88">
        <v>18</v>
      </c>
      <c r="B144" s="89">
        <v>234224</v>
      </c>
      <c r="C144" s="26"/>
      <c r="D144" s="90">
        <v>8351310</v>
      </c>
      <c r="E144" s="90" t="s">
        <v>325</v>
      </c>
      <c r="F144" s="90">
        <v>5013371887</v>
      </c>
      <c r="G144" s="90" t="s">
        <v>326</v>
      </c>
      <c r="H144" s="91"/>
      <c r="I144" s="50" t="s">
        <v>883</v>
      </c>
      <c r="J144" s="50" t="s">
        <v>48</v>
      </c>
      <c r="K144" s="50"/>
      <c r="L144" s="50"/>
      <c r="M144" s="50"/>
      <c r="N144" s="50">
        <v>3100001559</v>
      </c>
      <c r="O144" s="50" t="s">
        <v>743</v>
      </c>
      <c r="P144" s="50">
        <v>1850</v>
      </c>
      <c r="Q144" s="50">
        <v>3865</v>
      </c>
      <c r="R144" s="50">
        <v>5</v>
      </c>
      <c r="S144" s="92" t="s">
        <v>327</v>
      </c>
      <c r="T144" s="93" t="s">
        <v>109</v>
      </c>
      <c r="U144" s="50" t="s">
        <v>110</v>
      </c>
      <c r="V144" s="50">
        <v>3.8</v>
      </c>
      <c r="W144" s="52">
        <v>14438</v>
      </c>
      <c r="X144" s="52" t="s">
        <v>100</v>
      </c>
      <c r="Y144" s="53">
        <v>74.783600000000007</v>
      </c>
      <c r="Z144" s="52">
        <f t="shared" si="107"/>
        <v>1079725.6168000002</v>
      </c>
      <c r="AA144" s="52">
        <f t="shared" ref="AA144:AA160" si="119">Z144*0%</f>
        <v>0</v>
      </c>
      <c r="AB144" s="52">
        <f t="shared" si="102"/>
        <v>0</v>
      </c>
      <c r="AC144" s="52">
        <f t="shared" si="114"/>
        <v>194350.61102400004</v>
      </c>
      <c r="AD144" s="52">
        <f t="shared" si="115"/>
        <v>26993.140420000007</v>
      </c>
      <c r="AE144" s="52">
        <f t="shared" si="116"/>
        <v>1301069.3682440002</v>
      </c>
      <c r="AF144" s="52">
        <f t="shared" si="117"/>
        <v>1106718.7572200003</v>
      </c>
      <c r="AG144" s="50" t="s">
        <v>101</v>
      </c>
      <c r="AH144" s="50" t="s">
        <v>48</v>
      </c>
      <c r="AI144" s="50">
        <v>9100129961</v>
      </c>
      <c r="AJ144" s="50" t="s">
        <v>6</v>
      </c>
      <c r="AK144" s="50" t="s">
        <v>116</v>
      </c>
      <c r="AL144" s="50" t="s">
        <v>34</v>
      </c>
      <c r="AM144" s="50">
        <v>331011024</v>
      </c>
      <c r="AN144" s="50" t="s">
        <v>197</v>
      </c>
      <c r="AO144" s="94" t="s">
        <v>328</v>
      </c>
      <c r="AP144" s="95" t="s">
        <v>328</v>
      </c>
    </row>
    <row r="145" spans="1:42" ht="15.75">
      <c r="A145" s="88">
        <v>19</v>
      </c>
      <c r="B145" s="89">
        <v>234225</v>
      </c>
      <c r="C145" s="26"/>
      <c r="D145" s="90">
        <v>8351310</v>
      </c>
      <c r="E145" s="90" t="s">
        <v>325</v>
      </c>
      <c r="F145" s="90">
        <v>5013371887</v>
      </c>
      <c r="G145" s="90" t="s">
        <v>326</v>
      </c>
      <c r="H145" s="91"/>
      <c r="I145" s="50" t="s">
        <v>883</v>
      </c>
      <c r="J145" s="50" t="s">
        <v>48</v>
      </c>
      <c r="K145" s="50"/>
      <c r="L145" s="50"/>
      <c r="M145" s="50"/>
      <c r="N145" s="50">
        <v>3100001559</v>
      </c>
      <c r="O145" s="50" t="s">
        <v>743</v>
      </c>
      <c r="P145" s="50">
        <v>1850</v>
      </c>
      <c r="Q145" s="50">
        <v>3865</v>
      </c>
      <c r="R145" s="50">
        <v>5</v>
      </c>
      <c r="S145" s="92" t="s">
        <v>327</v>
      </c>
      <c r="T145" s="93" t="s">
        <v>109</v>
      </c>
      <c r="U145" s="50" t="s">
        <v>110</v>
      </c>
      <c r="V145" s="50">
        <v>3.8</v>
      </c>
      <c r="W145" s="52">
        <v>14438</v>
      </c>
      <c r="X145" s="52" t="s">
        <v>100</v>
      </c>
      <c r="Y145" s="53">
        <v>74.783600000000007</v>
      </c>
      <c r="Z145" s="52">
        <f t="shared" si="107"/>
        <v>1079725.6168000002</v>
      </c>
      <c r="AA145" s="52">
        <f t="shared" si="119"/>
        <v>0</v>
      </c>
      <c r="AB145" s="52">
        <f t="shared" si="102"/>
        <v>0</v>
      </c>
      <c r="AC145" s="52">
        <f t="shared" si="114"/>
        <v>194350.61102400004</v>
      </c>
      <c r="AD145" s="52">
        <f t="shared" si="115"/>
        <v>26993.140420000007</v>
      </c>
      <c r="AE145" s="52">
        <f t="shared" si="116"/>
        <v>1301069.3682440002</v>
      </c>
      <c r="AF145" s="52">
        <f t="shared" si="117"/>
        <v>1106718.7572200003</v>
      </c>
      <c r="AG145" s="50" t="s">
        <v>101</v>
      </c>
      <c r="AH145" s="50" t="s">
        <v>48</v>
      </c>
      <c r="AI145" s="50">
        <v>9100129961</v>
      </c>
      <c r="AJ145" s="50" t="s">
        <v>6</v>
      </c>
      <c r="AK145" s="50" t="s">
        <v>116</v>
      </c>
      <c r="AL145" s="50" t="s">
        <v>34</v>
      </c>
      <c r="AM145" s="50">
        <v>331011024</v>
      </c>
      <c r="AN145" s="50" t="s">
        <v>197</v>
      </c>
      <c r="AO145" s="94" t="s">
        <v>328</v>
      </c>
      <c r="AP145" s="95" t="s">
        <v>328</v>
      </c>
    </row>
    <row r="146" spans="1:42" ht="15.75">
      <c r="A146" s="88">
        <v>20</v>
      </c>
      <c r="B146" s="89">
        <v>234226</v>
      </c>
      <c r="C146" s="26"/>
      <c r="D146" s="90">
        <v>8351310</v>
      </c>
      <c r="E146" s="90" t="s">
        <v>325</v>
      </c>
      <c r="F146" s="90">
        <v>5013371887</v>
      </c>
      <c r="G146" s="90" t="s">
        <v>326</v>
      </c>
      <c r="H146" s="91"/>
      <c r="I146" s="50" t="s">
        <v>883</v>
      </c>
      <c r="J146" s="50" t="s">
        <v>48</v>
      </c>
      <c r="K146" s="50"/>
      <c r="L146" s="50"/>
      <c r="M146" s="50"/>
      <c r="N146" s="50">
        <v>3100001559</v>
      </c>
      <c r="O146" s="50" t="s">
        <v>743</v>
      </c>
      <c r="P146" s="50">
        <v>1850</v>
      </c>
      <c r="Q146" s="50">
        <v>3865</v>
      </c>
      <c r="R146" s="50">
        <v>5</v>
      </c>
      <c r="S146" s="92" t="s">
        <v>327</v>
      </c>
      <c r="T146" s="93" t="s">
        <v>109</v>
      </c>
      <c r="U146" s="50" t="s">
        <v>110</v>
      </c>
      <c r="V146" s="50">
        <v>3.8</v>
      </c>
      <c r="W146" s="52">
        <v>14438</v>
      </c>
      <c r="X146" s="52" t="s">
        <v>100</v>
      </c>
      <c r="Y146" s="53">
        <v>74.783600000000007</v>
      </c>
      <c r="Z146" s="52">
        <f t="shared" si="107"/>
        <v>1079725.6168000002</v>
      </c>
      <c r="AA146" s="52">
        <f t="shared" si="119"/>
        <v>0</v>
      </c>
      <c r="AB146" s="52">
        <f t="shared" si="102"/>
        <v>0</v>
      </c>
      <c r="AC146" s="52">
        <f t="shared" si="114"/>
        <v>194350.61102400004</v>
      </c>
      <c r="AD146" s="52">
        <f t="shared" si="115"/>
        <v>26993.140420000007</v>
      </c>
      <c r="AE146" s="52">
        <f t="shared" si="116"/>
        <v>1301069.3682440002</v>
      </c>
      <c r="AF146" s="52">
        <f t="shared" si="117"/>
        <v>1106718.7572200003</v>
      </c>
      <c r="AG146" s="50" t="s">
        <v>101</v>
      </c>
      <c r="AH146" s="50" t="s">
        <v>48</v>
      </c>
      <c r="AI146" s="50">
        <v>9100129961</v>
      </c>
      <c r="AJ146" s="50" t="s">
        <v>6</v>
      </c>
      <c r="AK146" s="50" t="s">
        <v>116</v>
      </c>
      <c r="AL146" s="50" t="s">
        <v>34</v>
      </c>
      <c r="AM146" s="50">
        <v>331011024</v>
      </c>
      <c r="AN146" s="50" t="s">
        <v>197</v>
      </c>
      <c r="AO146" s="94" t="s">
        <v>328</v>
      </c>
      <c r="AP146" s="95" t="s">
        <v>328</v>
      </c>
    </row>
    <row r="147" spans="1:42" ht="15.75">
      <c r="A147" s="88">
        <v>21</v>
      </c>
      <c r="B147" s="89">
        <v>234227</v>
      </c>
      <c r="C147" s="26"/>
      <c r="D147" s="90">
        <v>8351310</v>
      </c>
      <c r="E147" s="90" t="s">
        <v>325</v>
      </c>
      <c r="F147" s="90">
        <v>5013371887</v>
      </c>
      <c r="G147" s="90" t="s">
        <v>326</v>
      </c>
      <c r="H147" s="91"/>
      <c r="I147" s="50" t="s">
        <v>883</v>
      </c>
      <c r="J147" s="50" t="s">
        <v>48</v>
      </c>
      <c r="K147" s="50"/>
      <c r="L147" s="50"/>
      <c r="M147" s="50"/>
      <c r="N147" s="50">
        <v>3100001559</v>
      </c>
      <c r="O147" s="50" t="s">
        <v>743</v>
      </c>
      <c r="P147" s="50">
        <v>1850</v>
      </c>
      <c r="Q147" s="50">
        <v>3865</v>
      </c>
      <c r="R147" s="50">
        <v>5</v>
      </c>
      <c r="S147" s="92" t="s">
        <v>327</v>
      </c>
      <c r="T147" s="93" t="s">
        <v>109</v>
      </c>
      <c r="U147" s="50" t="s">
        <v>110</v>
      </c>
      <c r="V147" s="50">
        <v>3.8</v>
      </c>
      <c r="W147" s="52">
        <v>14438</v>
      </c>
      <c r="X147" s="52" t="s">
        <v>100</v>
      </c>
      <c r="Y147" s="53">
        <v>74.783600000000007</v>
      </c>
      <c r="Z147" s="52">
        <f t="shared" si="107"/>
        <v>1079725.6168000002</v>
      </c>
      <c r="AA147" s="52">
        <f t="shared" si="119"/>
        <v>0</v>
      </c>
      <c r="AB147" s="52">
        <f t="shared" si="102"/>
        <v>0</v>
      </c>
      <c r="AC147" s="52">
        <f t="shared" si="114"/>
        <v>194350.61102400004</v>
      </c>
      <c r="AD147" s="52">
        <f t="shared" si="115"/>
        <v>26993.140420000007</v>
      </c>
      <c r="AE147" s="52">
        <f t="shared" si="116"/>
        <v>1301069.3682440002</v>
      </c>
      <c r="AF147" s="52">
        <f t="shared" si="117"/>
        <v>1106718.7572200003</v>
      </c>
      <c r="AG147" s="50" t="s">
        <v>101</v>
      </c>
      <c r="AH147" s="50" t="s">
        <v>48</v>
      </c>
      <c r="AI147" s="50">
        <v>9100129961</v>
      </c>
      <c r="AJ147" s="50" t="s">
        <v>6</v>
      </c>
      <c r="AK147" s="50" t="s">
        <v>116</v>
      </c>
      <c r="AL147" s="50" t="s">
        <v>34</v>
      </c>
      <c r="AM147" s="50">
        <v>331011024</v>
      </c>
      <c r="AN147" s="50" t="s">
        <v>197</v>
      </c>
      <c r="AO147" s="94" t="s">
        <v>328</v>
      </c>
      <c r="AP147" s="95" t="s">
        <v>328</v>
      </c>
    </row>
    <row r="148" spans="1:42" ht="15.75">
      <c r="A148" s="88">
        <v>22</v>
      </c>
      <c r="B148" s="89">
        <v>234228</v>
      </c>
      <c r="C148" s="26"/>
      <c r="D148" s="90">
        <v>8351310</v>
      </c>
      <c r="E148" s="90" t="s">
        <v>325</v>
      </c>
      <c r="F148" s="90">
        <v>5013371887</v>
      </c>
      <c r="G148" s="90" t="s">
        <v>326</v>
      </c>
      <c r="H148" s="91"/>
      <c r="I148" s="50" t="s">
        <v>883</v>
      </c>
      <c r="J148" s="50" t="s">
        <v>48</v>
      </c>
      <c r="K148" s="50"/>
      <c r="L148" s="50"/>
      <c r="M148" s="50"/>
      <c r="N148" s="50">
        <v>3100001559</v>
      </c>
      <c r="O148" s="50" t="s">
        <v>743</v>
      </c>
      <c r="P148" s="50">
        <v>1850</v>
      </c>
      <c r="Q148" s="50">
        <v>3865</v>
      </c>
      <c r="R148" s="50">
        <v>5</v>
      </c>
      <c r="S148" s="92" t="s">
        <v>327</v>
      </c>
      <c r="T148" s="93" t="s">
        <v>109</v>
      </c>
      <c r="U148" s="50" t="s">
        <v>110</v>
      </c>
      <c r="V148" s="50">
        <v>3.8</v>
      </c>
      <c r="W148" s="52">
        <v>14438</v>
      </c>
      <c r="X148" s="52" t="s">
        <v>100</v>
      </c>
      <c r="Y148" s="53">
        <v>74.783600000000007</v>
      </c>
      <c r="Z148" s="52">
        <f t="shared" si="107"/>
        <v>1079725.6168000002</v>
      </c>
      <c r="AA148" s="52">
        <f t="shared" si="119"/>
        <v>0</v>
      </c>
      <c r="AB148" s="52">
        <f t="shared" si="102"/>
        <v>0</v>
      </c>
      <c r="AC148" s="52">
        <f t="shared" si="114"/>
        <v>194350.61102400004</v>
      </c>
      <c r="AD148" s="52">
        <f t="shared" si="115"/>
        <v>26993.140420000007</v>
      </c>
      <c r="AE148" s="52">
        <f t="shared" si="116"/>
        <v>1301069.3682440002</v>
      </c>
      <c r="AF148" s="52">
        <f t="shared" si="117"/>
        <v>1106718.7572200003</v>
      </c>
      <c r="AG148" s="50" t="s">
        <v>101</v>
      </c>
      <c r="AH148" s="50" t="s">
        <v>48</v>
      </c>
      <c r="AI148" s="50">
        <v>9100129961</v>
      </c>
      <c r="AJ148" s="50" t="s">
        <v>6</v>
      </c>
      <c r="AK148" s="50" t="s">
        <v>116</v>
      </c>
      <c r="AL148" s="50" t="s">
        <v>34</v>
      </c>
      <c r="AM148" s="50">
        <v>331011024</v>
      </c>
      <c r="AN148" s="50" t="s">
        <v>197</v>
      </c>
      <c r="AO148" s="94" t="s">
        <v>328</v>
      </c>
      <c r="AP148" s="95" t="s">
        <v>328</v>
      </c>
    </row>
    <row r="149" spans="1:42" ht="15.75">
      <c r="A149" s="88">
        <v>23</v>
      </c>
      <c r="B149" s="89">
        <v>234229</v>
      </c>
      <c r="C149" s="26"/>
      <c r="D149" s="90">
        <v>8351310</v>
      </c>
      <c r="E149" s="90" t="s">
        <v>325</v>
      </c>
      <c r="F149" s="90">
        <v>5013371887</v>
      </c>
      <c r="G149" s="90" t="s">
        <v>326</v>
      </c>
      <c r="H149" s="91"/>
      <c r="I149" s="50" t="s">
        <v>883</v>
      </c>
      <c r="J149" s="50" t="s">
        <v>48</v>
      </c>
      <c r="K149" s="50"/>
      <c r="L149" s="50"/>
      <c r="M149" s="50"/>
      <c r="N149" s="50">
        <v>3100001559</v>
      </c>
      <c r="O149" s="50" t="s">
        <v>743</v>
      </c>
      <c r="P149" s="50">
        <v>1850</v>
      </c>
      <c r="Q149" s="50">
        <v>3865</v>
      </c>
      <c r="R149" s="50">
        <v>5</v>
      </c>
      <c r="S149" s="92" t="s">
        <v>327</v>
      </c>
      <c r="T149" s="93" t="s">
        <v>109</v>
      </c>
      <c r="U149" s="50" t="s">
        <v>110</v>
      </c>
      <c r="V149" s="50">
        <v>3.8</v>
      </c>
      <c r="W149" s="52">
        <v>14438</v>
      </c>
      <c r="X149" s="52" t="s">
        <v>100</v>
      </c>
      <c r="Y149" s="53">
        <v>74.783600000000007</v>
      </c>
      <c r="Z149" s="52">
        <f t="shared" si="107"/>
        <v>1079725.6168000002</v>
      </c>
      <c r="AA149" s="52">
        <f t="shared" si="119"/>
        <v>0</v>
      </c>
      <c r="AB149" s="52">
        <f t="shared" si="102"/>
        <v>0</v>
      </c>
      <c r="AC149" s="52">
        <f t="shared" si="114"/>
        <v>194350.61102400004</v>
      </c>
      <c r="AD149" s="52">
        <f t="shared" si="115"/>
        <v>26993.140420000007</v>
      </c>
      <c r="AE149" s="52">
        <f t="shared" si="116"/>
        <v>1301069.3682440002</v>
      </c>
      <c r="AF149" s="52">
        <f t="shared" si="117"/>
        <v>1106718.7572200003</v>
      </c>
      <c r="AG149" s="50" t="s">
        <v>101</v>
      </c>
      <c r="AH149" s="50" t="s">
        <v>48</v>
      </c>
      <c r="AI149" s="50">
        <v>9100129961</v>
      </c>
      <c r="AJ149" s="50" t="s">
        <v>6</v>
      </c>
      <c r="AK149" s="50" t="s">
        <v>116</v>
      </c>
      <c r="AL149" s="50" t="s">
        <v>34</v>
      </c>
      <c r="AM149" s="50">
        <v>331011024</v>
      </c>
      <c r="AN149" s="50" t="s">
        <v>197</v>
      </c>
      <c r="AO149" s="94" t="s">
        <v>328</v>
      </c>
      <c r="AP149" s="95" t="s">
        <v>328</v>
      </c>
    </row>
    <row r="150" spans="1:42" ht="15.75">
      <c r="A150" s="88">
        <v>24</v>
      </c>
      <c r="B150" s="89">
        <v>234230</v>
      </c>
      <c r="C150" s="26"/>
      <c r="D150" s="90">
        <v>8351310</v>
      </c>
      <c r="E150" s="90" t="s">
        <v>325</v>
      </c>
      <c r="F150" s="90">
        <v>5013371887</v>
      </c>
      <c r="G150" s="90" t="s">
        <v>326</v>
      </c>
      <c r="H150" s="91"/>
      <c r="I150" s="50" t="s">
        <v>883</v>
      </c>
      <c r="J150" s="50" t="s">
        <v>48</v>
      </c>
      <c r="K150" s="50"/>
      <c r="L150" s="50"/>
      <c r="M150" s="50"/>
      <c r="N150" s="50">
        <v>3100001559</v>
      </c>
      <c r="O150" s="50" t="s">
        <v>743</v>
      </c>
      <c r="P150" s="50">
        <v>1850</v>
      </c>
      <c r="Q150" s="50">
        <v>3865</v>
      </c>
      <c r="R150" s="50">
        <v>5</v>
      </c>
      <c r="S150" s="92" t="s">
        <v>327</v>
      </c>
      <c r="T150" s="93" t="s">
        <v>109</v>
      </c>
      <c r="U150" s="50" t="s">
        <v>110</v>
      </c>
      <c r="V150" s="50">
        <v>3.8</v>
      </c>
      <c r="W150" s="52">
        <v>14438</v>
      </c>
      <c r="X150" s="52" t="s">
        <v>100</v>
      </c>
      <c r="Y150" s="53">
        <v>74.783600000000007</v>
      </c>
      <c r="Z150" s="52">
        <f t="shared" si="107"/>
        <v>1079725.6168000002</v>
      </c>
      <c r="AA150" s="52">
        <f t="shared" si="119"/>
        <v>0</v>
      </c>
      <c r="AB150" s="52">
        <f t="shared" si="102"/>
        <v>0</v>
      </c>
      <c r="AC150" s="52">
        <f t="shared" si="114"/>
        <v>194350.61102400004</v>
      </c>
      <c r="AD150" s="52">
        <f t="shared" si="115"/>
        <v>26993.140420000007</v>
      </c>
      <c r="AE150" s="52">
        <f t="shared" si="116"/>
        <v>1301069.3682440002</v>
      </c>
      <c r="AF150" s="52">
        <f t="shared" si="117"/>
        <v>1106718.7572200003</v>
      </c>
      <c r="AG150" s="50" t="s">
        <v>101</v>
      </c>
      <c r="AH150" s="50" t="s">
        <v>48</v>
      </c>
      <c r="AI150" s="50">
        <v>9100129961</v>
      </c>
      <c r="AJ150" s="50" t="s">
        <v>6</v>
      </c>
      <c r="AK150" s="50" t="s">
        <v>116</v>
      </c>
      <c r="AL150" s="50" t="s">
        <v>34</v>
      </c>
      <c r="AM150" s="50">
        <v>331011024</v>
      </c>
      <c r="AN150" s="50" t="s">
        <v>197</v>
      </c>
      <c r="AO150" s="94" t="s">
        <v>328</v>
      </c>
      <c r="AP150" s="95" t="s">
        <v>328</v>
      </c>
    </row>
    <row r="151" spans="1:42" ht="15.75">
      <c r="A151" s="88">
        <v>25</v>
      </c>
      <c r="B151" s="89">
        <v>234231</v>
      </c>
      <c r="C151" s="26"/>
      <c r="D151" s="90">
        <v>8351310</v>
      </c>
      <c r="E151" s="90" t="s">
        <v>325</v>
      </c>
      <c r="F151" s="90">
        <v>5013371887</v>
      </c>
      <c r="G151" s="90" t="s">
        <v>326</v>
      </c>
      <c r="H151" s="91"/>
      <c r="I151" s="50" t="s">
        <v>883</v>
      </c>
      <c r="J151" s="50" t="s">
        <v>48</v>
      </c>
      <c r="K151" s="50"/>
      <c r="L151" s="50"/>
      <c r="M151" s="50"/>
      <c r="N151" s="50">
        <v>3100001559</v>
      </c>
      <c r="O151" s="50" t="s">
        <v>743</v>
      </c>
      <c r="P151" s="50">
        <v>1850</v>
      </c>
      <c r="Q151" s="50">
        <v>3865</v>
      </c>
      <c r="R151" s="50">
        <v>5</v>
      </c>
      <c r="S151" s="92" t="s">
        <v>327</v>
      </c>
      <c r="T151" s="93" t="s">
        <v>109</v>
      </c>
      <c r="U151" s="50" t="s">
        <v>110</v>
      </c>
      <c r="V151" s="50">
        <v>3.8</v>
      </c>
      <c r="W151" s="52">
        <v>14438</v>
      </c>
      <c r="X151" s="52" t="s">
        <v>100</v>
      </c>
      <c r="Y151" s="53">
        <v>74.783600000000007</v>
      </c>
      <c r="Z151" s="52">
        <f t="shared" si="107"/>
        <v>1079725.6168000002</v>
      </c>
      <c r="AA151" s="52">
        <f t="shared" si="119"/>
        <v>0</v>
      </c>
      <c r="AB151" s="52">
        <f t="shared" si="102"/>
        <v>0</v>
      </c>
      <c r="AC151" s="52">
        <f t="shared" si="114"/>
        <v>194350.61102400004</v>
      </c>
      <c r="AD151" s="52">
        <f t="shared" si="115"/>
        <v>26993.140420000007</v>
      </c>
      <c r="AE151" s="52">
        <f t="shared" si="116"/>
        <v>1301069.3682440002</v>
      </c>
      <c r="AF151" s="52">
        <f t="shared" si="117"/>
        <v>1106718.7572200003</v>
      </c>
      <c r="AG151" s="50" t="s">
        <v>101</v>
      </c>
      <c r="AH151" s="50" t="s">
        <v>48</v>
      </c>
      <c r="AI151" s="50">
        <v>9100129961</v>
      </c>
      <c r="AJ151" s="50" t="s">
        <v>6</v>
      </c>
      <c r="AK151" s="50" t="s">
        <v>116</v>
      </c>
      <c r="AL151" s="50" t="s">
        <v>34</v>
      </c>
      <c r="AM151" s="50">
        <v>331011024</v>
      </c>
      <c r="AN151" s="50" t="s">
        <v>197</v>
      </c>
      <c r="AO151" s="94" t="s">
        <v>328</v>
      </c>
      <c r="AP151" s="95" t="s">
        <v>328</v>
      </c>
    </row>
    <row r="152" spans="1:42" ht="15.75">
      <c r="A152" s="88">
        <v>26</v>
      </c>
      <c r="B152" s="89">
        <v>234233</v>
      </c>
      <c r="C152" s="26"/>
      <c r="D152" s="90">
        <v>8351310</v>
      </c>
      <c r="E152" s="90" t="s">
        <v>325</v>
      </c>
      <c r="F152" s="90">
        <v>5013371887</v>
      </c>
      <c r="G152" s="90" t="s">
        <v>326</v>
      </c>
      <c r="H152" s="91"/>
      <c r="I152" s="50" t="s">
        <v>883</v>
      </c>
      <c r="J152" s="50" t="s">
        <v>48</v>
      </c>
      <c r="K152" s="50"/>
      <c r="L152" s="50"/>
      <c r="M152" s="50"/>
      <c r="N152" s="50">
        <v>3100001559</v>
      </c>
      <c r="O152" s="50" t="s">
        <v>743</v>
      </c>
      <c r="P152" s="50">
        <v>1850</v>
      </c>
      <c r="Q152" s="50">
        <v>3865</v>
      </c>
      <c r="R152" s="50">
        <v>5</v>
      </c>
      <c r="S152" s="92" t="s">
        <v>327</v>
      </c>
      <c r="T152" s="93" t="s">
        <v>109</v>
      </c>
      <c r="U152" s="50" t="s">
        <v>110</v>
      </c>
      <c r="V152" s="50">
        <v>3.8</v>
      </c>
      <c r="W152" s="52">
        <v>14438</v>
      </c>
      <c r="X152" s="52" t="s">
        <v>100</v>
      </c>
      <c r="Y152" s="53">
        <v>74.783600000000007</v>
      </c>
      <c r="Z152" s="52">
        <f t="shared" si="107"/>
        <v>1079725.6168000002</v>
      </c>
      <c r="AA152" s="52">
        <f t="shared" si="119"/>
        <v>0</v>
      </c>
      <c r="AB152" s="52">
        <f t="shared" si="102"/>
        <v>0</v>
      </c>
      <c r="AC152" s="52">
        <f t="shared" si="114"/>
        <v>194350.61102400004</v>
      </c>
      <c r="AD152" s="52">
        <f t="shared" si="115"/>
        <v>26993.140420000007</v>
      </c>
      <c r="AE152" s="52">
        <f t="shared" si="116"/>
        <v>1301069.3682440002</v>
      </c>
      <c r="AF152" s="52">
        <f t="shared" si="117"/>
        <v>1106718.7572200003</v>
      </c>
      <c r="AG152" s="50" t="s">
        <v>101</v>
      </c>
      <c r="AH152" s="50" t="s">
        <v>48</v>
      </c>
      <c r="AI152" s="50">
        <v>9100129961</v>
      </c>
      <c r="AJ152" s="50" t="s">
        <v>6</v>
      </c>
      <c r="AK152" s="50" t="s">
        <v>116</v>
      </c>
      <c r="AL152" s="50" t="s">
        <v>34</v>
      </c>
      <c r="AM152" s="50">
        <v>331011024</v>
      </c>
      <c r="AN152" s="50" t="s">
        <v>197</v>
      </c>
      <c r="AO152" s="94" t="s">
        <v>328</v>
      </c>
      <c r="AP152" s="95" t="s">
        <v>328</v>
      </c>
    </row>
    <row r="153" spans="1:42" ht="15.75">
      <c r="A153" s="88">
        <v>27</v>
      </c>
      <c r="B153" s="89">
        <v>234234</v>
      </c>
      <c r="C153" s="26"/>
      <c r="D153" s="90">
        <v>8351310</v>
      </c>
      <c r="E153" s="90" t="s">
        <v>325</v>
      </c>
      <c r="F153" s="90">
        <v>5013371887</v>
      </c>
      <c r="G153" s="90" t="s">
        <v>326</v>
      </c>
      <c r="H153" s="91"/>
      <c r="I153" s="50" t="s">
        <v>883</v>
      </c>
      <c r="J153" s="50" t="s">
        <v>48</v>
      </c>
      <c r="K153" s="50"/>
      <c r="L153" s="50"/>
      <c r="M153" s="50"/>
      <c r="N153" s="50">
        <v>3100001559</v>
      </c>
      <c r="O153" s="50" t="s">
        <v>743</v>
      </c>
      <c r="P153" s="50">
        <v>1850</v>
      </c>
      <c r="Q153" s="50">
        <v>3865</v>
      </c>
      <c r="R153" s="50">
        <v>5</v>
      </c>
      <c r="S153" s="92" t="s">
        <v>327</v>
      </c>
      <c r="T153" s="93" t="s">
        <v>109</v>
      </c>
      <c r="U153" s="50" t="s">
        <v>110</v>
      </c>
      <c r="V153" s="50">
        <v>3.8</v>
      </c>
      <c r="W153" s="52">
        <v>14438</v>
      </c>
      <c r="X153" s="52" t="s">
        <v>100</v>
      </c>
      <c r="Y153" s="53">
        <v>74.783600000000007</v>
      </c>
      <c r="Z153" s="52">
        <f t="shared" si="107"/>
        <v>1079725.6168000002</v>
      </c>
      <c r="AA153" s="52">
        <f t="shared" si="119"/>
        <v>0</v>
      </c>
      <c r="AB153" s="52">
        <f t="shared" si="102"/>
        <v>0</v>
      </c>
      <c r="AC153" s="52">
        <f t="shared" si="114"/>
        <v>194350.61102400004</v>
      </c>
      <c r="AD153" s="52">
        <f t="shared" si="115"/>
        <v>26993.140420000007</v>
      </c>
      <c r="AE153" s="52">
        <f t="shared" si="116"/>
        <v>1301069.3682440002</v>
      </c>
      <c r="AF153" s="52">
        <f t="shared" si="117"/>
        <v>1106718.7572200003</v>
      </c>
      <c r="AG153" s="50" t="s">
        <v>101</v>
      </c>
      <c r="AH153" s="50" t="s">
        <v>48</v>
      </c>
      <c r="AI153" s="50">
        <v>9100129961</v>
      </c>
      <c r="AJ153" s="50" t="s">
        <v>6</v>
      </c>
      <c r="AK153" s="50" t="s">
        <v>116</v>
      </c>
      <c r="AL153" s="50" t="s">
        <v>34</v>
      </c>
      <c r="AM153" s="50">
        <v>331011024</v>
      </c>
      <c r="AN153" s="50" t="s">
        <v>197</v>
      </c>
      <c r="AO153" s="94" t="s">
        <v>328</v>
      </c>
      <c r="AP153" s="95" t="s">
        <v>328</v>
      </c>
    </row>
    <row r="154" spans="1:42" ht="15.75">
      <c r="A154" s="88">
        <v>28</v>
      </c>
      <c r="B154" s="89">
        <v>234235</v>
      </c>
      <c r="C154" s="26"/>
      <c r="D154" s="90">
        <v>8351310</v>
      </c>
      <c r="E154" s="90" t="s">
        <v>325</v>
      </c>
      <c r="F154" s="90">
        <v>5013371887</v>
      </c>
      <c r="G154" s="90" t="s">
        <v>326</v>
      </c>
      <c r="H154" s="91"/>
      <c r="I154" s="50" t="s">
        <v>883</v>
      </c>
      <c r="J154" s="50" t="s">
        <v>48</v>
      </c>
      <c r="K154" s="50"/>
      <c r="L154" s="50"/>
      <c r="M154" s="50"/>
      <c r="N154" s="50">
        <v>3100001559</v>
      </c>
      <c r="O154" s="50" t="s">
        <v>743</v>
      </c>
      <c r="P154" s="50">
        <v>1850</v>
      </c>
      <c r="Q154" s="50">
        <v>3865</v>
      </c>
      <c r="R154" s="50">
        <v>5</v>
      </c>
      <c r="S154" s="92" t="s">
        <v>327</v>
      </c>
      <c r="T154" s="93" t="s">
        <v>109</v>
      </c>
      <c r="U154" s="50" t="s">
        <v>110</v>
      </c>
      <c r="V154" s="50">
        <v>3.8</v>
      </c>
      <c r="W154" s="52">
        <v>14438</v>
      </c>
      <c r="X154" s="52" t="s">
        <v>100</v>
      </c>
      <c r="Y154" s="53">
        <v>74.783600000000007</v>
      </c>
      <c r="Z154" s="52">
        <f t="shared" si="107"/>
        <v>1079725.6168000002</v>
      </c>
      <c r="AA154" s="52">
        <f t="shared" si="119"/>
        <v>0</v>
      </c>
      <c r="AB154" s="52">
        <f t="shared" si="102"/>
        <v>0</v>
      </c>
      <c r="AC154" s="52">
        <f t="shared" si="114"/>
        <v>194350.61102400004</v>
      </c>
      <c r="AD154" s="52">
        <f t="shared" si="115"/>
        <v>26993.140420000007</v>
      </c>
      <c r="AE154" s="52">
        <f t="shared" si="116"/>
        <v>1301069.3682440002</v>
      </c>
      <c r="AF154" s="52">
        <f t="shared" si="117"/>
        <v>1106718.7572200003</v>
      </c>
      <c r="AG154" s="50" t="s">
        <v>101</v>
      </c>
      <c r="AH154" s="50" t="s">
        <v>48</v>
      </c>
      <c r="AI154" s="50">
        <v>9100129961</v>
      </c>
      <c r="AJ154" s="50" t="s">
        <v>6</v>
      </c>
      <c r="AK154" s="50" t="s">
        <v>116</v>
      </c>
      <c r="AL154" s="50" t="s">
        <v>34</v>
      </c>
      <c r="AM154" s="50">
        <v>331011024</v>
      </c>
      <c r="AN154" s="50" t="s">
        <v>197</v>
      </c>
      <c r="AO154" s="94" t="s">
        <v>328</v>
      </c>
      <c r="AP154" s="95" t="s">
        <v>328</v>
      </c>
    </row>
    <row r="155" spans="1:42" ht="15.75">
      <c r="A155" s="88">
        <v>29</v>
      </c>
      <c r="B155" s="89">
        <v>234237</v>
      </c>
      <c r="C155" s="26"/>
      <c r="D155" s="90">
        <v>8351310</v>
      </c>
      <c r="E155" s="90" t="s">
        <v>325</v>
      </c>
      <c r="F155" s="90">
        <v>5013371887</v>
      </c>
      <c r="G155" s="90" t="s">
        <v>326</v>
      </c>
      <c r="H155" s="91"/>
      <c r="I155" s="50" t="s">
        <v>883</v>
      </c>
      <c r="J155" s="50" t="s">
        <v>48</v>
      </c>
      <c r="K155" s="50"/>
      <c r="L155" s="50"/>
      <c r="M155" s="50"/>
      <c r="N155" s="50">
        <v>3100001559</v>
      </c>
      <c r="O155" s="50" t="s">
        <v>743</v>
      </c>
      <c r="P155" s="50">
        <v>1850</v>
      </c>
      <c r="Q155" s="50">
        <v>3865</v>
      </c>
      <c r="R155" s="50">
        <v>5</v>
      </c>
      <c r="S155" s="92" t="s">
        <v>327</v>
      </c>
      <c r="T155" s="93" t="s">
        <v>109</v>
      </c>
      <c r="U155" s="50" t="s">
        <v>110</v>
      </c>
      <c r="V155" s="50">
        <v>3.8</v>
      </c>
      <c r="W155" s="52">
        <v>14438</v>
      </c>
      <c r="X155" s="52" t="s">
        <v>100</v>
      </c>
      <c r="Y155" s="53">
        <v>74.783600000000007</v>
      </c>
      <c r="Z155" s="52">
        <f t="shared" si="107"/>
        <v>1079725.6168000002</v>
      </c>
      <c r="AA155" s="52">
        <f t="shared" si="119"/>
        <v>0</v>
      </c>
      <c r="AB155" s="52">
        <f t="shared" si="102"/>
        <v>0</v>
      </c>
      <c r="AC155" s="52">
        <f t="shared" si="114"/>
        <v>194350.61102400004</v>
      </c>
      <c r="AD155" s="52">
        <f t="shared" si="115"/>
        <v>26993.140420000007</v>
      </c>
      <c r="AE155" s="52">
        <f t="shared" si="116"/>
        <v>1301069.3682440002</v>
      </c>
      <c r="AF155" s="52">
        <f t="shared" si="117"/>
        <v>1106718.7572200003</v>
      </c>
      <c r="AG155" s="50" t="s">
        <v>101</v>
      </c>
      <c r="AH155" s="50" t="s">
        <v>48</v>
      </c>
      <c r="AI155" s="50">
        <v>9100129961</v>
      </c>
      <c r="AJ155" s="50" t="s">
        <v>6</v>
      </c>
      <c r="AK155" s="50" t="s">
        <v>116</v>
      </c>
      <c r="AL155" s="50" t="s">
        <v>34</v>
      </c>
      <c r="AM155" s="50">
        <v>331011024</v>
      </c>
      <c r="AN155" s="50" t="s">
        <v>197</v>
      </c>
      <c r="AO155" s="94" t="s">
        <v>328</v>
      </c>
      <c r="AP155" s="95" t="s">
        <v>328</v>
      </c>
    </row>
    <row r="156" spans="1:42" ht="15.75">
      <c r="A156" s="88">
        <v>30</v>
      </c>
      <c r="B156" s="89">
        <v>234238</v>
      </c>
      <c r="C156" s="26"/>
      <c r="D156" s="90">
        <v>8351310</v>
      </c>
      <c r="E156" s="90" t="s">
        <v>325</v>
      </c>
      <c r="F156" s="90">
        <v>5013371887</v>
      </c>
      <c r="G156" s="90" t="s">
        <v>326</v>
      </c>
      <c r="H156" s="91"/>
      <c r="I156" s="50" t="s">
        <v>883</v>
      </c>
      <c r="J156" s="50" t="s">
        <v>48</v>
      </c>
      <c r="K156" s="50"/>
      <c r="L156" s="50"/>
      <c r="M156" s="50"/>
      <c r="N156" s="50">
        <v>3100001559</v>
      </c>
      <c r="O156" s="50" t="s">
        <v>743</v>
      </c>
      <c r="P156" s="50">
        <v>1850</v>
      </c>
      <c r="Q156" s="50">
        <v>3865</v>
      </c>
      <c r="R156" s="50">
        <v>5</v>
      </c>
      <c r="S156" s="92" t="s">
        <v>327</v>
      </c>
      <c r="T156" s="93" t="s">
        <v>109</v>
      </c>
      <c r="U156" s="50" t="s">
        <v>110</v>
      </c>
      <c r="V156" s="50">
        <v>3.8</v>
      </c>
      <c r="W156" s="52">
        <v>14438</v>
      </c>
      <c r="X156" s="52" t="s">
        <v>100</v>
      </c>
      <c r="Y156" s="53">
        <v>74.783600000000007</v>
      </c>
      <c r="Z156" s="52">
        <f t="shared" si="107"/>
        <v>1079725.6168000002</v>
      </c>
      <c r="AA156" s="52">
        <f t="shared" si="119"/>
        <v>0</v>
      </c>
      <c r="AB156" s="52">
        <f t="shared" si="102"/>
        <v>0</v>
      </c>
      <c r="AC156" s="52">
        <f t="shared" si="114"/>
        <v>194350.61102400004</v>
      </c>
      <c r="AD156" s="52">
        <f t="shared" si="115"/>
        <v>26993.140420000007</v>
      </c>
      <c r="AE156" s="52">
        <f t="shared" si="116"/>
        <v>1301069.3682440002</v>
      </c>
      <c r="AF156" s="52">
        <f t="shared" si="117"/>
        <v>1106718.7572200003</v>
      </c>
      <c r="AG156" s="50" t="s">
        <v>101</v>
      </c>
      <c r="AH156" s="50" t="s">
        <v>48</v>
      </c>
      <c r="AI156" s="50">
        <v>9100129961</v>
      </c>
      <c r="AJ156" s="50" t="s">
        <v>6</v>
      </c>
      <c r="AK156" s="50" t="s">
        <v>116</v>
      </c>
      <c r="AL156" s="50" t="s">
        <v>34</v>
      </c>
      <c r="AM156" s="50">
        <v>331011024</v>
      </c>
      <c r="AN156" s="50" t="s">
        <v>197</v>
      </c>
      <c r="AO156" s="94" t="s">
        <v>328</v>
      </c>
      <c r="AP156" s="95" t="s">
        <v>328</v>
      </c>
    </row>
    <row r="157" spans="1:42" ht="15.75">
      <c r="A157" s="88">
        <v>31</v>
      </c>
      <c r="B157" s="89">
        <v>234239</v>
      </c>
      <c r="C157" s="26"/>
      <c r="D157" s="90">
        <v>8351310</v>
      </c>
      <c r="E157" s="90" t="s">
        <v>325</v>
      </c>
      <c r="F157" s="90">
        <v>5013371887</v>
      </c>
      <c r="G157" s="90" t="s">
        <v>326</v>
      </c>
      <c r="H157" s="91"/>
      <c r="I157" s="50" t="s">
        <v>883</v>
      </c>
      <c r="J157" s="50" t="s">
        <v>48</v>
      </c>
      <c r="K157" s="50"/>
      <c r="L157" s="50"/>
      <c r="M157" s="50"/>
      <c r="N157" s="50">
        <v>3100001559</v>
      </c>
      <c r="O157" s="50" t="s">
        <v>743</v>
      </c>
      <c r="P157" s="50">
        <v>1850</v>
      </c>
      <c r="Q157" s="50">
        <v>3865</v>
      </c>
      <c r="R157" s="50">
        <v>5</v>
      </c>
      <c r="S157" s="92" t="s">
        <v>327</v>
      </c>
      <c r="T157" s="93" t="s">
        <v>109</v>
      </c>
      <c r="U157" s="50" t="s">
        <v>110</v>
      </c>
      <c r="V157" s="50">
        <v>3.8</v>
      </c>
      <c r="W157" s="52">
        <v>14438</v>
      </c>
      <c r="X157" s="52" t="s">
        <v>100</v>
      </c>
      <c r="Y157" s="53">
        <v>74.783600000000007</v>
      </c>
      <c r="Z157" s="52">
        <f t="shared" si="107"/>
        <v>1079725.6168000002</v>
      </c>
      <c r="AA157" s="52">
        <f t="shared" si="119"/>
        <v>0</v>
      </c>
      <c r="AB157" s="52">
        <f t="shared" si="102"/>
        <v>0</v>
      </c>
      <c r="AC157" s="52">
        <f t="shared" si="114"/>
        <v>194350.61102400004</v>
      </c>
      <c r="AD157" s="52">
        <f t="shared" si="115"/>
        <v>26993.140420000007</v>
      </c>
      <c r="AE157" s="52">
        <f t="shared" si="116"/>
        <v>1301069.3682440002</v>
      </c>
      <c r="AF157" s="52">
        <f t="shared" si="117"/>
        <v>1106718.7572200003</v>
      </c>
      <c r="AG157" s="50" t="s">
        <v>101</v>
      </c>
      <c r="AH157" s="50" t="s">
        <v>48</v>
      </c>
      <c r="AI157" s="50">
        <v>9100129961</v>
      </c>
      <c r="AJ157" s="50" t="s">
        <v>6</v>
      </c>
      <c r="AK157" s="50" t="s">
        <v>116</v>
      </c>
      <c r="AL157" s="50" t="s">
        <v>34</v>
      </c>
      <c r="AM157" s="50">
        <v>331011024</v>
      </c>
      <c r="AN157" s="50" t="s">
        <v>197</v>
      </c>
      <c r="AO157" s="94" t="s">
        <v>328</v>
      </c>
      <c r="AP157" s="95" t="s">
        <v>328</v>
      </c>
    </row>
    <row r="158" spans="1:42" ht="15.75">
      <c r="A158" s="88">
        <v>32</v>
      </c>
      <c r="B158" s="89">
        <v>234240</v>
      </c>
      <c r="C158" s="26"/>
      <c r="D158" s="90">
        <v>8351310</v>
      </c>
      <c r="E158" s="90" t="s">
        <v>325</v>
      </c>
      <c r="F158" s="90">
        <v>5013371887</v>
      </c>
      <c r="G158" s="90" t="s">
        <v>326</v>
      </c>
      <c r="H158" s="91"/>
      <c r="I158" s="50" t="s">
        <v>883</v>
      </c>
      <c r="J158" s="50" t="s">
        <v>48</v>
      </c>
      <c r="K158" s="50"/>
      <c r="L158" s="50"/>
      <c r="M158" s="50"/>
      <c r="N158" s="50">
        <v>3100001559</v>
      </c>
      <c r="O158" s="50" t="s">
        <v>743</v>
      </c>
      <c r="P158" s="50">
        <v>1850</v>
      </c>
      <c r="Q158" s="50">
        <v>3865</v>
      </c>
      <c r="R158" s="50">
        <v>5</v>
      </c>
      <c r="S158" s="92" t="s">
        <v>327</v>
      </c>
      <c r="T158" s="93" t="s">
        <v>109</v>
      </c>
      <c r="U158" s="50" t="s">
        <v>110</v>
      </c>
      <c r="V158" s="50">
        <v>3.8</v>
      </c>
      <c r="W158" s="52">
        <v>14438</v>
      </c>
      <c r="X158" s="52" t="s">
        <v>100</v>
      </c>
      <c r="Y158" s="53">
        <v>74.783600000000007</v>
      </c>
      <c r="Z158" s="52">
        <f t="shared" si="107"/>
        <v>1079725.6168000002</v>
      </c>
      <c r="AA158" s="52">
        <f t="shared" si="119"/>
        <v>0</v>
      </c>
      <c r="AB158" s="52">
        <f t="shared" si="102"/>
        <v>0</v>
      </c>
      <c r="AC158" s="52">
        <f t="shared" si="114"/>
        <v>194350.61102400004</v>
      </c>
      <c r="AD158" s="52">
        <f t="shared" si="115"/>
        <v>26993.140420000007</v>
      </c>
      <c r="AE158" s="52">
        <f t="shared" si="116"/>
        <v>1301069.3682440002</v>
      </c>
      <c r="AF158" s="52">
        <f t="shared" si="117"/>
        <v>1106718.7572200003</v>
      </c>
      <c r="AG158" s="50" t="s">
        <v>101</v>
      </c>
      <c r="AH158" s="50" t="s">
        <v>48</v>
      </c>
      <c r="AI158" s="50">
        <v>9100129961</v>
      </c>
      <c r="AJ158" s="50" t="s">
        <v>6</v>
      </c>
      <c r="AK158" s="50" t="s">
        <v>116</v>
      </c>
      <c r="AL158" s="50" t="s">
        <v>34</v>
      </c>
      <c r="AM158" s="50">
        <v>331011024</v>
      </c>
      <c r="AN158" s="50" t="s">
        <v>197</v>
      </c>
      <c r="AO158" s="94" t="s">
        <v>328</v>
      </c>
      <c r="AP158" s="95" t="s">
        <v>328</v>
      </c>
    </row>
    <row r="159" spans="1:42" ht="15.75">
      <c r="A159" s="88">
        <v>33</v>
      </c>
      <c r="B159" s="89">
        <v>234241</v>
      </c>
      <c r="C159" s="26"/>
      <c r="D159" s="90">
        <v>8351310</v>
      </c>
      <c r="E159" s="90" t="s">
        <v>325</v>
      </c>
      <c r="F159" s="90">
        <v>5013371887</v>
      </c>
      <c r="G159" s="90" t="s">
        <v>326</v>
      </c>
      <c r="H159" s="91"/>
      <c r="I159" s="50" t="s">
        <v>883</v>
      </c>
      <c r="J159" s="50" t="s">
        <v>48</v>
      </c>
      <c r="K159" s="50"/>
      <c r="L159" s="50"/>
      <c r="M159" s="50"/>
      <c r="N159" s="50">
        <v>3100001559</v>
      </c>
      <c r="O159" s="50" t="s">
        <v>743</v>
      </c>
      <c r="P159" s="50">
        <v>1850</v>
      </c>
      <c r="Q159" s="50">
        <v>3865</v>
      </c>
      <c r="R159" s="50">
        <v>5</v>
      </c>
      <c r="S159" s="92" t="s">
        <v>327</v>
      </c>
      <c r="T159" s="93" t="s">
        <v>109</v>
      </c>
      <c r="U159" s="50" t="s">
        <v>110</v>
      </c>
      <c r="V159" s="50">
        <v>3.8</v>
      </c>
      <c r="W159" s="52">
        <v>14438</v>
      </c>
      <c r="X159" s="52" t="s">
        <v>100</v>
      </c>
      <c r="Y159" s="53">
        <v>74.783600000000007</v>
      </c>
      <c r="Z159" s="52">
        <f t="shared" si="107"/>
        <v>1079725.6168000002</v>
      </c>
      <c r="AA159" s="52">
        <f t="shared" si="119"/>
        <v>0</v>
      </c>
      <c r="AB159" s="52">
        <f t="shared" si="102"/>
        <v>0</v>
      </c>
      <c r="AC159" s="52">
        <f t="shared" si="114"/>
        <v>194350.61102400004</v>
      </c>
      <c r="AD159" s="52">
        <f t="shared" si="115"/>
        <v>26993.140420000007</v>
      </c>
      <c r="AE159" s="52">
        <f t="shared" si="116"/>
        <v>1301069.3682440002</v>
      </c>
      <c r="AF159" s="52">
        <f t="shared" si="117"/>
        <v>1106718.7572200003</v>
      </c>
      <c r="AG159" s="50" t="s">
        <v>101</v>
      </c>
      <c r="AH159" s="50" t="s">
        <v>48</v>
      </c>
      <c r="AI159" s="50">
        <v>9100129961</v>
      </c>
      <c r="AJ159" s="50" t="s">
        <v>6</v>
      </c>
      <c r="AK159" s="50" t="s">
        <v>116</v>
      </c>
      <c r="AL159" s="50" t="s">
        <v>34</v>
      </c>
      <c r="AM159" s="50">
        <v>331011024</v>
      </c>
      <c r="AN159" s="50" t="s">
        <v>197</v>
      </c>
      <c r="AO159" s="94" t="s">
        <v>328</v>
      </c>
      <c r="AP159" s="95" t="s">
        <v>328</v>
      </c>
    </row>
    <row r="160" spans="1:42" ht="15.75">
      <c r="A160" s="88">
        <v>34</v>
      </c>
      <c r="B160" s="89">
        <v>234242</v>
      </c>
      <c r="C160" s="26"/>
      <c r="D160" s="90">
        <v>8351310</v>
      </c>
      <c r="E160" s="90" t="s">
        <v>325</v>
      </c>
      <c r="F160" s="90">
        <v>5013371887</v>
      </c>
      <c r="G160" s="90" t="s">
        <v>326</v>
      </c>
      <c r="H160" s="91"/>
      <c r="I160" s="50" t="s">
        <v>883</v>
      </c>
      <c r="J160" s="50" t="s">
        <v>48</v>
      </c>
      <c r="K160" s="50"/>
      <c r="L160" s="50"/>
      <c r="M160" s="50"/>
      <c r="N160" s="50">
        <v>3100001559</v>
      </c>
      <c r="O160" s="50" t="s">
        <v>743</v>
      </c>
      <c r="P160" s="50">
        <v>1850</v>
      </c>
      <c r="Q160" s="50">
        <v>3865</v>
      </c>
      <c r="R160" s="50">
        <v>5</v>
      </c>
      <c r="S160" s="92" t="s">
        <v>327</v>
      </c>
      <c r="T160" s="93" t="s">
        <v>109</v>
      </c>
      <c r="U160" s="50" t="s">
        <v>110</v>
      </c>
      <c r="V160" s="50">
        <v>3.8</v>
      </c>
      <c r="W160" s="52">
        <v>14438</v>
      </c>
      <c r="X160" s="52" t="s">
        <v>100</v>
      </c>
      <c r="Y160" s="53">
        <v>74.783600000000007</v>
      </c>
      <c r="Z160" s="52">
        <f t="shared" si="107"/>
        <v>1079725.6168000002</v>
      </c>
      <c r="AA160" s="52">
        <f t="shared" si="119"/>
        <v>0</v>
      </c>
      <c r="AB160" s="52">
        <f t="shared" si="102"/>
        <v>0</v>
      </c>
      <c r="AC160" s="52">
        <f t="shared" si="114"/>
        <v>194350.61102400004</v>
      </c>
      <c r="AD160" s="52">
        <f t="shared" si="115"/>
        <v>26993.140420000007</v>
      </c>
      <c r="AE160" s="52">
        <f t="shared" si="116"/>
        <v>1301069.3682440002</v>
      </c>
      <c r="AF160" s="52">
        <f t="shared" si="117"/>
        <v>1106718.7572200003</v>
      </c>
      <c r="AG160" s="50" t="s">
        <v>101</v>
      </c>
      <c r="AH160" s="50" t="s">
        <v>48</v>
      </c>
      <c r="AI160" s="50">
        <v>9100129961</v>
      </c>
      <c r="AJ160" s="50" t="s">
        <v>6</v>
      </c>
      <c r="AK160" s="50" t="s">
        <v>116</v>
      </c>
      <c r="AL160" s="50" t="s">
        <v>34</v>
      </c>
      <c r="AM160" s="50">
        <v>331011024</v>
      </c>
      <c r="AN160" s="50" t="s">
        <v>197</v>
      </c>
      <c r="AO160" s="94" t="s">
        <v>328</v>
      </c>
      <c r="AP160" s="95" t="s">
        <v>328</v>
      </c>
    </row>
    <row r="161" spans="1:42" ht="15.75">
      <c r="A161" s="88">
        <v>35</v>
      </c>
      <c r="B161" s="89">
        <v>234243</v>
      </c>
      <c r="C161" s="26"/>
      <c r="D161" s="90">
        <v>8351310</v>
      </c>
      <c r="E161" s="90" t="s">
        <v>325</v>
      </c>
      <c r="F161" s="90">
        <v>5013371887</v>
      </c>
      <c r="G161" s="90" t="s">
        <v>326</v>
      </c>
      <c r="H161" s="91"/>
      <c r="I161" s="50" t="s">
        <v>883</v>
      </c>
      <c r="J161" s="50" t="s">
        <v>48</v>
      </c>
      <c r="K161" s="50"/>
      <c r="L161" s="50"/>
      <c r="M161" s="50"/>
      <c r="N161" s="50">
        <v>3100001559</v>
      </c>
      <c r="O161" s="50" t="s">
        <v>743</v>
      </c>
      <c r="P161" s="50">
        <v>1850</v>
      </c>
      <c r="Q161" s="50">
        <v>3865</v>
      </c>
      <c r="R161" s="50">
        <v>5</v>
      </c>
      <c r="S161" s="92" t="s">
        <v>327</v>
      </c>
      <c r="T161" s="93" t="s">
        <v>109</v>
      </c>
      <c r="U161" s="50" t="s">
        <v>110</v>
      </c>
      <c r="V161" s="50">
        <v>3.8</v>
      </c>
      <c r="W161" s="52">
        <v>14438</v>
      </c>
      <c r="X161" s="52" t="s">
        <v>100</v>
      </c>
      <c r="Y161" s="53">
        <v>74.783600000000007</v>
      </c>
      <c r="Z161" s="52">
        <f t="shared" si="107"/>
        <v>1079725.6168000002</v>
      </c>
      <c r="AA161" s="52">
        <f>Z161*0%</f>
        <v>0</v>
      </c>
      <c r="AB161" s="52">
        <f t="shared" si="102"/>
        <v>0</v>
      </c>
      <c r="AC161" s="52">
        <f t="shared" si="114"/>
        <v>194350.61102400004</v>
      </c>
      <c r="AD161" s="52">
        <f t="shared" si="115"/>
        <v>26993.140420000007</v>
      </c>
      <c r="AE161" s="52">
        <f t="shared" si="116"/>
        <v>1301069.3682440002</v>
      </c>
      <c r="AF161" s="52">
        <f t="shared" si="117"/>
        <v>1106718.7572200003</v>
      </c>
      <c r="AG161" s="50" t="s">
        <v>101</v>
      </c>
      <c r="AH161" s="50" t="s">
        <v>48</v>
      </c>
      <c r="AI161" s="50">
        <v>9100129961</v>
      </c>
      <c r="AJ161" s="50" t="s">
        <v>6</v>
      </c>
      <c r="AK161" s="50" t="s">
        <v>116</v>
      </c>
      <c r="AL161" s="50" t="s">
        <v>34</v>
      </c>
      <c r="AM161" s="50">
        <v>331011024</v>
      </c>
      <c r="AN161" s="50" t="s">
        <v>197</v>
      </c>
      <c r="AO161" s="94" t="s">
        <v>328</v>
      </c>
      <c r="AP161" s="95" t="s">
        <v>328</v>
      </c>
    </row>
    <row r="162" spans="1:42" ht="15.75">
      <c r="A162" s="88">
        <v>36</v>
      </c>
      <c r="B162" s="89" t="s">
        <v>889</v>
      </c>
      <c r="C162" s="26"/>
      <c r="D162" s="90">
        <v>8937668</v>
      </c>
      <c r="E162" s="90" t="s">
        <v>225</v>
      </c>
      <c r="F162" s="90">
        <v>5013425091</v>
      </c>
      <c r="G162" s="90" t="s">
        <v>226</v>
      </c>
      <c r="H162" s="91"/>
      <c r="I162" s="50" t="s">
        <v>883</v>
      </c>
      <c r="J162" s="50" t="s">
        <v>48</v>
      </c>
      <c r="K162" s="50"/>
      <c r="L162" s="50"/>
      <c r="M162" s="50"/>
      <c r="N162" s="50">
        <v>3100001559</v>
      </c>
      <c r="O162" s="50" t="s">
        <v>743</v>
      </c>
      <c r="P162" s="50">
        <v>1850</v>
      </c>
      <c r="Q162" s="50">
        <v>3865</v>
      </c>
      <c r="R162" s="50">
        <v>3</v>
      </c>
      <c r="S162" s="92">
        <v>3.1</v>
      </c>
      <c r="T162" s="93" t="s">
        <v>747</v>
      </c>
      <c r="U162" s="50" t="s">
        <v>227</v>
      </c>
      <c r="V162" s="50">
        <v>3.8</v>
      </c>
      <c r="W162" s="52">
        <v>15370</v>
      </c>
      <c r="X162" s="52" t="s">
        <v>100</v>
      </c>
      <c r="Y162" s="53">
        <v>74.783600000000007</v>
      </c>
      <c r="Z162" s="52">
        <f t="shared" si="107"/>
        <v>1149423.932</v>
      </c>
      <c r="AA162" s="52">
        <f>Z162*0%</f>
        <v>0</v>
      </c>
      <c r="AB162" s="52">
        <f t="shared" si="102"/>
        <v>0</v>
      </c>
      <c r="AC162" s="52">
        <f t="shared" si="114"/>
        <v>206896.30776</v>
      </c>
      <c r="AD162" s="52">
        <f t="shared" si="115"/>
        <v>28735.598300000001</v>
      </c>
      <c r="AE162" s="52">
        <f t="shared" si="116"/>
        <v>1385055.83806</v>
      </c>
      <c r="AF162" s="52">
        <f t="shared" si="117"/>
        <v>1178159.5303</v>
      </c>
      <c r="AG162" s="50" t="s">
        <v>101</v>
      </c>
      <c r="AH162" s="50" t="s">
        <v>48</v>
      </c>
      <c r="AI162" s="50">
        <v>9100129960</v>
      </c>
      <c r="AJ162" s="50" t="s">
        <v>6</v>
      </c>
      <c r="AK162" s="50" t="s">
        <v>116</v>
      </c>
      <c r="AL162" s="50" t="s">
        <v>34</v>
      </c>
      <c r="AM162" s="50">
        <v>331011024</v>
      </c>
      <c r="AN162" s="50" t="s">
        <v>197</v>
      </c>
      <c r="AO162" s="94">
        <v>44730</v>
      </c>
      <c r="AP162" s="95">
        <v>44730</v>
      </c>
    </row>
    <row r="163" spans="1:42" ht="15.75">
      <c r="A163" s="88">
        <v>37</v>
      </c>
      <c r="B163" s="89" t="s">
        <v>890</v>
      </c>
      <c r="C163" s="26"/>
      <c r="D163" s="90">
        <v>8937668</v>
      </c>
      <c r="E163" s="90" t="s">
        <v>225</v>
      </c>
      <c r="F163" s="90">
        <v>5013425091</v>
      </c>
      <c r="G163" s="90" t="s">
        <v>226</v>
      </c>
      <c r="H163" s="91"/>
      <c r="I163" s="50" t="s">
        <v>883</v>
      </c>
      <c r="J163" s="50" t="s">
        <v>48</v>
      </c>
      <c r="K163" s="50"/>
      <c r="L163" s="50"/>
      <c r="M163" s="50"/>
      <c r="N163" s="50">
        <v>3100001559</v>
      </c>
      <c r="O163" s="50" t="s">
        <v>743</v>
      </c>
      <c r="P163" s="50">
        <v>1850</v>
      </c>
      <c r="Q163" s="50">
        <v>3865</v>
      </c>
      <c r="R163" s="50">
        <v>3</v>
      </c>
      <c r="S163" s="92">
        <v>3.1</v>
      </c>
      <c r="T163" s="93" t="s">
        <v>747</v>
      </c>
      <c r="U163" s="50" t="s">
        <v>227</v>
      </c>
      <c r="V163" s="50">
        <v>3.8</v>
      </c>
      <c r="W163" s="52">
        <v>15370</v>
      </c>
      <c r="X163" s="52" t="s">
        <v>100</v>
      </c>
      <c r="Y163" s="53">
        <v>74.783600000000007</v>
      </c>
      <c r="Z163" s="52">
        <f t="shared" si="107"/>
        <v>1149423.932</v>
      </c>
      <c r="AA163" s="52">
        <f t="shared" ref="AA163:AA181" si="120">Z163*0%</f>
        <v>0</v>
      </c>
      <c r="AB163" s="52">
        <f t="shared" si="102"/>
        <v>0</v>
      </c>
      <c r="AC163" s="52">
        <f t="shared" si="114"/>
        <v>206896.30776</v>
      </c>
      <c r="AD163" s="52">
        <f t="shared" si="115"/>
        <v>28735.598300000001</v>
      </c>
      <c r="AE163" s="52">
        <f t="shared" si="116"/>
        <v>1385055.83806</v>
      </c>
      <c r="AF163" s="52">
        <f t="shared" si="117"/>
        <v>1178159.5303</v>
      </c>
      <c r="AG163" s="50" t="s">
        <v>101</v>
      </c>
      <c r="AH163" s="50" t="s">
        <v>48</v>
      </c>
      <c r="AI163" s="50">
        <v>9100129960</v>
      </c>
      <c r="AJ163" s="50" t="s">
        <v>6</v>
      </c>
      <c r="AK163" s="50" t="s">
        <v>116</v>
      </c>
      <c r="AL163" s="50" t="s">
        <v>34</v>
      </c>
      <c r="AM163" s="50">
        <v>331011024</v>
      </c>
      <c r="AN163" s="50" t="s">
        <v>197</v>
      </c>
      <c r="AO163" s="94">
        <v>44730</v>
      </c>
      <c r="AP163" s="95">
        <v>44730</v>
      </c>
    </row>
    <row r="164" spans="1:42" ht="15.75">
      <c r="A164" s="88">
        <v>38</v>
      </c>
      <c r="B164" s="89" t="s">
        <v>891</v>
      </c>
      <c r="C164" s="26"/>
      <c r="D164" s="90">
        <v>8937668</v>
      </c>
      <c r="E164" s="90" t="s">
        <v>225</v>
      </c>
      <c r="F164" s="90">
        <v>5013425091</v>
      </c>
      <c r="G164" s="90" t="s">
        <v>226</v>
      </c>
      <c r="H164" s="91"/>
      <c r="I164" s="50" t="s">
        <v>883</v>
      </c>
      <c r="J164" s="50" t="s">
        <v>48</v>
      </c>
      <c r="K164" s="50"/>
      <c r="L164" s="50"/>
      <c r="M164" s="50"/>
      <c r="N164" s="50">
        <v>3100001559</v>
      </c>
      <c r="O164" s="50" t="s">
        <v>743</v>
      </c>
      <c r="P164" s="50">
        <v>1850</v>
      </c>
      <c r="Q164" s="50">
        <v>3865</v>
      </c>
      <c r="R164" s="50">
        <v>3</v>
      </c>
      <c r="S164" s="92">
        <v>3.1</v>
      </c>
      <c r="T164" s="93" t="s">
        <v>747</v>
      </c>
      <c r="U164" s="50" t="s">
        <v>227</v>
      </c>
      <c r="V164" s="50">
        <v>3.8</v>
      </c>
      <c r="W164" s="52">
        <v>15370</v>
      </c>
      <c r="X164" s="52" t="s">
        <v>100</v>
      </c>
      <c r="Y164" s="53">
        <v>74.783600000000007</v>
      </c>
      <c r="Z164" s="52">
        <f t="shared" si="107"/>
        <v>1149423.932</v>
      </c>
      <c r="AA164" s="52">
        <f t="shared" si="120"/>
        <v>0</v>
      </c>
      <c r="AB164" s="52">
        <f t="shared" si="102"/>
        <v>0</v>
      </c>
      <c r="AC164" s="52">
        <f t="shared" si="114"/>
        <v>206896.30776</v>
      </c>
      <c r="AD164" s="52">
        <f t="shared" si="115"/>
        <v>28735.598300000001</v>
      </c>
      <c r="AE164" s="52">
        <f t="shared" si="116"/>
        <v>1385055.83806</v>
      </c>
      <c r="AF164" s="52">
        <f t="shared" si="117"/>
        <v>1178159.5303</v>
      </c>
      <c r="AG164" s="50" t="s">
        <v>101</v>
      </c>
      <c r="AH164" s="50" t="s">
        <v>48</v>
      </c>
      <c r="AI164" s="50">
        <v>9100129960</v>
      </c>
      <c r="AJ164" s="50" t="s">
        <v>6</v>
      </c>
      <c r="AK164" s="50" t="s">
        <v>116</v>
      </c>
      <c r="AL164" s="50" t="s">
        <v>34</v>
      </c>
      <c r="AM164" s="50">
        <v>331011024</v>
      </c>
      <c r="AN164" s="50" t="s">
        <v>197</v>
      </c>
      <c r="AO164" s="94">
        <v>44730</v>
      </c>
      <c r="AP164" s="95">
        <v>44730</v>
      </c>
    </row>
    <row r="165" spans="1:42" ht="15.75">
      <c r="A165" s="88">
        <v>39</v>
      </c>
      <c r="B165" s="89" t="s">
        <v>892</v>
      </c>
      <c r="C165" s="26"/>
      <c r="D165" s="90">
        <v>8937668</v>
      </c>
      <c r="E165" s="90" t="s">
        <v>225</v>
      </c>
      <c r="F165" s="90">
        <v>5013425091</v>
      </c>
      <c r="G165" s="90" t="s">
        <v>226</v>
      </c>
      <c r="H165" s="91"/>
      <c r="I165" s="50" t="s">
        <v>883</v>
      </c>
      <c r="J165" s="50" t="s">
        <v>48</v>
      </c>
      <c r="K165" s="50"/>
      <c r="L165" s="50"/>
      <c r="M165" s="50"/>
      <c r="N165" s="50">
        <v>3100001559</v>
      </c>
      <c r="O165" s="50" t="s">
        <v>743</v>
      </c>
      <c r="P165" s="50">
        <v>1850</v>
      </c>
      <c r="Q165" s="50">
        <v>3865</v>
      </c>
      <c r="R165" s="50">
        <v>3</v>
      </c>
      <c r="S165" s="92">
        <v>3.1</v>
      </c>
      <c r="T165" s="93" t="s">
        <v>747</v>
      </c>
      <c r="U165" s="50" t="s">
        <v>227</v>
      </c>
      <c r="V165" s="50">
        <v>3.8</v>
      </c>
      <c r="W165" s="52">
        <v>15370</v>
      </c>
      <c r="X165" s="52" t="s">
        <v>100</v>
      </c>
      <c r="Y165" s="53">
        <v>74.783600000000007</v>
      </c>
      <c r="Z165" s="52">
        <f t="shared" si="107"/>
        <v>1149423.932</v>
      </c>
      <c r="AA165" s="52">
        <f t="shared" si="120"/>
        <v>0</v>
      </c>
      <c r="AB165" s="52">
        <f t="shared" si="102"/>
        <v>0</v>
      </c>
      <c r="AC165" s="52">
        <f t="shared" si="114"/>
        <v>206896.30776</v>
      </c>
      <c r="AD165" s="52">
        <f t="shared" si="115"/>
        <v>28735.598300000001</v>
      </c>
      <c r="AE165" s="52">
        <f t="shared" si="116"/>
        <v>1385055.83806</v>
      </c>
      <c r="AF165" s="52">
        <f t="shared" si="117"/>
        <v>1178159.5303</v>
      </c>
      <c r="AG165" s="50" t="s">
        <v>101</v>
      </c>
      <c r="AH165" s="50" t="s">
        <v>48</v>
      </c>
      <c r="AI165" s="50">
        <v>9100129960</v>
      </c>
      <c r="AJ165" s="50" t="s">
        <v>6</v>
      </c>
      <c r="AK165" s="50" t="s">
        <v>116</v>
      </c>
      <c r="AL165" s="50" t="s">
        <v>34</v>
      </c>
      <c r="AM165" s="50">
        <v>331011024</v>
      </c>
      <c r="AN165" s="50" t="s">
        <v>197</v>
      </c>
      <c r="AO165" s="94">
        <v>44730</v>
      </c>
      <c r="AP165" s="95">
        <v>44730</v>
      </c>
    </row>
    <row r="166" spans="1:42" ht="15.75">
      <c r="A166" s="88">
        <v>40</v>
      </c>
      <c r="B166" s="89" t="s">
        <v>893</v>
      </c>
      <c r="C166" s="26"/>
      <c r="D166" s="90">
        <v>8937668</v>
      </c>
      <c r="E166" s="90" t="s">
        <v>225</v>
      </c>
      <c r="F166" s="90">
        <v>5013425091</v>
      </c>
      <c r="G166" s="90" t="s">
        <v>226</v>
      </c>
      <c r="H166" s="91"/>
      <c r="I166" s="50" t="s">
        <v>883</v>
      </c>
      <c r="J166" s="50" t="s">
        <v>48</v>
      </c>
      <c r="K166" s="50"/>
      <c r="L166" s="50"/>
      <c r="M166" s="50"/>
      <c r="N166" s="50">
        <v>3100001559</v>
      </c>
      <c r="O166" s="50" t="s">
        <v>743</v>
      </c>
      <c r="P166" s="50">
        <v>1850</v>
      </c>
      <c r="Q166" s="50">
        <v>3865</v>
      </c>
      <c r="R166" s="50">
        <v>3</v>
      </c>
      <c r="S166" s="92">
        <v>3.1</v>
      </c>
      <c r="T166" s="93" t="s">
        <v>747</v>
      </c>
      <c r="U166" s="50" t="s">
        <v>227</v>
      </c>
      <c r="V166" s="50">
        <v>3.8</v>
      </c>
      <c r="W166" s="52">
        <v>15370</v>
      </c>
      <c r="X166" s="52" t="s">
        <v>100</v>
      </c>
      <c r="Y166" s="53">
        <v>74.783600000000007</v>
      </c>
      <c r="Z166" s="52">
        <f t="shared" si="107"/>
        <v>1149423.932</v>
      </c>
      <c r="AA166" s="52">
        <f t="shared" si="120"/>
        <v>0</v>
      </c>
      <c r="AB166" s="52">
        <f t="shared" si="102"/>
        <v>0</v>
      </c>
      <c r="AC166" s="52">
        <f t="shared" si="114"/>
        <v>206896.30776</v>
      </c>
      <c r="AD166" s="52">
        <f t="shared" si="115"/>
        <v>28735.598300000001</v>
      </c>
      <c r="AE166" s="52">
        <f t="shared" si="116"/>
        <v>1385055.83806</v>
      </c>
      <c r="AF166" s="52">
        <f t="shared" si="117"/>
        <v>1178159.5303</v>
      </c>
      <c r="AG166" s="50" t="s">
        <v>101</v>
      </c>
      <c r="AH166" s="50" t="s">
        <v>48</v>
      </c>
      <c r="AI166" s="50">
        <v>9100129960</v>
      </c>
      <c r="AJ166" s="50" t="s">
        <v>6</v>
      </c>
      <c r="AK166" s="50" t="s">
        <v>116</v>
      </c>
      <c r="AL166" s="50" t="s">
        <v>34</v>
      </c>
      <c r="AM166" s="50">
        <v>331011024</v>
      </c>
      <c r="AN166" s="50" t="s">
        <v>197</v>
      </c>
      <c r="AO166" s="94">
        <v>44730</v>
      </c>
      <c r="AP166" s="95">
        <v>44730</v>
      </c>
    </row>
    <row r="167" spans="1:42" ht="15.75">
      <c r="A167" s="88">
        <v>41</v>
      </c>
      <c r="B167" s="89" t="s">
        <v>894</v>
      </c>
      <c r="C167" s="26"/>
      <c r="D167" s="90">
        <v>8937668</v>
      </c>
      <c r="E167" s="90" t="s">
        <v>225</v>
      </c>
      <c r="F167" s="90">
        <v>5013425091</v>
      </c>
      <c r="G167" s="90" t="s">
        <v>226</v>
      </c>
      <c r="H167" s="91"/>
      <c r="I167" s="50" t="s">
        <v>883</v>
      </c>
      <c r="J167" s="50" t="s">
        <v>48</v>
      </c>
      <c r="K167" s="50"/>
      <c r="L167" s="50"/>
      <c r="M167" s="50"/>
      <c r="N167" s="50">
        <v>3100001559</v>
      </c>
      <c r="O167" s="50" t="s">
        <v>743</v>
      </c>
      <c r="P167" s="50">
        <v>1850</v>
      </c>
      <c r="Q167" s="50">
        <v>3865</v>
      </c>
      <c r="R167" s="50">
        <v>3</v>
      </c>
      <c r="S167" s="92">
        <v>3.93</v>
      </c>
      <c r="T167" s="93" t="s">
        <v>747</v>
      </c>
      <c r="U167" s="50" t="s">
        <v>227</v>
      </c>
      <c r="V167" s="50">
        <v>3.8</v>
      </c>
      <c r="W167" s="52">
        <v>15370</v>
      </c>
      <c r="X167" s="52" t="s">
        <v>100</v>
      </c>
      <c r="Y167" s="53">
        <v>74.783600000000007</v>
      </c>
      <c r="Z167" s="52">
        <f t="shared" si="107"/>
        <v>1149423.932</v>
      </c>
      <c r="AA167" s="52">
        <f t="shared" si="120"/>
        <v>0</v>
      </c>
      <c r="AB167" s="52">
        <f t="shared" si="102"/>
        <v>0</v>
      </c>
      <c r="AC167" s="52">
        <f t="shared" si="114"/>
        <v>206896.30776</v>
      </c>
      <c r="AD167" s="52">
        <f t="shared" si="115"/>
        <v>28735.598300000001</v>
      </c>
      <c r="AE167" s="52">
        <f t="shared" si="116"/>
        <v>1385055.83806</v>
      </c>
      <c r="AF167" s="52">
        <f t="shared" si="117"/>
        <v>1178159.5303</v>
      </c>
      <c r="AG167" s="50" t="s">
        <v>101</v>
      </c>
      <c r="AH167" s="50" t="s">
        <v>48</v>
      </c>
      <c r="AI167" s="50">
        <v>9100129960</v>
      </c>
      <c r="AJ167" s="50" t="s">
        <v>6</v>
      </c>
      <c r="AK167" s="50" t="s">
        <v>116</v>
      </c>
      <c r="AL167" s="50" t="s">
        <v>34</v>
      </c>
      <c r="AM167" s="50">
        <v>331011024</v>
      </c>
      <c r="AN167" s="50" t="s">
        <v>197</v>
      </c>
      <c r="AO167" s="94">
        <v>44730</v>
      </c>
      <c r="AP167" s="95">
        <v>44730</v>
      </c>
    </row>
    <row r="168" spans="1:42" ht="15.75">
      <c r="A168" s="88">
        <v>42</v>
      </c>
      <c r="B168" s="89" t="s">
        <v>895</v>
      </c>
      <c r="C168" s="26"/>
      <c r="D168" s="90">
        <v>8937668</v>
      </c>
      <c r="E168" s="90" t="s">
        <v>225</v>
      </c>
      <c r="F168" s="90">
        <v>5013425091</v>
      </c>
      <c r="G168" s="90" t="s">
        <v>226</v>
      </c>
      <c r="H168" s="91"/>
      <c r="I168" s="50" t="s">
        <v>883</v>
      </c>
      <c r="J168" s="50" t="s">
        <v>48</v>
      </c>
      <c r="K168" s="50"/>
      <c r="L168" s="50"/>
      <c r="M168" s="50"/>
      <c r="N168" s="50">
        <v>3100001559</v>
      </c>
      <c r="O168" s="50" t="s">
        <v>743</v>
      </c>
      <c r="P168" s="50">
        <v>1850</v>
      </c>
      <c r="Q168" s="50">
        <v>3865</v>
      </c>
      <c r="R168" s="50">
        <v>3</v>
      </c>
      <c r="S168" s="92">
        <v>3.93</v>
      </c>
      <c r="T168" s="93" t="s">
        <v>747</v>
      </c>
      <c r="U168" s="50" t="s">
        <v>227</v>
      </c>
      <c r="V168" s="50">
        <v>3.8</v>
      </c>
      <c r="W168" s="52">
        <v>15370</v>
      </c>
      <c r="X168" s="52" t="s">
        <v>100</v>
      </c>
      <c r="Y168" s="53">
        <v>74.783600000000007</v>
      </c>
      <c r="Z168" s="52">
        <f t="shared" si="107"/>
        <v>1149423.932</v>
      </c>
      <c r="AA168" s="52">
        <f t="shared" si="120"/>
        <v>0</v>
      </c>
      <c r="AB168" s="52">
        <f t="shared" ref="AB168:AB231" si="121">AA168*10%</f>
        <v>0</v>
      </c>
      <c r="AC168" s="52">
        <f t="shared" si="114"/>
        <v>206896.30776</v>
      </c>
      <c r="AD168" s="52">
        <f t="shared" si="115"/>
        <v>28735.598300000001</v>
      </c>
      <c r="AE168" s="52">
        <f t="shared" si="116"/>
        <v>1385055.83806</v>
      </c>
      <c r="AF168" s="52">
        <f t="shared" si="117"/>
        <v>1178159.5303</v>
      </c>
      <c r="AG168" s="50" t="s">
        <v>101</v>
      </c>
      <c r="AH168" s="50" t="s">
        <v>48</v>
      </c>
      <c r="AI168" s="50">
        <v>9100129960</v>
      </c>
      <c r="AJ168" s="50" t="s">
        <v>6</v>
      </c>
      <c r="AK168" s="50" t="s">
        <v>116</v>
      </c>
      <c r="AL168" s="50" t="s">
        <v>34</v>
      </c>
      <c r="AM168" s="50">
        <v>331011024</v>
      </c>
      <c r="AN168" s="50" t="s">
        <v>197</v>
      </c>
      <c r="AO168" s="94">
        <v>44730</v>
      </c>
      <c r="AP168" s="95">
        <v>44730</v>
      </c>
    </row>
    <row r="169" spans="1:42" ht="15.75">
      <c r="A169" s="88">
        <v>43</v>
      </c>
      <c r="B169" s="89" t="s">
        <v>896</v>
      </c>
      <c r="C169" s="26"/>
      <c r="D169" s="90">
        <v>8937668</v>
      </c>
      <c r="E169" s="90" t="s">
        <v>225</v>
      </c>
      <c r="F169" s="90">
        <v>5013425091</v>
      </c>
      <c r="G169" s="90" t="s">
        <v>226</v>
      </c>
      <c r="H169" s="91"/>
      <c r="I169" s="50" t="s">
        <v>883</v>
      </c>
      <c r="J169" s="50" t="s">
        <v>48</v>
      </c>
      <c r="K169" s="50"/>
      <c r="L169" s="50"/>
      <c r="M169" s="50"/>
      <c r="N169" s="50">
        <v>3100001559</v>
      </c>
      <c r="O169" s="50" t="s">
        <v>743</v>
      </c>
      <c r="P169" s="50">
        <v>1850</v>
      </c>
      <c r="Q169" s="50">
        <v>3865</v>
      </c>
      <c r="R169" s="50">
        <v>3</v>
      </c>
      <c r="S169" s="92">
        <v>3.93</v>
      </c>
      <c r="T169" s="93" t="s">
        <v>747</v>
      </c>
      <c r="U169" s="50" t="s">
        <v>227</v>
      </c>
      <c r="V169" s="50">
        <v>3.8</v>
      </c>
      <c r="W169" s="52">
        <v>15370</v>
      </c>
      <c r="X169" s="52" t="s">
        <v>100</v>
      </c>
      <c r="Y169" s="53">
        <v>74.783600000000007</v>
      </c>
      <c r="Z169" s="52">
        <f t="shared" si="107"/>
        <v>1149423.932</v>
      </c>
      <c r="AA169" s="52">
        <f t="shared" si="120"/>
        <v>0</v>
      </c>
      <c r="AB169" s="52">
        <f t="shared" si="121"/>
        <v>0</v>
      </c>
      <c r="AC169" s="52">
        <f t="shared" si="114"/>
        <v>206896.30776</v>
      </c>
      <c r="AD169" s="52">
        <f t="shared" si="115"/>
        <v>28735.598300000001</v>
      </c>
      <c r="AE169" s="52">
        <f t="shared" si="116"/>
        <v>1385055.83806</v>
      </c>
      <c r="AF169" s="52">
        <f t="shared" si="117"/>
        <v>1178159.5303</v>
      </c>
      <c r="AG169" s="50" t="s">
        <v>101</v>
      </c>
      <c r="AH169" s="50" t="s">
        <v>48</v>
      </c>
      <c r="AI169" s="50">
        <v>9100129960</v>
      </c>
      <c r="AJ169" s="50" t="s">
        <v>6</v>
      </c>
      <c r="AK169" s="50" t="s">
        <v>116</v>
      </c>
      <c r="AL169" s="50" t="s">
        <v>34</v>
      </c>
      <c r="AM169" s="50">
        <v>331011024</v>
      </c>
      <c r="AN169" s="50" t="s">
        <v>197</v>
      </c>
      <c r="AO169" s="94">
        <v>44730</v>
      </c>
      <c r="AP169" s="95">
        <v>44730</v>
      </c>
    </row>
    <row r="170" spans="1:42" ht="15.75">
      <c r="A170" s="88">
        <v>44</v>
      </c>
      <c r="B170" s="89" t="s">
        <v>897</v>
      </c>
      <c r="C170" s="26"/>
      <c r="D170" s="90">
        <v>8937668</v>
      </c>
      <c r="E170" s="90" t="s">
        <v>225</v>
      </c>
      <c r="F170" s="90">
        <v>5013425091</v>
      </c>
      <c r="G170" s="90" t="s">
        <v>226</v>
      </c>
      <c r="H170" s="91"/>
      <c r="I170" s="50" t="s">
        <v>883</v>
      </c>
      <c r="J170" s="50" t="s">
        <v>48</v>
      </c>
      <c r="K170" s="50"/>
      <c r="L170" s="50"/>
      <c r="M170" s="50"/>
      <c r="N170" s="50">
        <v>3100001559</v>
      </c>
      <c r="O170" s="50" t="s">
        <v>743</v>
      </c>
      <c r="P170" s="50">
        <v>1850</v>
      </c>
      <c r="Q170" s="50">
        <v>3865</v>
      </c>
      <c r="R170" s="50">
        <v>3</v>
      </c>
      <c r="S170" s="92">
        <v>3.1</v>
      </c>
      <c r="T170" s="93" t="s">
        <v>747</v>
      </c>
      <c r="U170" s="50" t="s">
        <v>227</v>
      </c>
      <c r="V170" s="50">
        <v>3.8</v>
      </c>
      <c r="W170" s="52">
        <v>15370</v>
      </c>
      <c r="X170" s="52" t="s">
        <v>100</v>
      </c>
      <c r="Y170" s="53">
        <v>74.783600000000007</v>
      </c>
      <c r="Z170" s="52">
        <f t="shared" si="107"/>
        <v>1149423.932</v>
      </c>
      <c r="AA170" s="52">
        <f t="shared" si="120"/>
        <v>0</v>
      </c>
      <c r="AB170" s="52">
        <f t="shared" si="121"/>
        <v>0</v>
      </c>
      <c r="AC170" s="52">
        <f t="shared" si="114"/>
        <v>206896.30776</v>
      </c>
      <c r="AD170" s="52">
        <f t="shared" si="115"/>
        <v>28735.598300000001</v>
      </c>
      <c r="AE170" s="52">
        <f t="shared" si="116"/>
        <v>1385055.83806</v>
      </c>
      <c r="AF170" s="52">
        <f t="shared" si="117"/>
        <v>1178159.5303</v>
      </c>
      <c r="AG170" s="50" t="s">
        <v>101</v>
      </c>
      <c r="AH170" s="50" t="s">
        <v>48</v>
      </c>
      <c r="AI170" s="50">
        <v>9100129960</v>
      </c>
      <c r="AJ170" s="50" t="s">
        <v>6</v>
      </c>
      <c r="AK170" s="50" t="s">
        <v>116</v>
      </c>
      <c r="AL170" s="50" t="s">
        <v>34</v>
      </c>
      <c r="AM170" s="50">
        <v>331011024</v>
      </c>
      <c r="AN170" s="50" t="s">
        <v>197</v>
      </c>
      <c r="AO170" s="94">
        <v>44731</v>
      </c>
      <c r="AP170" s="95">
        <v>44731</v>
      </c>
    </row>
    <row r="171" spans="1:42" ht="15.75">
      <c r="A171" s="88">
        <v>45</v>
      </c>
      <c r="B171" s="89" t="s">
        <v>898</v>
      </c>
      <c r="C171" s="26"/>
      <c r="D171" s="90">
        <v>8937668</v>
      </c>
      <c r="E171" s="90" t="s">
        <v>225</v>
      </c>
      <c r="F171" s="90">
        <v>5013425091</v>
      </c>
      <c r="G171" s="90" t="s">
        <v>226</v>
      </c>
      <c r="H171" s="91"/>
      <c r="I171" s="50" t="s">
        <v>883</v>
      </c>
      <c r="J171" s="50" t="s">
        <v>48</v>
      </c>
      <c r="K171" s="50"/>
      <c r="L171" s="50"/>
      <c r="M171" s="50"/>
      <c r="N171" s="50">
        <v>3100001559</v>
      </c>
      <c r="O171" s="50" t="s">
        <v>743</v>
      </c>
      <c r="P171" s="50">
        <v>1850</v>
      </c>
      <c r="Q171" s="50">
        <v>3865</v>
      </c>
      <c r="R171" s="50">
        <v>3</v>
      </c>
      <c r="S171" s="92">
        <v>3.1</v>
      </c>
      <c r="T171" s="93" t="s">
        <v>747</v>
      </c>
      <c r="U171" s="50" t="s">
        <v>227</v>
      </c>
      <c r="V171" s="50">
        <v>3.8</v>
      </c>
      <c r="W171" s="52">
        <v>15370</v>
      </c>
      <c r="X171" s="52" t="s">
        <v>100</v>
      </c>
      <c r="Y171" s="53">
        <v>74.783600000000007</v>
      </c>
      <c r="Z171" s="52">
        <f t="shared" si="107"/>
        <v>1149423.932</v>
      </c>
      <c r="AA171" s="52">
        <f t="shared" si="120"/>
        <v>0</v>
      </c>
      <c r="AB171" s="52">
        <f t="shared" si="121"/>
        <v>0</v>
      </c>
      <c r="AC171" s="52">
        <f t="shared" si="114"/>
        <v>206896.30776</v>
      </c>
      <c r="AD171" s="52">
        <f t="shared" si="115"/>
        <v>28735.598300000001</v>
      </c>
      <c r="AE171" s="52">
        <f t="shared" si="116"/>
        <v>1385055.83806</v>
      </c>
      <c r="AF171" s="52">
        <f t="shared" si="117"/>
        <v>1178159.5303</v>
      </c>
      <c r="AG171" s="50" t="s">
        <v>101</v>
      </c>
      <c r="AH171" s="50" t="s">
        <v>48</v>
      </c>
      <c r="AI171" s="50">
        <v>9100129960</v>
      </c>
      <c r="AJ171" s="50" t="s">
        <v>6</v>
      </c>
      <c r="AK171" s="50" t="s">
        <v>116</v>
      </c>
      <c r="AL171" s="50" t="s">
        <v>34</v>
      </c>
      <c r="AM171" s="50">
        <v>331011024</v>
      </c>
      <c r="AN171" s="50" t="s">
        <v>197</v>
      </c>
      <c r="AO171" s="94">
        <v>44731</v>
      </c>
      <c r="AP171" s="95">
        <v>44731</v>
      </c>
    </row>
    <row r="172" spans="1:42" ht="15.75">
      <c r="A172" s="88">
        <v>46</v>
      </c>
      <c r="B172" s="89" t="s">
        <v>899</v>
      </c>
      <c r="C172" s="26"/>
      <c r="D172" s="90">
        <v>8937668</v>
      </c>
      <c r="E172" s="90" t="s">
        <v>225</v>
      </c>
      <c r="F172" s="90">
        <v>5013425091</v>
      </c>
      <c r="G172" s="90" t="s">
        <v>226</v>
      </c>
      <c r="H172" s="91"/>
      <c r="I172" s="50" t="s">
        <v>883</v>
      </c>
      <c r="J172" s="50" t="s">
        <v>48</v>
      </c>
      <c r="K172" s="50"/>
      <c r="L172" s="50"/>
      <c r="M172" s="50"/>
      <c r="N172" s="50">
        <v>3100001559</v>
      </c>
      <c r="O172" s="50" t="s">
        <v>743</v>
      </c>
      <c r="P172" s="50">
        <v>1850</v>
      </c>
      <c r="Q172" s="50">
        <v>3865</v>
      </c>
      <c r="R172" s="50">
        <v>3</v>
      </c>
      <c r="S172" s="92">
        <v>3.1</v>
      </c>
      <c r="T172" s="93" t="s">
        <v>747</v>
      </c>
      <c r="U172" s="50" t="s">
        <v>227</v>
      </c>
      <c r="V172" s="50">
        <v>3.8</v>
      </c>
      <c r="W172" s="52">
        <v>15370</v>
      </c>
      <c r="X172" s="52" t="s">
        <v>100</v>
      </c>
      <c r="Y172" s="53">
        <v>74.783600000000007</v>
      </c>
      <c r="Z172" s="52">
        <f t="shared" si="107"/>
        <v>1149423.932</v>
      </c>
      <c r="AA172" s="52">
        <f t="shared" si="120"/>
        <v>0</v>
      </c>
      <c r="AB172" s="52">
        <f t="shared" si="121"/>
        <v>0</v>
      </c>
      <c r="AC172" s="52">
        <f t="shared" si="114"/>
        <v>206896.30776</v>
      </c>
      <c r="AD172" s="52">
        <f t="shared" si="115"/>
        <v>28735.598300000001</v>
      </c>
      <c r="AE172" s="52">
        <f t="shared" si="116"/>
        <v>1385055.83806</v>
      </c>
      <c r="AF172" s="52">
        <f t="shared" si="117"/>
        <v>1178159.5303</v>
      </c>
      <c r="AG172" s="50" t="s">
        <v>101</v>
      </c>
      <c r="AH172" s="50" t="s">
        <v>48</v>
      </c>
      <c r="AI172" s="50">
        <v>9100129960</v>
      </c>
      <c r="AJ172" s="50" t="s">
        <v>6</v>
      </c>
      <c r="AK172" s="50" t="s">
        <v>116</v>
      </c>
      <c r="AL172" s="50" t="s">
        <v>34</v>
      </c>
      <c r="AM172" s="50">
        <v>331011024</v>
      </c>
      <c r="AN172" s="50" t="s">
        <v>197</v>
      </c>
      <c r="AO172" s="94">
        <v>44731</v>
      </c>
      <c r="AP172" s="95">
        <v>44731</v>
      </c>
    </row>
    <row r="173" spans="1:42" ht="15.75">
      <c r="A173" s="88">
        <v>47</v>
      </c>
      <c r="B173" s="89" t="s">
        <v>900</v>
      </c>
      <c r="C173" s="26"/>
      <c r="D173" s="90">
        <v>8937668</v>
      </c>
      <c r="E173" s="90" t="s">
        <v>225</v>
      </c>
      <c r="F173" s="90">
        <v>5013425091</v>
      </c>
      <c r="G173" s="90" t="s">
        <v>226</v>
      </c>
      <c r="H173" s="91"/>
      <c r="I173" s="50" t="s">
        <v>883</v>
      </c>
      <c r="J173" s="50" t="s">
        <v>48</v>
      </c>
      <c r="K173" s="50"/>
      <c r="L173" s="50"/>
      <c r="M173" s="50"/>
      <c r="N173" s="50">
        <v>3100001559</v>
      </c>
      <c r="O173" s="50" t="s">
        <v>743</v>
      </c>
      <c r="P173" s="50">
        <v>1850</v>
      </c>
      <c r="Q173" s="50">
        <v>3865</v>
      </c>
      <c r="R173" s="50">
        <v>3</v>
      </c>
      <c r="S173" s="92">
        <v>3.93</v>
      </c>
      <c r="T173" s="93" t="s">
        <v>747</v>
      </c>
      <c r="U173" s="50" t="s">
        <v>227</v>
      </c>
      <c r="V173" s="50">
        <v>3.8</v>
      </c>
      <c r="W173" s="52">
        <v>15370</v>
      </c>
      <c r="X173" s="52" t="s">
        <v>100</v>
      </c>
      <c r="Y173" s="53">
        <v>74.783600000000007</v>
      </c>
      <c r="Z173" s="52">
        <f t="shared" si="107"/>
        <v>1149423.932</v>
      </c>
      <c r="AA173" s="52">
        <f t="shared" si="120"/>
        <v>0</v>
      </c>
      <c r="AB173" s="52">
        <f t="shared" si="121"/>
        <v>0</v>
      </c>
      <c r="AC173" s="52">
        <f t="shared" si="114"/>
        <v>206896.30776</v>
      </c>
      <c r="AD173" s="52">
        <f t="shared" si="115"/>
        <v>28735.598300000001</v>
      </c>
      <c r="AE173" s="52">
        <f t="shared" si="116"/>
        <v>1385055.83806</v>
      </c>
      <c r="AF173" s="52">
        <f t="shared" si="117"/>
        <v>1178159.5303</v>
      </c>
      <c r="AG173" s="50" t="s">
        <v>101</v>
      </c>
      <c r="AH173" s="50" t="s">
        <v>48</v>
      </c>
      <c r="AI173" s="50">
        <v>9100129960</v>
      </c>
      <c r="AJ173" s="50" t="s">
        <v>6</v>
      </c>
      <c r="AK173" s="50" t="s">
        <v>116</v>
      </c>
      <c r="AL173" s="50" t="s">
        <v>34</v>
      </c>
      <c r="AM173" s="50">
        <v>331011024</v>
      </c>
      <c r="AN173" s="50" t="s">
        <v>197</v>
      </c>
      <c r="AO173" s="94">
        <v>44731</v>
      </c>
      <c r="AP173" s="95">
        <v>44731</v>
      </c>
    </row>
    <row r="174" spans="1:42" ht="15.75">
      <c r="A174" s="88">
        <v>48</v>
      </c>
      <c r="B174" s="89" t="s">
        <v>901</v>
      </c>
      <c r="C174" s="26"/>
      <c r="D174" s="90">
        <v>8937668</v>
      </c>
      <c r="E174" s="90" t="s">
        <v>225</v>
      </c>
      <c r="F174" s="90">
        <v>5013425091</v>
      </c>
      <c r="G174" s="90" t="s">
        <v>226</v>
      </c>
      <c r="H174" s="91"/>
      <c r="I174" s="50" t="s">
        <v>883</v>
      </c>
      <c r="J174" s="50" t="s">
        <v>48</v>
      </c>
      <c r="K174" s="50"/>
      <c r="L174" s="50"/>
      <c r="M174" s="50"/>
      <c r="N174" s="50">
        <v>3100001559</v>
      </c>
      <c r="O174" s="50" t="s">
        <v>743</v>
      </c>
      <c r="P174" s="50">
        <v>1850</v>
      </c>
      <c r="Q174" s="50">
        <v>3865</v>
      </c>
      <c r="R174" s="50">
        <v>3</v>
      </c>
      <c r="S174" s="92">
        <v>3.93</v>
      </c>
      <c r="T174" s="93" t="s">
        <v>747</v>
      </c>
      <c r="U174" s="50" t="s">
        <v>227</v>
      </c>
      <c r="V174" s="50">
        <v>3.8</v>
      </c>
      <c r="W174" s="52">
        <v>15370</v>
      </c>
      <c r="X174" s="52" t="s">
        <v>100</v>
      </c>
      <c r="Y174" s="53">
        <v>74.783600000000007</v>
      </c>
      <c r="Z174" s="52">
        <f t="shared" si="107"/>
        <v>1149423.932</v>
      </c>
      <c r="AA174" s="52">
        <f t="shared" si="120"/>
        <v>0</v>
      </c>
      <c r="AB174" s="52">
        <f t="shared" si="121"/>
        <v>0</v>
      </c>
      <c r="AC174" s="52">
        <f t="shared" si="114"/>
        <v>206896.30776</v>
      </c>
      <c r="AD174" s="52">
        <f t="shared" si="115"/>
        <v>28735.598300000001</v>
      </c>
      <c r="AE174" s="52">
        <f t="shared" si="116"/>
        <v>1385055.83806</v>
      </c>
      <c r="AF174" s="52">
        <f t="shared" si="117"/>
        <v>1178159.5303</v>
      </c>
      <c r="AG174" s="50" t="s">
        <v>101</v>
      </c>
      <c r="AH174" s="50" t="s">
        <v>48</v>
      </c>
      <c r="AI174" s="50">
        <v>9100129960</v>
      </c>
      <c r="AJ174" s="50" t="s">
        <v>6</v>
      </c>
      <c r="AK174" s="50" t="s">
        <v>116</v>
      </c>
      <c r="AL174" s="50" t="s">
        <v>34</v>
      </c>
      <c r="AM174" s="50">
        <v>331011024</v>
      </c>
      <c r="AN174" s="50" t="s">
        <v>197</v>
      </c>
      <c r="AO174" s="94">
        <v>44731</v>
      </c>
      <c r="AP174" s="95">
        <v>44731</v>
      </c>
    </row>
    <row r="175" spans="1:42" ht="15.75">
      <c r="A175" s="88">
        <v>49</v>
      </c>
      <c r="B175" s="89" t="s">
        <v>902</v>
      </c>
      <c r="C175" s="26"/>
      <c r="D175" s="90">
        <v>8937668</v>
      </c>
      <c r="E175" s="90" t="s">
        <v>225</v>
      </c>
      <c r="F175" s="90">
        <v>5013425091</v>
      </c>
      <c r="G175" s="90" t="s">
        <v>226</v>
      </c>
      <c r="H175" s="91"/>
      <c r="I175" s="50" t="s">
        <v>883</v>
      </c>
      <c r="J175" s="50" t="s">
        <v>48</v>
      </c>
      <c r="K175" s="50"/>
      <c r="L175" s="50"/>
      <c r="M175" s="50"/>
      <c r="N175" s="50">
        <v>3100001559</v>
      </c>
      <c r="O175" s="50" t="s">
        <v>743</v>
      </c>
      <c r="P175" s="50">
        <v>1850</v>
      </c>
      <c r="Q175" s="50">
        <v>3865</v>
      </c>
      <c r="R175" s="50">
        <v>3</v>
      </c>
      <c r="S175" s="92">
        <v>3.93</v>
      </c>
      <c r="T175" s="93" t="s">
        <v>747</v>
      </c>
      <c r="U175" s="50" t="s">
        <v>227</v>
      </c>
      <c r="V175" s="50">
        <v>3.8</v>
      </c>
      <c r="W175" s="52">
        <v>15370</v>
      </c>
      <c r="X175" s="52" t="s">
        <v>100</v>
      </c>
      <c r="Y175" s="53">
        <v>74.783600000000007</v>
      </c>
      <c r="Z175" s="52">
        <f t="shared" si="107"/>
        <v>1149423.932</v>
      </c>
      <c r="AA175" s="52">
        <f t="shared" si="120"/>
        <v>0</v>
      </c>
      <c r="AB175" s="52">
        <f t="shared" si="121"/>
        <v>0</v>
      </c>
      <c r="AC175" s="52">
        <f t="shared" si="114"/>
        <v>206896.30776</v>
      </c>
      <c r="AD175" s="52">
        <f t="shared" si="115"/>
        <v>28735.598300000001</v>
      </c>
      <c r="AE175" s="52">
        <f t="shared" si="116"/>
        <v>1385055.83806</v>
      </c>
      <c r="AF175" s="52">
        <f t="shared" si="117"/>
        <v>1178159.5303</v>
      </c>
      <c r="AG175" s="50" t="s">
        <v>101</v>
      </c>
      <c r="AH175" s="50" t="s">
        <v>48</v>
      </c>
      <c r="AI175" s="50">
        <v>9100129960</v>
      </c>
      <c r="AJ175" s="50" t="s">
        <v>6</v>
      </c>
      <c r="AK175" s="50" t="s">
        <v>116</v>
      </c>
      <c r="AL175" s="50" t="s">
        <v>34</v>
      </c>
      <c r="AM175" s="50">
        <v>331011024</v>
      </c>
      <c r="AN175" s="50" t="s">
        <v>197</v>
      </c>
      <c r="AO175" s="94">
        <v>44731</v>
      </c>
      <c r="AP175" s="95">
        <v>44731</v>
      </c>
    </row>
    <row r="176" spans="1:42" ht="15.75">
      <c r="A176" s="88">
        <v>50</v>
      </c>
      <c r="B176" s="89" t="s">
        <v>903</v>
      </c>
      <c r="C176" s="26"/>
      <c r="D176" s="90">
        <v>8937668</v>
      </c>
      <c r="E176" s="90" t="s">
        <v>225</v>
      </c>
      <c r="F176" s="90">
        <v>5013425091</v>
      </c>
      <c r="G176" s="90" t="s">
        <v>226</v>
      </c>
      <c r="H176" s="91"/>
      <c r="I176" s="50" t="s">
        <v>883</v>
      </c>
      <c r="J176" s="50" t="s">
        <v>48</v>
      </c>
      <c r="K176" s="50"/>
      <c r="L176" s="50"/>
      <c r="M176" s="50"/>
      <c r="N176" s="50">
        <v>3100001559</v>
      </c>
      <c r="O176" s="50" t="s">
        <v>743</v>
      </c>
      <c r="P176" s="50">
        <v>1850</v>
      </c>
      <c r="Q176" s="50">
        <v>3865</v>
      </c>
      <c r="R176" s="50">
        <v>3</v>
      </c>
      <c r="S176" s="92">
        <v>3.93</v>
      </c>
      <c r="T176" s="93" t="s">
        <v>747</v>
      </c>
      <c r="U176" s="50" t="s">
        <v>227</v>
      </c>
      <c r="V176" s="50">
        <v>3.8</v>
      </c>
      <c r="W176" s="52">
        <v>15370</v>
      </c>
      <c r="X176" s="52" t="s">
        <v>100</v>
      </c>
      <c r="Y176" s="53">
        <v>74.783600000000007</v>
      </c>
      <c r="Z176" s="52">
        <f t="shared" si="107"/>
        <v>1149423.932</v>
      </c>
      <c r="AA176" s="52">
        <f t="shared" si="120"/>
        <v>0</v>
      </c>
      <c r="AB176" s="52">
        <f t="shared" si="121"/>
        <v>0</v>
      </c>
      <c r="AC176" s="52">
        <f t="shared" si="114"/>
        <v>206896.30776</v>
      </c>
      <c r="AD176" s="52">
        <f t="shared" si="115"/>
        <v>28735.598300000001</v>
      </c>
      <c r="AE176" s="52">
        <f t="shared" si="116"/>
        <v>1385055.83806</v>
      </c>
      <c r="AF176" s="52">
        <f t="shared" si="117"/>
        <v>1178159.5303</v>
      </c>
      <c r="AG176" s="50" t="s">
        <v>101</v>
      </c>
      <c r="AH176" s="50" t="s">
        <v>48</v>
      </c>
      <c r="AI176" s="50">
        <v>9100129960</v>
      </c>
      <c r="AJ176" s="50" t="s">
        <v>6</v>
      </c>
      <c r="AK176" s="50" t="s">
        <v>116</v>
      </c>
      <c r="AL176" s="50" t="s">
        <v>34</v>
      </c>
      <c r="AM176" s="50">
        <v>331011024</v>
      </c>
      <c r="AN176" s="50" t="s">
        <v>197</v>
      </c>
      <c r="AO176" s="94">
        <v>44731</v>
      </c>
      <c r="AP176" s="95">
        <v>44731</v>
      </c>
    </row>
    <row r="177" spans="1:42" ht="15.75">
      <c r="A177" s="88">
        <v>51</v>
      </c>
      <c r="B177" s="89" t="s">
        <v>904</v>
      </c>
      <c r="C177" s="26"/>
      <c r="D177" s="90">
        <v>8937668</v>
      </c>
      <c r="E177" s="90" t="s">
        <v>225</v>
      </c>
      <c r="F177" s="90">
        <v>5013425091</v>
      </c>
      <c r="G177" s="90" t="s">
        <v>226</v>
      </c>
      <c r="H177" s="91"/>
      <c r="I177" s="50" t="s">
        <v>883</v>
      </c>
      <c r="J177" s="50" t="s">
        <v>48</v>
      </c>
      <c r="K177" s="50"/>
      <c r="L177" s="50"/>
      <c r="M177" s="50"/>
      <c r="N177" s="50">
        <v>3100001559</v>
      </c>
      <c r="O177" s="50" t="s">
        <v>743</v>
      </c>
      <c r="P177" s="50">
        <v>1850</v>
      </c>
      <c r="Q177" s="50">
        <v>3865</v>
      </c>
      <c r="R177" s="50">
        <v>3</v>
      </c>
      <c r="S177" s="92">
        <v>3.93</v>
      </c>
      <c r="T177" s="93" t="s">
        <v>747</v>
      </c>
      <c r="U177" s="50" t="s">
        <v>227</v>
      </c>
      <c r="V177" s="50">
        <v>3.8</v>
      </c>
      <c r="W177" s="52">
        <v>15370</v>
      </c>
      <c r="X177" s="52" t="s">
        <v>100</v>
      </c>
      <c r="Y177" s="53">
        <v>74.783600000000007</v>
      </c>
      <c r="Z177" s="52">
        <f t="shared" si="107"/>
        <v>1149423.932</v>
      </c>
      <c r="AA177" s="52">
        <f t="shared" si="120"/>
        <v>0</v>
      </c>
      <c r="AB177" s="52">
        <f t="shared" si="121"/>
        <v>0</v>
      </c>
      <c r="AC177" s="52">
        <f t="shared" si="114"/>
        <v>206896.30776</v>
      </c>
      <c r="AD177" s="52">
        <f t="shared" si="115"/>
        <v>28735.598300000001</v>
      </c>
      <c r="AE177" s="52">
        <f t="shared" si="116"/>
        <v>1385055.83806</v>
      </c>
      <c r="AF177" s="52">
        <f t="shared" si="117"/>
        <v>1178159.5303</v>
      </c>
      <c r="AG177" s="50" t="s">
        <v>101</v>
      </c>
      <c r="AH177" s="50" t="s">
        <v>48</v>
      </c>
      <c r="AI177" s="50">
        <v>9100129960</v>
      </c>
      <c r="AJ177" s="50" t="s">
        <v>6</v>
      </c>
      <c r="AK177" s="50" t="s">
        <v>116</v>
      </c>
      <c r="AL177" s="50" t="s">
        <v>34</v>
      </c>
      <c r="AM177" s="50">
        <v>331011024</v>
      </c>
      <c r="AN177" s="50" t="s">
        <v>197</v>
      </c>
      <c r="AO177" s="94">
        <v>44731</v>
      </c>
      <c r="AP177" s="95">
        <v>44731</v>
      </c>
    </row>
    <row r="178" spans="1:42" ht="15.75">
      <c r="A178" s="88">
        <v>52</v>
      </c>
      <c r="B178" s="89" t="s">
        <v>905</v>
      </c>
      <c r="C178" s="26"/>
      <c r="D178" s="90">
        <v>8937668</v>
      </c>
      <c r="E178" s="90" t="s">
        <v>225</v>
      </c>
      <c r="F178" s="90">
        <v>5013425091</v>
      </c>
      <c r="G178" s="90" t="s">
        <v>226</v>
      </c>
      <c r="H178" s="91"/>
      <c r="I178" s="50" t="s">
        <v>883</v>
      </c>
      <c r="J178" s="50" t="s">
        <v>48</v>
      </c>
      <c r="K178" s="50"/>
      <c r="L178" s="50"/>
      <c r="M178" s="50"/>
      <c r="N178" s="50">
        <v>3100001559</v>
      </c>
      <c r="O178" s="50" t="s">
        <v>743</v>
      </c>
      <c r="P178" s="50">
        <v>1850</v>
      </c>
      <c r="Q178" s="50">
        <v>3865</v>
      </c>
      <c r="R178" s="50">
        <v>3</v>
      </c>
      <c r="S178" s="92">
        <v>3.1</v>
      </c>
      <c r="T178" s="93" t="s">
        <v>747</v>
      </c>
      <c r="U178" s="50" t="s">
        <v>227</v>
      </c>
      <c r="V178" s="50">
        <v>3.8</v>
      </c>
      <c r="W178" s="52">
        <v>15370</v>
      </c>
      <c r="X178" s="52" t="s">
        <v>100</v>
      </c>
      <c r="Y178" s="53">
        <v>74.783600000000007</v>
      </c>
      <c r="Z178" s="52">
        <f t="shared" si="107"/>
        <v>1149423.932</v>
      </c>
      <c r="AA178" s="52">
        <f t="shared" si="120"/>
        <v>0</v>
      </c>
      <c r="AB178" s="52">
        <f t="shared" si="121"/>
        <v>0</v>
      </c>
      <c r="AC178" s="52">
        <f t="shared" si="114"/>
        <v>206896.30776</v>
      </c>
      <c r="AD178" s="52">
        <f t="shared" si="115"/>
        <v>28735.598300000001</v>
      </c>
      <c r="AE178" s="52">
        <f t="shared" si="116"/>
        <v>1385055.83806</v>
      </c>
      <c r="AF178" s="52">
        <f t="shared" si="117"/>
        <v>1178159.5303</v>
      </c>
      <c r="AG178" s="50" t="s">
        <v>101</v>
      </c>
      <c r="AH178" s="50" t="s">
        <v>48</v>
      </c>
      <c r="AI178" s="50">
        <v>9100129960</v>
      </c>
      <c r="AJ178" s="50" t="s">
        <v>6</v>
      </c>
      <c r="AK178" s="50" t="s">
        <v>116</v>
      </c>
      <c r="AL178" s="50" t="s">
        <v>34</v>
      </c>
      <c r="AM178" s="50">
        <v>331011024</v>
      </c>
      <c r="AN178" s="50" t="s">
        <v>197</v>
      </c>
      <c r="AO178" s="94">
        <v>44732</v>
      </c>
      <c r="AP178" s="95">
        <v>44732</v>
      </c>
    </row>
    <row r="179" spans="1:42" ht="15.75">
      <c r="A179" s="88">
        <v>53</v>
      </c>
      <c r="B179" s="89" t="s">
        <v>906</v>
      </c>
      <c r="C179" s="26"/>
      <c r="D179" s="90">
        <v>8937668</v>
      </c>
      <c r="E179" s="90" t="s">
        <v>225</v>
      </c>
      <c r="F179" s="90">
        <v>5013425091</v>
      </c>
      <c r="G179" s="90" t="s">
        <v>226</v>
      </c>
      <c r="H179" s="91"/>
      <c r="I179" s="50" t="s">
        <v>883</v>
      </c>
      <c r="J179" s="50" t="s">
        <v>48</v>
      </c>
      <c r="K179" s="50"/>
      <c r="L179" s="50"/>
      <c r="M179" s="50"/>
      <c r="N179" s="50">
        <v>3100001559</v>
      </c>
      <c r="O179" s="50" t="s">
        <v>743</v>
      </c>
      <c r="P179" s="50">
        <v>1850</v>
      </c>
      <c r="Q179" s="50">
        <v>3865</v>
      </c>
      <c r="R179" s="50">
        <v>3</v>
      </c>
      <c r="S179" s="92">
        <v>3.1</v>
      </c>
      <c r="T179" s="93" t="s">
        <v>747</v>
      </c>
      <c r="U179" s="50" t="s">
        <v>227</v>
      </c>
      <c r="V179" s="50">
        <v>3.8</v>
      </c>
      <c r="W179" s="52">
        <v>15370</v>
      </c>
      <c r="X179" s="52" t="s">
        <v>100</v>
      </c>
      <c r="Y179" s="53">
        <v>74.783600000000007</v>
      </c>
      <c r="Z179" s="52">
        <f t="shared" ref="Z179:Z242" si="122">W179*Y179</f>
        <v>1149423.932</v>
      </c>
      <c r="AA179" s="52">
        <f t="shared" si="120"/>
        <v>0</v>
      </c>
      <c r="AB179" s="52">
        <f t="shared" si="121"/>
        <v>0</v>
      </c>
      <c r="AC179" s="52">
        <f t="shared" si="114"/>
        <v>206896.30776</v>
      </c>
      <c r="AD179" s="52">
        <f t="shared" si="115"/>
        <v>28735.598300000001</v>
      </c>
      <c r="AE179" s="52">
        <f t="shared" si="116"/>
        <v>1385055.83806</v>
      </c>
      <c r="AF179" s="52">
        <f t="shared" si="117"/>
        <v>1178159.5303</v>
      </c>
      <c r="AG179" s="50" t="s">
        <v>101</v>
      </c>
      <c r="AH179" s="50" t="s">
        <v>48</v>
      </c>
      <c r="AI179" s="50">
        <v>9100129960</v>
      </c>
      <c r="AJ179" s="50" t="s">
        <v>6</v>
      </c>
      <c r="AK179" s="50" t="s">
        <v>116</v>
      </c>
      <c r="AL179" s="50" t="s">
        <v>34</v>
      </c>
      <c r="AM179" s="50">
        <v>331011024</v>
      </c>
      <c r="AN179" s="50" t="s">
        <v>197</v>
      </c>
      <c r="AO179" s="94">
        <v>44732</v>
      </c>
      <c r="AP179" s="95">
        <v>44732</v>
      </c>
    </row>
    <row r="180" spans="1:42" ht="15.75">
      <c r="A180" s="88">
        <v>54</v>
      </c>
      <c r="B180" s="89" t="s">
        <v>907</v>
      </c>
      <c r="C180" s="26"/>
      <c r="D180" s="90">
        <v>8937668</v>
      </c>
      <c r="E180" s="90" t="s">
        <v>225</v>
      </c>
      <c r="F180" s="90">
        <v>5013425091</v>
      </c>
      <c r="G180" s="90" t="s">
        <v>226</v>
      </c>
      <c r="H180" s="91"/>
      <c r="I180" s="50" t="s">
        <v>883</v>
      </c>
      <c r="J180" s="50" t="s">
        <v>48</v>
      </c>
      <c r="K180" s="50"/>
      <c r="L180" s="50"/>
      <c r="M180" s="50"/>
      <c r="N180" s="50">
        <v>3100001559</v>
      </c>
      <c r="O180" s="50" t="s">
        <v>743</v>
      </c>
      <c r="P180" s="50">
        <v>1850</v>
      </c>
      <c r="Q180" s="50">
        <v>3865</v>
      </c>
      <c r="R180" s="50">
        <v>3</v>
      </c>
      <c r="S180" s="92">
        <v>3.93</v>
      </c>
      <c r="T180" s="93" t="s">
        <v>747</v>
      </c>
      <c r="U180" s="50" t="s">
        <v>227</v>
      </c>
      <c r="V180" s="50">
        <v>3.8</v>
      </c>
      <c r="W180" s="52">
        <v>15370</v>
      </c>
      <c r="X180" s="52" t="s">
        <v>100</v>
      </c>
      <c r="Y180" s="53">
        <v>74.783600000000007</v>
      </c>
      <c r="Z180" s="52">
        <f t="shared" si="122"/>
        <v>1149423.932</v>
      </c>
      <c r="AA180" s="52">
        <f t="shared" si="120"/>
        <v>0</v>
      </c>
      <c r="AB180" s="52">
        <f t="shared" si="121"/>
        <v>0</v>
      </c>
      <c r="AC180" s="52">
        <f t="shared" si="114"/>
        <v>206896.30776</v>
      </c>
      <c r="AD180" s="52">
        <f t="shared" si="115"/>
        <v>28735.598300000001</v>
      </c>
      <c r="AE180" s="52">
        <f t="shared" si="116"/>
        <v>1385055.83806</v>
      </c>
      <c r="AF180" s="52">
        <f t="shared" si="117"/>
        <v>1178159.5303</v>
      </c>
      <c r="AG180" s="50" t="s">
        <v>101</v>
      </c>
      <c r="AH180" s="50" t="s">
        <v>48</v>
      </c>
      <c r="AI180" s="50">
        <v>9100129960</v>
      </c>
      <c r="AJ180" s="50" t="s">
        <v>6</v>
      </c>
      <c r="AK180" s="50" t="s">
        <v>116</v>
      </c>
      <c r="AL180" s="50" t="s">
        <v>34</v>
      </c>
      <c r="AM180" s="50">
        <v>331011024</v>
      </c>
      <c r="AN180" s="50" t="s">
        <v>197</v>
      </c>
      <c r="AO180" s="94">
        <v>44732</v>
      </c>
      <c r="AP180" s="95">
        <v>44732</v>
      </c>
    </row>
    <row r="181" spans="1:42" ht="15.75">
      <c r="A181" s="88">
        <v>55</v>
      </c>
      <c r="B181" s="89" t="s">
        <v>908</v>
      </c>
      <c r="C181" s="26"/>
      <c r="D181" s="90">
        <v>8937668</v>
      </c>
      <c r="E181" s="90" t="s">
        <v>225</v>
      </c>
      <c r="F181" s="90">
        <v>5013425091</v>
      </c>
      <c r="G181" s="90" t="s">
        <v>226</v>
      </c>
      <c r="H181" s="91"/>
      <c r="I181" s="50" t="s">
        <v>883</v>
      </c>
      <c r="J181" s="50" t="s">
        <v>48</v>
      </c>
      <c r="K181" s="50"/>
      <c r="L181" s="50"/>
      <c r="M181" s="50"/>
      <c r="N181" s="50">
        <v>3100001559</v>
      </c>
      <c r="O181" s="50" t="s">
        <v>743</v>
      </c>
      <c r="P181" s="50">
        <v>1850</v>
      </c>
      <c r="Q181" s="50">
        <v>3865</v>
      </c>
      <c r="R181" s="50">
        <v>3</v>
      </c>
      <c r="S181" s="92">
        <v>3.1</v>
      </c>
      <c r="T181" s="93" t="s">
        <v>747</v>
      </c>
      <c r="U181" s="50" t="s">
        <v>227</v>
      </c>
      <c r="V181" s="50">
        <v>3.8</v>
      </c>
      <c r="W181" s="52">
        <v>15370</v>
      </c>
      <c r="X181" s="52" t="s">
        <v>100</v>
      </c>
      <c r="Y181" s="53">
        <v>74.783600000000007</v>
      </c>
      <c r="Z181" s="52">
        <f t="shared" si="122"/>
        <v>1149423.932</v>
      </c>
      <c r="AA181" s="52">
        <f t="shared" si="120"/>
        <v>0</v>
      </c>
      <c r="AB181" s="52">
        <f t="shared" si="121"/>
        <v>0</v>
      </c>
      <c r="AC181" s="52">
        <f t="shared" si="114"/>
        <v>206896.30776</v>
      </c>
      <c r="AD181" s="52">
        <f t="shared" si="115"/>
        <v>28735.598300000001</v>
      </c>
      <c r="AE181" s="52">
        <f t="shared" si="116"/>
        <v>1385055.83806</v>
      </c>
      <c r="AF181" s="52">
        <f t="shared" si="117"/>
        <v>1178159.5303</v>
      </c>
      <c r="AG181" s="50" t="s">
        <v>101</v>
      </c>
      <c r="AH181" s="50" t="s">
        <v>48</v>
      </c>
      <c r="AI181" s="50">
        <v>9100129960</v>
      </c>
      <c r="AJ181" s="50" t="s">
        <v>6</v>
      </c>
      <c r="AK181" s="50" t="s">
        <v>116</v>
      </c>
      <c r="AL181" s="50" t="s">
        <v>34</v>
      </c>
      <c r="AM181" s="50">
        <v>331011024</v>
      </c>
      <c r="AN181" s="50" t="s">
        <v>197</v>
      </c>
      <c r="AO181" s="94">
        <v>44732</v>
      </c>
      <c r="AP181" s="95">
        <v>44732</v>
      </c>
    </row>
    <row r="182" spans="1:42" ht="15.75">
      <c r="A182" s="88">
        <v>56</v>
      </c>
      <c r="B182" s="89" t="s">
        <v>909</v>
      </c>
      <c r="C182" s="26"/>
      <c r="D182" s="90">
        <v>6602155</v>
      </c>
      <c r="E182" s="90" t="s">
        <v>910</v>
      </c>
      <c r="F182" s="90">
        <v>5016258831</v>
      </c>
      <c r="G182" s="90" t="s">
        <v>911</v>
      </c>
      <c r="H182" s="91"/>
      <c r="I182" s="50" t="s">
        <v>883</v>
      </c>
      <c r="J182" s="50" t="s">
        <v>48</v>
      </c>
      <c r="K182" s="50"/>
      <c r="L182" s="50"/>
      <c r="M182" s="50"/>
      <c r="N182" s="50">
        <v>3100001559</v>
      </c>
      <c r="O182" s="50" t="s">
        <v>743</v>
      </c>
      <c r="P182" s="50">
        <v>1850</v>
      </c>
      <c r="Q182" s="50">
        <v>3865</v>
      </c>
      <c r="R182" s="50">
        <v>3</v>
      </c>
      <c r="S182" s="92">
        <v>3.11</v>
      </c>
      <c r="T182" s="93" t="s">
        <v>747</v>
      </c>
      <c r="U182" s="50" t="s">
        <v>227</v>
      </c>
      <c r="V182" s="50">
        <v>3.8</v>
      </c>
      <c r="W182" s="52">
        <v>15000</v>
      </c>
      <c r="X182" s="52" t="s">
        <v>100</v>
      </c>
      <c r="Y182" s="53">
        <v>82.3934</v>
      </c>
      <c r="Z182" s="52">
        <f t="shared" si="122"/>
        <v>1235901</v>
      </c>
      <c r="AA182" s="52">
        <f>Z182*0%</f>
        <v>0</v>
      </c>
      <c r="AB182" s="52">
        <f t="shared" si="121"/>
        <v>0</v>
      </c>
      <c r="AC182" s="52">
        <f t="shared" si="114"/>
        <v>222462.18</v>
      </c>
      <c r="AD182" s="52">
        <f t="shared" si="115"/>
        <v>30897.525000000001</v>
      </c>
      <c r="AE182" s="52">
        <f t="shared" si="116"/>
        <v>1489260.7049999998</v>
      </c>
      <c r="AF182" s="52">
        <f t="shared" si="117"/>
        <v>1266798.5249999999</v>
      </c>
      <c r="AG182" s="50" t="s">
        <v>101</v>
      </c>
      <c r="AH182" s="50" t="s">
        <v>48</v>
      </c>
      <c r="AI182" s="50">
        <v>9100152287</v>
      </c>
      <c r="AJ182" s="50" t="s">
        <v>6</v>
      </c>
      <c r="AK182" s="50" t="s">
        <v>116</v>
      </c>
      <c r="AL182" s="50" t="s">
        <v>12</v>
      </c>
      <c r="AM182" s="50">
        <v>331011024</v>
      </c>
      <c r="AN182" s="50" t="s">
        <v>197</v>
      </c>
      <c r="AO182" s="94">
        <v>45115</v>
      </c>
      <c r="AP182" s="95">
        <v>45115</v>
      </c>
    </row>
    <row r="183" spans="1:42" ht="15.75">
      <c r="A183" s="88">
        <v>57</v>
      </c>
      <c r="B183" s="89" t="s">
        <v>912</v>
      </c>
      <c r="C183" s="26"/>
      <c r="D183" s="90">
        <v>6602155</v>
      </c>
      <c r="E183" s="90" t="s">
        <v>910</v>
      </c>
      <c r="F183" s="90">
        <v>5016258831</v>
      </c>
      <c r="G183" s="90" t="s">
        <v>911</v>
      </c>
      <c r="H183" s="91"/>
      <c r="I183" s="50" t="s">
        <v>883</v>
      </c>
      <c r="J183" s="50" t="s">
        <v>48</v>
      </c>
      <c r="K183" s="50"/>
      <c r="L183" s="50"/>
      <c r="M183" s="50"/>
      <c r="N183" s="50">
        <v>3100001559</v>
      </c>
      <c r="O183" s="50" t="s">
        <v>743</v>
      </c>
      <c r="P183" s="50">
        <v>1850</v>
      </c>
      <c r="Q183" s="50">
        <v>3865</v>
      </c>
      <c r="R183" s="50">
        <v>3</v>
      </c>
      <c r="S183" s="92">
        <v>3.91</v>
      </c>
      <c r="T183" s="93" t="s">
        <v>747</v>
      </c>
      <c r="U183" s="50" t="s">
        <v>227</v>
      </c>
      <c r="V183" s="50">
        <v>3.8</v>
      </c>
      <c r="W183" s="52">
        <v>15000</v>
      </c>
      <c r="X183" s="52" t="s">
        <v>100</v>
      </c>
      <c r="Y183" s="53">
        <v>82.3934</v>
      </c>
      <c r="Z183" s="52">
        <f t="shared" si="122"/>
        <v>1235901</v>
      </c>
      <c r="AA183" s="52">
        <f t="shared" ref="AA183:AA246" si="123">Z183*0%</f>
        <v>0</v>
      </c>
      <c r="AB183" s="52">
        <f t="shared" si="121"/>
        <v>0</v>
      </c>
      <c r="AC183" s="52">
        <f t="shared" si="114"/>
        <v>222462.18</v>
      </c>
      <c r="AD183" s="52">
        <f t="shared" si="115"/>
        <v>30897.525000000001</v>
      </c>
      <c r="AE183" s="52">
        <f t="shared" si="116"/>
        <v>1489260.7049999998</v>
      </c>
      <c r="AF183" s="52">
        <f t="shared" si="117"/>
        <v>1266798.5249999999</v>
      </c>
      <c r="AG183" s="50" t="s">
        <v>101</v>
      </c>
      <c r="AH183" s="50" t="s">
        <v>48</v>
      </c>
      <c r="AI183" s="50">
        <v>9100152287</v>
      </c>
      <c r="AJ183" s="50" t="s">
        <v>6</v>
      </c>
      <c r="AK183" s="50" t="s">
        <v>116</v>
      </c>
      <c r="AL183" s="50" t="s">
        <v>12</v>
      </c>
      <c r="AM183" s="50">
        <v>331011024</v>
      </c>
      <c r="AN183" s="50" t="s">
        <v>197</v>
      </c>
      <c r="AO183" s="50" t="s">
        <v>913</v>
      </c>
      <c r="AP183" s="96" t="s">
        <v>913</v>
      </c>
    </row>
    <row r="184" spans="1:42" ht="15.75">
      <c r="A184" s="88">
        <v>58</v>
      </c>
      <c r="B184" s="89" t="s">
        <v>914</v>
      </c>
      <c r="C184" s="26"/>
      <c r="D184" s="90">
        <v>6602155</v>
      </c>
      <c r="E184" s="90" t="s">
        <v>910</v>
      </c>
      <c r="F184" s="90">
        <v>5016258831</v>
      </c>
      <c r="G184" s="90" t="s">
        <v>911</v>
      </c>
      <c r="H184" s="91"/>
      <c r="I184" s="50" t="s">
        <v>883</v>
      </c>
      <c r="J184" s="50" t="s">
        <v>48</v>
      </c>
      <c r="K184" s="50"/>
      <c r="L184" s="50"/>
      <c r="M184" s="50"/>
      <c r="N184" s="50">
        <v>3100001559</v>
      </c>
      <c r="O184" s="50" t="s">
        <v>743</v>
      </c>
      <c r="P184" s="50">
        <v>1850</v>
      </c>
      <c r="Q184" s="50">
        <v>3865</v>
      </c>
      <c r="R184" s="50">
        <v>3</v>
      </c>
      <c r="S184" s="92"/>
      <c r="T184" s="93" t="s">
        <v>747</v>
      </c>
      <c r="U184" s="50" t="s">
        <v>227</v>
      </c>
      <c r="V184" s="50">
        <v>3.8</v>
      </c>
      <c r="W184" s="52">
        <v>15000</v>
      </c>
      <c r="X184" s="52" t="s">
        <v>100</v>
      </c>
      <c r="Y184" s="53">
        <v>82.3934</v>
      </c>
      <c r="Z184" s="52">
        <f t="shared" si="122"/>
        <v>1235901</v>
      </c>
      <c r="AA184" s="52">
        <f t="shared" si="123"/>
        <v>0</v>
      </c>
      <c r="AB184" s="52">
        <f t="shared" si="121"/>
        <v>0</v>
      </c>
      <c r="AC184" s="52">
        <f t="shared" si="114"/>
        <v>222462.18</v>
      </c>
      <c r="AD184" s="52">
        <f t="shared" si="115"/>
        <v>30897.525000000001</v>
      </c>
      <c r="AE184" s="52">
        <f t="shared" si="116"/>
        <v>1489260.7049999998</v>
      </c>
      <c r="AF184" s="52">
        <f t="shared" si="117"/>
        <v>1266798.5249999999</v>
      </c>
      <c r="AG184" s="50" t="s">
        <v>101</v>
      </c>
      <c r="AH184" s="50" t="s">
        <v>48</v>
      </c>
      <c r="AI184" s="50">
        <v>9100152287</v>
      </c>
      <c r="AJ184" s="50" t="s">
        <v>6</v>
      </c>
      <c r="AK184" s="50" t="s">
        <v>116</v>
      </c>
      <c r="AL184" s="50" t="s">
        <v>12</v>
      </c>
      <c r="AM184" s="50">
        <v>331011024</v>
      </c>
      <c r="AN184" s="50" t="s">
        <v>197</v>
      </c>
      <c r="AO184" s="50" t="s">
        <v>913</v>
      </c>
      <c r="AP184" s="96" t="s">
        <v>913</v>
      </c>
    </row>
    <row r="185" spans="1:42" ht="15.75">
      <c r="A185" s="88">
        <v>59</v>
      </c>
      <c r="B185" s="89" t="s">
        <v>915</v>
      </c>
      <c r="C185" s="26"/>
      <c r="D185" s="90">
        <v>6602155</v>
      </c>
      <c r="E185" s="90" t="s">
        <v>910</v>
      </c>
      <c r="F185" s="90">
        <v>5016258831</v>
      </c>
      <c r="G185" s="90" t="s">
        <v>911</v>
      </c>
      <c r="H185" s="91"/>
      <c r="I185" s="50" t="s">
        <v>883</v>
      </c>
      <c r="J185" s="50" t="s">
        <v>48</v>
      </c>
      <c r="K185" s="50"/>
      <c r="L185" s="50"/>
      <c r="M185" s="50"/>
      <c r="N185" s="50">
        <v>3100001559</v>
      </c>
      <c r="O185" s="50" t="s">
        <v>743</v>
      </c>
      <c r="P185" s="50">
        <v>1850</v>
      </c>
      <c r="Q185" s="50">
        <v>3865</v>
      </c>
      <c r="R185" s="50">
        <v>3</v>
      </c>
      <c r="S185" s="92">
        <v>3.13</v>
      </c>
      <c r="T185" s="93" t="s">
        <v>747</v>
      </c>
      <c r="U185" s="50" t="s">
        <v>227</v>
      </c>
      <c r="V185" s="50">
        <v>3.8</v>
      </c>
      <c r="W185" s="52">
        <v>15000</v>
      </c>
      <c r="X185" s="52" t="s">
        <v>100</v>
      </c>
      <c r="Y185" s="53">
        <v>82.3934</v>
      </c>
      <c r="Z185" s="52">
        <f t="shared" si="122"/>
        <v>1235901</v>
      </c>
      <c r="AA185" s="52">
        <f t="shared" si="123"/>
        <v>0</v>
      </c>
      <c r="AB185" s="52">
        <f t="shared" si="121"/>
        <v>0</v>
      </c>
      <c r="AC185" s="52">
        <f t="shared" si="114"/>
        <v>222462.18</v>
      </c>
      <c r="AD185" s="52">
        <f t="shared" si="115"/>
        <v>30897.525000000001</v>
      </c>
      <c r="AE185" s="52">
        <f t="shared" si="116"/>
        <v>1489260.7049999998</v>
      </c>
      <c r="AF185" s="52">
        <f t="shared" si="117"/>
        <v>1266798.5249999999</v>
      </c>
      <c r="AG185" s="50" t="s">
        <v>101</v>
      </c>
      <c r="AH185" s="50" t="s">
        <v>48</v>
      </c>
      <c r="AI185" s="50">
        <v>9100152287</v>
      </c>
      <c r="AJ185" s="50" t="s">
        <v>6</v>
      </c>
      <c r="AK185" s="50" t="s">
        <v>116</v>
      </c>
      <c r="AL185" s="50" t="s">
        <v>12</v>
      </c>
      <c r="AM185" s="50">
        <v>331011024</v>
      </c>
      <c r="AN185" s="50" t="s">
        <v>197</v>
      </c>
      <c r="AO185" s="50" t="s">
        <v>913</v>
      </c>
      <c r="AP185" s="96" t="s">
        <v>913</v>
      </c>
    </row>
    <row r="186" spans="1:42" ht="15.75">
      <c r="A186" s="88">
        <v>60</v>
      </c>
      <c r="B186" s="89" t="s">
        <v>916</v>
      </c>
      <c r="C186" s="26"/>
      <c r="D186" s="90">
        <v>6602155</v>
      </c>
      <c r="E186" s="90" t="s">
        <v>910</v>
      </c>
      <c r="F186" s="90">
        <v>5016258831</v>
      </c>
      <c r="G186" s="90" t="s">
        <v>911</v>
      </c>
      <c r="H186" s="91"/>
      <c r="I186" s="50" t="s">
        <v>883</v>
      </c>
      <c r="J186" s="50" t="s">
        <v>48</v>
      </c>
      <c r="K186" s="50"/>
      <c r="L186" s="50"/>
      <c r="M186" s="50"/>
      <c r="N186" s="50">
        <v>3100001559</v>
      </c>
      <c r="O186" s="50" t="s">
        <v>743</v>
      </c>
      <c r="P186" s="50">
        <v>1850</v>
      </c>
      <c r="Q186" s="50">
        <v>3865</v>
      </c>
      <c r="R186" s="50">
        <v>3</v>
      </c>
      <c r="S186" s="92">
        <v>3.13</v>
      </c>
      <c r="T186" s="93" t="s">
        <v>747</v>
      </c>
      <c r="U186" s="50" t="s">
        <v>227</v>
      </c>
      <c r="V186" s="50">
        <v>3.8</v>
      </c>
      <c r="W186" s="52">
        <v>15000</v>
      </c>
      <c r="X186" s="52" t="s">
        <v>100</v>
      </c>
      <c r="Y186" s="53">
        <v>82.3934</v>
      </c>
      <c r="Z186" s="52">
        <f t="shared" si="122"/>
        <v>1235901</v>
      </c>
      <c r="AA186" s="52">
        <f t="shared" si="123"/>
        <v>0</v>
      </c>
      <c r="AB186" s="52">
        <f t="shared" si="121"/>
        <v>0</v>
      </c>
      <c r="AC186" s="52">
        <f t="shared" ref="AC186:AC249" si="124">(Z186+AA186+AB186)*18%</f>
        <v>222462.18</v>
      </c>
      <c r="AD186" s="52">
        <f t="shared" ref="AD186:AD249" si="125">Z186*2.5%</f>
        <v>30897.525000000001</v>
      </c>
      <c r="AE186" s="52">
        <f t="shared" ref="AE186:AE249" si="126">SUBTOTAL(9,Z186:AD186)</f>
        <v>1489260.7049999998</v>
      </c>
      <c r="AF186" s="52">
        <f t="shared" ref="AF186:AF249" si="127">AE186-AC186</f>
        <v>1266798.5249999999</v>
      </c>
      <c r="AG186" s="50" t="s">
        <v>101</v>
      </c>
      <c r="AH186" s="50" t="s">
        <v>48</v>
      </c>
      <c r="AI186" s="50">
        <v>9100152287</v>
      </c>
      <c r="AJ186" s="50" t="s">
        <v>6</v>
      </c>
      <c r="AK186" s="50" t="s">
        <v>116</v>
      </c>
      <c r="AL186" s="50" t="s">
        <v>12</v>
      </c>
      <c r="AM186" s="50">
        <v>331011024</v>
      </c>
      <c r="AN186" s="50" t="s">
        <v>197</v>
      </c>
      <c r="AO186" s="50" t="s">
        <v>913</v>
      </c>
      <c r="AP186" s="96" t="s">
        <v>913</v>
      </c>
    </row>
    <row r="187" spans="1:42" ht="15.75">
      <c r="A187" s="88">
        <v>61</v>
      </c>
      <c r="B187" s="89" t="s">
        <v>917</v>
      </c>
      <c r="C187" s="26"/>
      <c r="D187" s="90">
        <v>6602155</v>
      </c>
      <c r="E187" s="90" t="s">
        <v>910</v>
      </c>
      <c r="F187" s="90">
        <v>5016258831</v>
      </c>
      <c r="G187" s="90" t="s">
        <v>911</v>
      </c>
      <c r="H187" s="91"/>
      <c r="I187" s="50" t="s">
        <v>883</v>
      </c>
      <c r="J187" s="50" t="s">
        <v>48</v>
      </c>
      <c r="K187" s="50"/>
      <c r="L187" s="50"/>
      <c r="M187" s="50"/>
      <c r="N187" s="50">
        <v>3100001559</v>
      </c>
      <c r="O187" s="50" t="s">
        <v>743</v>
      </c>
      <c r="P187" s="50">
        <v>1850</v>
      </c>
      <c r="Q187" s="50">
        <v>3865</v>
      </c>
      <c r="R187" s="50">
        <v>3</v>
      </c>
      <c r="S187" s="92">
        <v>3.11</v>
      </c>
      <c r="T187" s="93" t="s">
        <v>747</v>
      </c>
      <c r="U187" s="50" t="s">
        <v>227</v>
      </c>
      <c r="V187" s="50">
        <v>3.8</v>
      </c>
      <c r="W187" s="52">
        <v>15000</v>
      </c>
      <c r="X187" s="52" t="s">
        <v>100</v>
      </c>
      <c r="Y187" s="53">
        <v>82.3934</v>
      </c>
      <c r="Z187" s="52">
        <f t="shared" si="122"/>
        <v>1235901</v>
      </c>
      <c r="AA187" s="52">
        <f t="shared" si="123"/>
        <v>0</v>
      </c>
      <c r="AB187" s="52">
        <f t="shared" si="121"/>
        <v>0</v>
      </c>
      <c r="AC187" s="52">
        <f t="shared" si="124"/>
        <v>222462.18</v>
      </c>
      <c r="AD187" s="52">
        <f t="shared" si="125"/>
        <v>30897.525000000001</v>
      </c>
      <c r="AE187" s="52">
        <f t="shared" si="126"/>
        <v>1489260.7049999998</v>
      </c>
      <c r="AF187" s="52">
        <f t="shared" si="127"/>
        <v>1266798.5249999999</v>
      </c>
      <c r="AG187" s="50" t="s">
        <v>101</v>
      </c>
      <c r="AH187" s="50" t="s">
        <v>48</v>
      </c>
      <c r="AI187" s="50">
        <v>9100152287</v>
      </c>
      <c r="AJ187" s="50" t="s">
        <v>6</v>
      </c>
      <c r="AK187" s="50" t="s">
        <v>116</v>
      </c>
      <c r="AL187" s="50" t="s">
        <v>12</v>
      </c>
      <c r="AM187" s="50">
        <v>331011024</v>
      </c>
      <c r="AN187" s="50" t="s">
        <v>197</v>
      </c>
      <c r="AO187" s="50" t="s">
        <v>913</v>
      </c>
      <c r="AP187" s="96" t="s">
        <v>913</v>
      </c>
    </row>
    <row r="188" spans="1:42" ht="15.75">
      <c r="A188" s="88">
        <v>62</v>
      </c>
      <c r="B188" s="89" t="s">
        <v>918</v>
      </c>
      <c r="C188" s="26"/>
      <c r="D188" s="90">
        <v>6602155</v>
      </c>
      <c r="E188" s="90" t="s">
        <v>910</v>
      </c>
      <c r="F188" s="90">
        <v>5016258831</v>
      </c>
      <c r="G188" s="90" t="s">
        <v>911</v>
      </c>
      <c r="H188" s="91"/>
      <c r="I188" s="50" t="s">
        <v>883</v>
      </c>
      <c r="J188" s="50" t="s">
        <v>48</v>
      </c>
      <c r="K188" s="50"/>
      <c r="L188" s="50"/>
      <c r="M188" s="50"/>
      <c r="N188" s="50">
        <v>3100001559</v>
      </c>
      <c r="O188" s="50" t="s">
        <v>743</v>
      </c>
      <c r="P188" s="50">
        <v>1850</v>
      </c>
      <c r="Q188" s="50">
        <v>3865</v>
      </c>
      <c r="R188" s="50">
        <v>3</v>
      </c>
      <c r="S188" s="92">
        <v>3.94</v>
      </c>
      <c r="T188" s="93" t="s">
        <v>747</v>
      </c>
      <c r="U188" s="50" t="s">
        <v>227</v>
      </c>
      <c r="V188" s="50">
        <v>3.8</v>
      </c>
      <c r="W188" s="52">
        <v>15000</v>
      </c>
      <c r="X188" s="52" t="s">
        <v>100</v>
      </c>
      <c r="Y188" s="53">
        <v>82.3934</v>
      </c>
      <c r="Z188" s="52">
        <f t="shared" si="122"/>
        <v>1235901</v>
      </c>
      <c r="AA188" s="52">
        <f t="shared" si="123"/>
        <v>0</v>
      </c>
      <c r="AB188" s="52">
        <f t="shared" si="121"/>
        <v>0</v>
      </c>
      <c r="AC188" s="52">
        <f t="shared" si="124"/>
        <v>222462.18</v>
      </c>
      <c r="AD188" s="52">
        <f t="shared" si="125"/>
        <v>30897.525000000001</v>
      </c>
      <c r="AE188" s="52">
        <f t="shared" si="126"/>
        <v>1489260.7049999998</v>
      </c>
      <c r="AF188" s="52">
        <f t="shared" si="127"/>
        <v>1266798.5249999999</v>
      </c>
      <c r="AG188" s="50" t="s">
        <v>101</v>
      </c>
      <c r="AH188" s="50" t="s">
        <v>48</v>
      </c>
      <c r="AI188" s="50">
        <v>9100152287</v>
      </c>
      <c r="AJ188" s="50" t="s">
        <v>6</v>
      </c>
      <c r="AK188" s="50" t="s">
        <v>116</v>
      </c>
      <c r="AL188" s="50" t="s">
        <v>12</v>
      </c>
      <c r="AM188" s="50">
        <v>331011024</v>
      </c>
      <c r="AN188" s="50" t="s">
        <v>197</v>
      </c>
      <c r="AO188" s="50" t="s">
        <v>913</v>
      </c>
      <c r="AP188" s="96" t="s">
        <v>913</v>
      </c>
    </row>
    <row r="189" spans="1:42" ht="15.75">
      <c r="A189" s="88">
        <v>63</v>
      </c>
      <c r="B189" s="89" t="s">
        <v>919</v>
      </c>
      <c r="C189" s="26"/>
      <c r="D189" s="90">
        <v>6602155</v>
      </c>
      <c r="E189" s="90" t="s">
        <v>910</v>
      </c>
      <c r="F189" s="90">
        <v>5016258831</v>
      </c>
      <c r="G189" s="90" t="s">
        <v>911</v>
      </c>
      <c r="H189" s="91"/>
      <c r="I189" s="50" t="s">
        <v>883</v>
      </c>
      <c r="J189" s="50" t="s">
        <v>48</v>
      </c>
      <c r="K189" s="50"/>
      <c r="L189" s="50"/>
      <c r="M189" s="50"/>
      <c r="N189" s="50">
        <v>3100001559</v>
      </c>
      <c r="O189" s="50" t="s">
        <v>743</v>
      </c>
      <c r="P189" s="50">
        <v>1850</v>
      </c>
      <c r="Q189" s="50">
        <v>3865</v>
      </c>
      <c r="R189" s="50">
        <v>3</v>
      </c>
      <c r="S189" s="92">
        <v>3.1</v>
      </c>
      <c r="T189" s="93" t="s">
        <v>747</v>
      </c>
      <c r="U189" s="50" t="s">
        <v>227</v>
      </c>
      <c r="V189" s="50">
        <v>3.8</v>
      </c>
      <c r="W189" s="52">
        <v>15000</v>
      </c>
      <c r="X189" s="52" t="s">
        <v>100</v>
      </c>
      <c r="Y189" s="53">
        <v>82.3934</v>
      </c>
      <c r="Z189" s="52">
        <f t="shared" si="122"/>
        <v>1235901</v>
      </c>
      <c r="AA189" s="52">
        <f t="shared" si="123"/>
        <v>0</v>
      </c>
      <c r="AB189" s="52">
        <f t="shared" si="121"/>
        <v>0</v>
      </c>
      <c r="AC189" s="52">
        <f t="shared" si="124"/>
        <v>222462.18</v>
      </c>
      <c r="AD189" s="52">
        <f t="shared" si="125"/>
        <v>30897.525000000001</v>
      </c>
      <c r="AE189" s="52">
        <f t="shared" si="126"/>
        <v>1489260.7049999998</v>
      </c>
      <c r="AF189" s="52">
        <f t="shared" si="127"/>
        <v>1266798.5249999999</v>
      </c>
      <c r="AG189" s="50" t="s">
        <v>101</v>
      </c>
      <c r="AH189" s="50" t="s">
        <v>48</v>
      </c>
      <c r="AI189" s="50">
        <v>9100152287</v>
      </c>
      <c r="AJ189" s="50" t="s">
        <v>6</v>
      </c>
      <c r="AK189" s="50" t="s">
        <v>116</v>
      </c>
      <c r="AL189" s="50" t="s">
        <v>12</v>
      </c>
      <c r="AM189" s="50">
        <v>331011024</v>
      </c>
      <c r="AN189" s="50" t="s">
        <v>197</v>
      </c>
      <c r="AO189" s="50" t="s">
        <v>913</v>
      </c>
      <c r="AP189" s="96" t="s">
        <v>913</v>
      </c>
    </row>
    <row r="190" spans="1:42" ht="15.75">
      <c r="A190" s="88">
        <v>64</v>
      </c>
      <c r="B190" s="89" t="s">
        <v>920</v>
      </c>
      <c r="C190" s="26"/>
      <c r="D190" s="90">
        <v>6602155</v>
      </c>
      <c r="E190" s="90" t="s">
        <v>910</v>
      </c>
      <c r="F190" s="90">
        <v>5016258831</v>
      </c>
      <c r="G190" s="90" t="s">
        <v>911</v>
      </c>
      <c r="H190" s="91"/>
      <c r="I190" s="50" t="s">
        <v>883</v>
      </c>
      <c r="J190" s="50" t="s">
        <v>48</v>
      </c>
      <c r="K190" s="50"/>
      <c r="L190" s="50"/>
      <c r="M190" s="50"/>
      <c r="N190" s="50">
        <v>3100001559</v>
      </c>
      <c r="O190" s="50" t="s">
        <v>743</v>
      </c>
      <c r="P190" s="50">
        <v>1850</v>
      </c>
      <c r="Q190" s="50">
        <v>3865</v>
      </c>
      <c r="R190" s="50">
        <v>3</v>
      </c>
      <c r="S190" s="92">
        <v>3.91</v>
      </c>
      <c r="T190" s="93" t="s">
        <v>747</v>
      </c>
      <c r="U190" s="50" t="s">
        <v>227</v>
      </c>
      <c r="V190" s="50">
        <v>3.8</v>
      </c>
      <c r="W190" s="52">
        <v>15000</v>
      </c>
      <c r="X190" s="52" t="s">
        <v>100</v>
      </c>
      <c r="Y190" s="53">
        <v>82.3934</v>
      </c>
      <c r="Z190" s="52">
        <f t="shared" si="122"/>
        <v>1235901</v>
      </c>
      <c r="AA190" s="52">
        <f t="shared" si="123"/>
        <v>0</v>
      </c>
      <c r="AB190" s="52">
        <f t="shared" si="121"/>
        <v>0</v>
      </c>
      <c r="AC190" s="52">
        <f t="shared" si="124"/>
        <v>222462.18</v>
      </c>
      <c r="AD190" s="52">
        <f t="shared" si="125"/>
        <v>30897.525000000001</v>
      </c>
      <c r="AE190" s="52">
        <f t="shared" si="126"/>
        <v>1489260.7049999998</v>
      </c>
      <c r="AF190" s="52">
        <f t="shared" si="127"/>
        <v>1266798.5249999999</v>
      </c>
      <c r="AG190" s="50" t="s">
        <v>101</v>
      </c>
      <c r="AH190" s="50" t="s">
        <v>48</v>
      </c>
      <c r="AI190" s="50">
        <v>9100152287</v>
      </c>
      <c r="AJ190" s="50" t="s">
        <v>6</v>
      </c>
      <c r="AK190" s="50" t="s">
        <v>116</v>
      </c>
      <c r="AL190" s="50" t="s">
        <v>12</v>
      </c>
      <c r="AM190" s="50">
        <v>331011024</v>
      </c>
      <c r="AN190" s="50" t="s">
        <v>197</v>
      </c>
      <c r="AO190" s="50" t="s">
        <v>913</v>
      </c>
      <c r="AP190" s="96" t="s">
        <v>913</v>
      </c>
    </row>
    <row r="191" spans="1:42" ht="15.75">
      <c r="A191" s="88">
        <v>65</v>
      </c>
      <c r="B191" s="89" t="s">
        <v>921</v>
      </c>
      <c r="C191" s="26"/>
      <c r="D191" s="90">
        <v>6602155</v>
      </c>
      <c r="E191" s="90" t="s">
        <v>910</v>
      </c>
      <c r="F191" s="90">
        <v>5016258831</v>
      </c>
      <c r="G191" s="90" t="s">
        <v>911</v>
      </c>
      <c r="H191" s="91"/>
      <c r="I191" s="50" t="s">
        <v>883</v>
      </c>
      <c r="J191" s="50" t="s">
        <v>48</v>
      </c>
      <c r="K191" s="50"/>
      <c r="L191" s="50"/>
      <c r="M191" s="50"/>
      <c r="N191" s="50">
        <v>3100001559</v>
      </c>
      <c r="O191" s="50" t="s">
        <v>743</v>
      </c>
      <c r="P191" s="50">
        <v>1850</v>
      </c>
      <c r="Q191" s="50">
        <v>3865</v>
      </c>
      <c r="R191" s="50">
        <v>3</v>
      </c>
      <c r="S191" s="92">
        <v>3.91</v>
      </c>
      <c r="T191" s="93" t="s">
        <v>747</v>
      </c>
      <c r="U191" s="50" t="s">
        <v>227</v>
      </c>
      <c r="V191" s="50">
        <v>3.8</v>
      </c>
      <c r="W191" s="52">
        <v>15000</v>
      </c>
      <c r="X191" s="52" t="s">
        <v>100</v>
      </c>
      <c r="Y191" s="53">
        <v>82.3934</v>
      </c>
      <c r="Z191" s="52">
        <f t="shared" si="122"/>
        <v>1235901</v>
      </c>
      <c r="AA191" s="52">
        <f t="shared" si="123"/>
        <v>0</v>
      </c>
      <c r="AB191" s="52">
        <f t="shared" si="121"/>
        <v>0</v>
      </c>
      <c r="AC191" s="52">
        <f t="shared" si="124"/>
        <v>222462.18</v>
      </c>
      <c r="AD191" s="52">
        <f t="shared" si="125"/>
        <v>30897.525000000001</v>
      </c>
      <c r="AE191" s="52">
        <f t="shared" si="126"/>
        <v>1489260.7049999998</v>
      </c>
      <c r="AF191" s="52">
        <f t="shared" si="127"/>
        <v>1266798.5249999999</v>
      </c>
      <c r="AG191" s="50" t="s">
        <v>101</v>
      </c>
      <c r="AH191" s="50" t="s">
        <v>48</v>
      </c>
      <c r="AI191" s="50">
        <v>9100152287</v>
      </c>
      <c r="AJ191" s="50" t="s">
        <v>6</v>
      </c>
      <c r="AK191" s="50" t="s">
        <v>116</v>
      </c>
      <c r="AL191" s="50" t="s">
        <v>12</v>
      </c>
      <c r="AM191" s="50">
        <v>331011024</v>
      </c>
      <c r="AN191" s="50" t="s">
        <v>197</v>
      </c>
      <c r="AO191" s="50" t="s">
        <v>913</v>
      </c>
      <c r="AP191" s="96" t="s">
        <v>913</v>
      </c>
    </row>
    <row r="192" spans="1:42" ht="15.75">
      <c r="A192" s="88">
        <v>66</v>
      </c>
      <c r="B192" s="89" t="s">
        <v>922</v>
      </c>
      <c r="C192" s="26"/>
      <c r="D192" s="90">
        <v>6602155</v>
      </c>
      <c r="E192" s="90" t="s">
        <v>910</v>
      </c>
      <c r="F192" s="90">
        <v>5016258831</v>
      </c>
      <c r="G192" s="90" t="s">
        <v>911</v>
      </c>
      <c r="H192" s="91"/>
      <c r="I192" s="50" t="s">
        <v>883</v>
      </c>
      <c r="J192" s="50" t="s">
        <v>48</v>
      </c>
      <c r="K192" s="50"/>
      <c r="L192" s="50"/>
      <c r="M192" s="50"/>
      <c r="N192" s="50">
        <v>3100001559</v>
      </c>
      <c r="O192" s="50" t="s">
        <v>743</v>
      </c>
      <c r="P192" s="50">
        <v>1850</v>
      </c>
      <c r="Q192" s="50">
        <v>3865</v>
      </c>
      <c r="R192" s="50">
        <v>3</v>
      </c>
      <c r="S192" s="92">
        <v>3.1</v>
      </c>
      <c r="T192" s="93" t="s">
        <v>747</v>
      </c>
      <c r="U192" s="50" t="s">
        <v>227</v>
      </c>
      <c r="V192" s="50">
        <v>3.8</v>
      </c>
      <c r="W192" s="52">
        <v>15000</v>
      </c>
      <c r="X192" s="52" t="s">
        <v>100</v>
      </c>
      <c r="Y192" s="53">
        <v>82.3934</v>
      </c>
      <c r="Z192" s="52">
        <f t="shared" si="122"/>
        <v>1235901</v>
      </c>
      <c r="AA192" s="52">
        <f t="shared" si="123"/>
        <v>0</v>
      </c>
      <c r="AB192" s="52">
        <f t="shared" si="121"/>
        <v>0</v>
      </c>
      <c r="AC192" s="52">
        <f t="shared" si="124"/>
        <v>222462.18</v>
      </c>
      <c r="AD192" s="52">
        <f t="shared" si="125"/>
        <v>30897.525000000001</v>
      </c>
      <c r="AE192" s="52">
        <f t="shared" si="126"/>
        <v>1489260.7049999998</v>
      </c>
      <c r="AF192" s="52">
        <f t="shared" si="127"/>
        <v>1266798.5249999999</v>
      </c>
      <c r="AG192" s="50" t="s">
        <v>101</v>
      </c>
      <c r="AH192" s="50" t="s">
        <v>48</v>
      </c>
      <c r="AI192" s="50">
        <v>9100152287</v>
      </c>
      <c r="AJ192" s="50" t="s">
        <v>6</v>
      </c>
      <c r="AK192" s="50" t="s">
        <v>116</v>
      </c>
      <c r="AL192" s="50" t="s">
        <v>12</v>
      </c>
      <c r="AM192" s="50">
        <v>331011024</v>
      </c>
      <c r="AN192" s="50" t="s">
        <v>197</v>
      </c>
      <c r="AO192" s="50" t="s">
        <v>913</v>
      </c>
      <c r="AP192" s="96" t="s">
        <v>913</v>
      </c>
    </row>
    <row r="193" spans="1:42" ht="15.75">
      <c r="A193" s="88">
        <v>67</v>
      </c>
      <c r="B193" s="97" t="s">
        <v>923</v>
      </c>
      <c r="C193" s="26"/>
      <c r="D193" s="90">
        <v>6602155</v>
      </c>
      <c r="E193" s="90" t="s">
        <v>910</v>
      </c>
      <c r="F193" s="90">
        <v>5016258831</v>
      </c>
      <c r="G193" s="90" t="s">
        <v>911</v>
      </c>
      <c r="H193" s="91"/>
      <c r="I193" s="50" t="s">
        <v>883</v>
      </c>
      <c r="J193" s="50" t="s">
        <v>48</v>
      </c>
      <c r="K193" s="50"/>
      <c r="L193" s="50"/>
      <c r="M193" s="50"/>
      <c r="N193" s="50">
        <v>3100001559</v>
      </c>
      <c r="O193" s="50" t="s">
        <v>743</v>
      </c>
      <c r="P193" s="50">
        <v>1850</v>
      </c>
      <c r="Q193" s="50">
        <v>3865</v>
      </c>
      <c r="R193" s="50">
        <v>3</v>
      </c>
      <c r="S193" s="92">
        <v>3.91</v>
      </c>
      <c r="T193" s="93" t="s">
        <v>747</v>
      </c>
      <c r="U193" s="50" t="s">
        <v>227</v>
      </c>
      <c r="V193" s="50">
        <v>3.8</v>
      </c>
      <c r="W193" s="52">
        <v>15000</v>
      </c>
      <c r="X193" s="52" t="s">
        <v>100</v>
      </c>
      <c r="Y193" s="53">
        <v>82.3934</v>
      </c>
      <c r="Z193" s="52">
        <f t="shared" si="122"/>
        <v>1235901</v>
      </c>
      <c r="AA193" s="52">
        <f t="shared" si="123"/>
        <v>0</v>
      </c>
      <c r="AB193" s="52">
        <f t="shared" si="121"/>
        <v>0</v>
      </c>
      <c r="AC193" s="52">
        <f t="shared" si="124"/>
        <v>222462.18</v>
      </c>
      <c r="AD193" s="52">
        <f t="shared" si="125"/>
        <v>30897.525000000001</v>
      </c>
      <c r="AE193" s="52">
        <f t="shared" si="126"/>
        <v>1489260.7049999998</v>
      </c>
      <c r="AF193" s="52">
        <f t="shared" si="127"/>
        <v>1266798.5249999999</v>
      </c>
      <c r="AG193" s="50" t="s">
        <v>101</v>
      </c>
      <c r="AH193" s="50" t="s">
        <v>48</v>
      </c>
      <c r="AI193" s="50">
        <v>9100152287</v>
      </c>
      <c r="AJ193" s="50" t="s">
        <v>6</v>
      </c>
      <c r="AK193" s="50" t="s">
        <v>116</v>
      </c>
      <c r="AL193" s="50" t="s">
        <v>12</v>
      </c>
      <c r="AM193" s="50">
        <v>331011024</v>
      </c>
      <c r="AN193" s="50" t="s">
        <v>197</v>
      </c>
      <c r="AO193" s="50" t="s">
        <v>913</v>
      </c>
      <c r="AP193" s="96" t="s">
        <v>913</v>
      </c>
    </row>
    <row r="194" spans="1:42" ht="15.75">
      <c r="A194" s="88">
        <v>68</v>
      </c>
      <c r="B194" s="97" t="s">
        <v>924</v>
      </c>
      <c r="C194" s="26"/>
      <c r="D194" s="90">
        <v>6602155</v>
      </c>
      <c r="E194" s="90" t="s">
        <v>910</v>
      </c>
      <c r="F194" s="90">
        <v>5016258831</v>
      </c>
      <c r="G194" s="90" t="s">
        <v>911</v>
      </c>
      <c r="H194" s="91"/>
      <c r="I194" s="50" t="s">
        <v>883</v>
      </c>
      <c r="J194" s="50" t="s">
        <v>48</v>
      </c>
      <c r="K194" s="50"/>
      <c r="L194" s="50"/>
      <c r="M194" s="50"/>
      <c r="N194" s="50">
        <v>3100001559</v>
      </c>
      <c r="O194" s="50" t="s">
        <v>743</v>
      </c>
      <c r="P194" s="50">
        <v>1850</v>
      </c>
      <c r="Q194" s="50">
        <v>3865</v>
      </c>
      <c r="R194" s="50">
        <v>3</v>
      </c>
      <c r="S194" s="92">
        <v>3.09</v>
      </c>
      <c r="T194" s="93" t="s">
        <v>747</v>
      </c>
      <c r="U194" s="50" t="s">
        <v>227</v>
      </c>
      <c r="V194" s="50">
        <v>3.8</v>
      </c>
      <c r="W194" s="52">
        <v>15000</v>
      </c>
      <c r="X194" s="52" t="s">
        <v>100</v>
      </c>
      <c r="Y194" s="53">
        <v>82.3934</v>
      </c>
      <c r="Z194" s="52">
        <f t="shared" si="122"/>
        <v>1235901</v>
      </c>
      <c r="AA194" s="52">
        <f t="shared" si="123"/>
        <v>0</v>
      </c>
      <c r="AB194" s="52">
        <f t="shared" si="121"/>
        <v>0</v>
      </c>
      <c r="AC194" s="52">
        <f t="shared" si="124"/>
        <v>222462.18</v>
      </c>
      <c r="AD194" s="52">
        <f t="shared" si="125"/>
        <v>30897.525000000001</v>
      </c>
      <c r="AE194" s="52">
        <f t="shared" si="126"/>
        <v>1489260.7049999998</v>
      </c>
      <c r="AF194" s="52">
        <f t="shared" si="127"/>
        <v>1266798.5249999999</v>
      </c>
      <c r="AG194" s="50" t="s">
        <v>101</v>
      </c>
      <c r="AH194" s="50" t="s">
        <v>48</v>
      </c>
      <c r="AI194" s="50">
        <v>9100152287</v>
      </c>
      <c r="AJ194" s="50" t="s">
        <v>6</v>
      </c>
      <c r="AK194" s="50" t="s">
        <v>116</v>
      </c>
      <c r="AL194" s="50" t="s">
        <v>12</v>
      </c>
      <c r="AM194" s="50">
        <v>331011024</v>
      </c>
      <c r="AN194" s="50" t="s">
        <v>197</v>
      </c>
      <c r="AO194" s="94">
        <v>45117</v>
      </c>
      <c r="AP194" s="95">
        <v>45117</v>
      </c>
    </row>
    <row r="195" spans="1:42" ht="15.75">
      <c r="A195" s="88">
        <v>69</v>
      </c>
      <c r="B195" s="89" t="s">
        <v>925</v>
      </c>
      <c r="C195" s="26"/>
      <c r="D195" s="90">
        <v>6602155</v>
      </c>
      <c r="E195" s="90" t="s">
        <v>910</v>
      </c>
      <c r="F195" s="90">
        <v>5016258831</v>
      </c>
      <c r="G195" s="90" t="s">
        <v>911</v>
      </c>
      <c r="H195" s="91"/>
      <c r="I195" s="50" t="s">
        <v>883</v>
      </c>
      <c r="J195" s="50" t="s">
        <v>48</v>
      </c>
      <c r="K195" s="50"/>
      <c r="L195" s="50"/>
      <c r="M195" s="50"/>
      <c r="N195" s="50">
        <v>3100001559</v>
      </c>
      <c r="O195" s="50" t="s">
        <v>743</v>
      </c>
      <c r="P195" s="50">
        <v>1850</v>
      </c>
      <c r="Q195" s="50">
        <v>3865</v>
      </c>
      <c r="R195" s="50">
        <v>3</v>
      </c>
      <c r="S195" s="92">
        <v>3.09</v>
      </c>
      <c r="T195" s="93" t="s">
        <v>747</v>
      </c>
      <c r="U195" s="50" t="s">
        <v>227</v>
      </c>
      <c r="V195" s="50">
        <v>3.8</v>
      </c>
      <c r="W195" s="52">
        <v>15000</v>
      </c>
      <c r="X195" s="52" t="s">
        <v>100</v>
      </c>
      <c r="Y195" s="53">
        <v>82.3934</v>
      </c>
      <c r="Z195" s="52">
        <f t="shared" si="122"/>
        <v>1235901</v>
      </c>
      <c r="AA195" s="52">
        <f t="shared" si="123"/>
        <v>0</v>
      </c>
      <c r="AB195" s="52">
        <f t="shared" si="121"/>
        <v>0</v>
      </c>
      <c r="AC195" s="52">
        <f t="shared" si="124"/>
        <v>222462.18</v>
      </c>
      <c r="AD195" s="52">
        <f t="shared" si="125"/>
        <v>30897.525000000001</v>
      </c>
      <c r="AE195" s="52">
        <f t="shared" si="126"/>
        <v>1489260.7049999998</v>
      </c>
      <c r="AF195" s="52">
        <f t="shared" si="127"/>
        <v>1266798.5249999999</v>
      </c>
      <c r="AG195" s="50" t="s">
        <v>101</v>
      </c>
      <c r="AH195" s="50" t="s">
        <v>48</v>
      </c>
      <c r="AI195" s="50">
        <v>9100152287</v>
      </c>
      <c r="AJ195" s="50" t="s">
        <v>6</v>
      </c>
      <c r="AK195" s="50" t="s">
        <v>116</v>
      </c>
      <c r="AL195" s="50" t="s">
        <v>12</v>
      </c>
      <c r="AM195" s="50">
        <v>331011024</v>
      </c>
      <c r="AN195" s="50" t="s">
        <v>197</v>
      </c>
      <c r="AO195" s="94">
        <v>45117</v>
      </c>
      <c r="AP195" s="95">
        <v>45117</v>
      </c>
    </row>
    <row r="196" spans="1:42" ht="15.75">
      <c r="A196" s="88">
        <v>70</v>
      </c>
      <c r="B196" s="97" t="s">
        <v>926</v>
      </c>
      <c r="C196" s="26"/>
      <c r="D196" s="90">
        <v>6602155</v>
      </c>
      <c r="E196" s="90" t="s">
        <v>910</v>
      </c>
      <c r="F196" s="90">
        <v>5016258831</v>
      </c>
      <c r="G196" s="90" t="s">
        <v>911</v>
      </c>
      <c r="H196" s="91"/>
      <c r="I196" s="50" t="s">
        <v>883</v>
      </c>
      <c r="J196" s="50" t="s">
        <v>48</v>
      </c>
      <c r="K196" s="50"/>
      <c r="L196" s="50"/>
      <c r="M196" s="50"/>
      <c r="N196" s="50">
        <v>3100001559</v>
      </c>
      <c r="O196" s="50" t="s">
        <v>743</v>
      </c>
      <c r="P196" s="50">
        <v>1850</v>
      </c>
      <c r="Q196" s="50">
        <v>3865</v>
      </c>
      <c r="R196" s="50">
        <v>3</v>
      </c>
      <c r="S196" s="92">
        <v>3.85</v>
      </c>
      <c r="T196" s="93" t="s">
        <v>747</v>
      </c>
      <c r="U196" s="50" t="s">
        <v>227</v>
      </c>
      <c r="V196" s="50">
        <v>3.8</v>
      </c>
      <c r="W196" s="52">
        <v>15000</v>
      </c>
      <c r="X196" s="52" t="s">
        <v>100</v>
      </c>
      <c r="Y196" s="53">
        <v>82.3934</v>
      </c>
      <c r="Z196" s="52">
        <f t="shared" si="122"/>
        <v>1235901</v>
      </c>
      <c r="AA196" s="52">
        <f t="shared" si="123"/>
        <v>0</v>
      </c>
      <c r="AB196" s="52">
        <f t="shared" si="121"/>
        <v>0</v>
      </c>
      <c r="AC196" s="52">
        <f t="shared" si="124"/>
        <v>222462.18</v>
      </c>
      <c r="AD196" s="52">
        <f t="shared" si="125"/>
        <v>30897.525000000001</v>
      </c>
      <c r="AE196" s="52">
        <f t="shared" si="126"/>
        <v>1489260.7049999998</v>
      </c>
      <c r="AF196" s="52">
        <f t="shared" si="127"/>
        <v>1266798.5249999999</v>
      </c>
      <c r="AG196" s="50" t="s">
        <v>101</v>
      </c>
      <c r="AH196" s="50" t="s">
        <v>48</v>
      </c>
      <c r="AI196" s="50">
        <v>9100152287</v>
      </c>
      <c r="AJ196" s="50" t="s">
        <v>6</v>
      </c>
      <c r="AK196" s="50" t="s">
        <v>116</v>
      </c>
      <c r="AL196" s="50" t="s">
        <v>12</v>
      </c>
      <c r="AM196" s="50">
        <v>331011024</v>
      </c>
      <c r="AN196" s="50" t="s">
        <v>197</v>
      </c>
      <c r="AO196" s="94">
        <v>45117</v>
      </c>
      <c r="AP196" s="95">
        <v>45117</v>
      </c>
    </row>
    <row r="197" spans="1:42" ht="15.75">
      <c r="A197" s="88">
        <v>71</v>
      </c>
      <c r="B197" s="89" t="s">
        <v>927</v>
      </c>
      <c r="C197" s="26"/>
      <c r="D197" s="90">
        <v>6602155</v>
      </c>
      <c r="E197" s="90" t="s">
        <v>910</v>
      </c>
      <c r="F197" s="90">
        <v>5016258831</v>
      </c>
      <c r="G197" s="90" t="s">
        <v>911</v>
      </c>
      <c r="H197" s="91"/>
      <c r="I197" s="50" t="s">
        <v>883</v>
      </c>
      <c r="J197" s="50" t="s">
        <v>48</v>
      </c>
      <c r="K197" s="50"/>
      <c r="L197" s="50"/>
      <c r="M197" s="50"/>
      <c r="N197" s="50">
        <v>3100001559</v>
      </c>
      <c r="O197" s="50" t="s">
        <v>743</v>
      </c>
      <c r="P197" s="50">
        <v>1850</v>
      </c>
      <c r="Q197" s="50">
        <v>3865</v>
      </c>
      <c r="R197" s="50">
        <v>3</v>
      </c>
      <c r="S197" s="92">
        <v>3.09</v>
      </c>
      <c r="T197" s="93" t="s">
        <v>747</v>
      </c>
      <c r="U197" s="50" t="s">
        <v>227</v>
      </c>
      <c r="V197" s="50">
        <v>3.8</v>
      </c>
      <c r="W197" s="52">
        <v>15000</v>
      </c>
      <c r="X197" s="52" t="s">
        <v>100</v>
      </c>
      <c r="Y197" s="53">
        <v>82.3934</v>
      </c>
      <c r="Z197" s="52">
        <f t="shared" si="122"/>
        <v>1235901</v>
      </c>
      <c r="AA197" s="52">
        <f t="shared" si="123"/>
        <v>0</v>
      </c>
      <c r="AB197" s="52">
        <f t="shared" si="121"/>
        <v>0</v>
      </c>
      <c r="AC197" s="52">
        <f t="shared" si="124"/>
        <v>222462.18</v>
      </c>
      <c r="AD197" s="52">
        <f t="shared" si="125"/>
        <v>30897.525000000001</v>
      </c>
      <c r="AE197" s="52">
        <f t="shared" si="126"/>
        <v>1489260.7049999998</v>
      </c>
      <c r="AF197" s="52">
        <f t="shared" si="127"/>
        <v>1266798.5249999999</v>
      </c>
      <c r="AG197" s="50" t="s">
        <v>101</v>
      </c>
      <c r="AH197" s="50" t="s">
        <v>48</v>
      </c>
      <c r="AI197" s="50">
        <v>9100152287</v>
      </c>
      <c r="AJ197" s="50" t="s">
        <v>6</v>
      </c>
      <c r="AK197" s="50" t="s">
        <v>116</v>
      </c>
      <c r="AL197" s="50" t="s">
        <v>12</v>
      </c>
      <c r="AM197" s="50">
        <v>331011024</v>
      </c>
      <c r="AN197" s="50" t="s">
        <v>197</v>
      </c>
      <c r="AO197" s="94">
        <v>45117</v>
      </c>
      <c r="AP197" s="95">
        <v>45117</v>
      </c>
    </row>
    <row r="198" spans="1:42" ht="15.75">
      <c r="A198" s="88">
        <v>72</v>
      </c>
      <c r="B198" s="89" t="s">
        <v>928</v>
      </c>
      <c r="C198" s="26"/>
      <c r="D198" s="90">
        <v>6602155</v>
      </c>
      <c r="E198" s="90" t="s">
        <v>910</v>
      </c>
      <c r="F198" s="90">
        <v>5016258831</v>
      </c>
      <c r="G198" s="90" t="s">
        <v>911</v>
      </c>
      <c r="H198" s="91"/>
      <c r="I198" s="50" t="s">
        <v>883</v>
      </c>
      <c r="J198" s="50" t="s">
        <v>48</v>
      </c>
      <c r="K198" s="50"/>
      <c r="L198" s="50"/>
      <c r="M198" s="50"/>
      <c r="N198" s="50">
        <v>3100001559</v>
      </c>
      <c r="O198" s="50" t="s">
        <v>743</v>
      </c>
      <c r="P198" s="50">
        <v>1850</v>
      </c>
      <c r="Q198" s="50">
        <v>3865</v>
      </c>
      <c r="R198" s="50">
        <v>3</v>
      </c>
      <c r="S198" s="92">
        <v>3.89</v>
      </c>
      <c r="T198" s="93" t="s">
        <v>747</v>
      </c>
      <c r="U198" s="50" t="s">
        <v>227</v>
      </c>
      <c r="V198" s="50">
        <v>3.8</v>
      </c>
      <c r="W198" s="52">
        <v>15000</v>
      </c>
      <c r="X198" s="52" t="s">
        <v>100</v>
      </c>
      <c r="Y198" s="53">
        <v>82.3934</v>
      </c>
      <c r="Z198" s="52">
        <f t="shared" si="122"/>
        <v>1235901</v>
      </c>
      <c r="AA198" s="52">
        <f t="shared" si="123"/>
        <v>0</v>
      </c>
      <c r="AB198" s="52">
        <f t="shared" si="121"/>
        <v>0</v>
      </c>
      <c r="AC198" s="52">
        <f t="shared" si="124"/>
        <v>222462.18</v>
      </c>
      <c r="AD198" s="52">
        <f t="shared" si="125"/>
        <v>30897.525000000001</v>
      </c>
      <c r="AE198" s="52">
        <f t="shared" si="126"/>
        <v>1489260.7049999998</v>
      </c>
      <c r="AF198" s="52">
        <f t="shared" si="127"/>
        <v>1266798.5249999999</v>
      </c>
      <c r="AG198" s="50" t="s">
        <v>101</v>
      </c>
      <c r="AH198" s="50" t="s">
        <v>48</v>
      </c>
      <c r="AI198" s="50">
        <v>9100152287</v>
      </c>
      <c r="AJ198" s="50" t="s">
        <v>6</v>
      </c>
      <c r="AK198" s="50" t="s">
        <v>116</v>
      </c>
      <c r="AL198" s="50" t="s">
        <v>12</v>
      </c>
      <c r="AM198" s="50">
        <v>331011024</v>
      </c>
      <c r="AN198" s="50" t="s">
        <v>197</v>
      </c>
      <c r="AO198" s="94">
        <v>45117</v>
      </c>
      <c r="AP198" s="95">
        <v>45117</v>
      </c>
    </row>
    <row r="199" spans="1:42" ht="15.75">
      <c r="A199" s="88">
        <v>73</v>
      </c>
      <c r="B199" s="89" t="s">
        <v>929</v>
      </c>
      <c r="C199" s="26"/>
      <c r="D199" s="90">
        <v>6602155</v>
      </c>
      <c r="E199" s="90" t="s">
        <v>910</v>
      </c>
      <c r="F199" s="90">
        <v>5016258831</v>
      </c>
      <c r="G199" s="90" t="s">
        <v>911</v>
      </c>
      <c r="H199" s="91"/>
      <c r="I199" s="50" t="s">
        <v>883</v>
      </c>
      <c r="J199" s="50" t="s">
        <v>48</v>
      </c>
      <c r="K199" s="50"/>
      <c r="L199" s="50"/>
      <c r="M199" s="50"/>
      <c r="N199" s="50">
        <v>3100001559</v>
      </c>
      <c r="O199" s="50" t="s">
        <v>743</v>
      </c>
      <c r="P199" s="50">
        <v>1850</v>
      </c>
      <c r="Q199" s="50">
        <v>3865</v>
      </c>
      <c r="R199" s="50">
        <v>3</v>
      </c>
      <c r="S199" s="92">
        <v>3.11</v>
      </c>
      <c r="T199" s="93" t="s">
        <v>747</v>
      </c>
      <c r="U199" s="50" t="s">
        <v>227</v>
      </c>
      <c r="V199" s="50">
        <v>3.8</v>
      </c>
      <c r="W199" s="52">
        <v>15000</v>
      </c>
      <c r="X199" s="52" t="s">
        <v>100</v>
      </c>
      <c r="Y199" s="53">
        <v>82.3934</v>
      </c>
      <c r="Z199" s="52">
        <f t="shared" si="122"/>
        <v>1235901</v>
      </c>
      <c r="AA199" s="52">
        <f t="shared" si="123"/>
        <v>0</v>
      </c>
      <c r="AB199" s="52">
        <f t="shared" si="121"/>
        <v>0</v>
      </c>
      <c r="AC199" s="52">
        <f t="shared" si="124"/>
        <v>222462.18</v>
      </c>
      <c r="AD199" s="52">
        <f t="shared" si="125"/>
        <v>30897.525000000001</v>
      </c>
      <c r="AE199" s="52">
        <f t="shared" si="126"/>
        <v>1489260.7049999998</v>
      </c>
      <c r="AF199" s="52">
        <f t="shared" si="127"/>
        <v>1266798.5249999999</v>
      </c>
      <c r="AG199" s="50" t="s">
        <v>101</v>
      </c>
      <c r="AH199" s="50" t="s">
        <v>48</v>
      </c>
      <c r="AI199" s="50">
        <v>9100152287</v>
      </c>
      <c r="AJ199" s="50" t="s">
        <v>6</v>
      </c>
      <c r="AK199" s="50" t="s">
        <v>116</v>
      </c>
      <c r="AL199" s="50" t="s">
        <v>12</v>
      </c>
      <c r="AM199" s="50">
        <v>331011024</v>
      </c>
      <c r="AN199" s="50" t="s">
        <v>197</v>
      </c>
      <c r="AO199" s="94">
        <v>45117</v>
      </c>
      <c r="AP199" s="95">
        <v>45117</v>
      </c>
    </row>
    <row r="200" spans="1:42" ht="15.75">
      <c r="A200" s="88">
        <v>74</v>
      </c>
      <c r="B200" s="97" t="s">
        <v>930</v>
      </c>
      <c r="C200" s="26"/>
      <c r="D200" s="90">
        <v>6741880</v>
      </c>
      <c r="E200" s="90" t="s">
        <v>423</v>
      </c>
      <c r="F200" s="90">
        <v>5016361837</v>
      </c>
      <c r="G200" s="90" t="s">
        <v>424</v>
      </c>
      <c r="H200" s="91"/>
      <c r="I200" s="50" t="s">
        <v>883</v>
      </c>
      <c r="J200" s="50" t="s">
        <v>48</v>
      </c>
      <c r="K200" s="50"/>
      <c r="L200" s="50"/>
      <c r="M200" s="50"/>
      <c r="N200" s="50">
        <v>3100001559</v>
      </c>
      <c r="O200" s="50" t="s">
        <v>743</v>
      </c>
      <c r="P200" s="50">
        <v>1850</v>
      </c>
      <c r="Q200" s="50">
        <v>3865</v>
      </c>
      <c r="R200" s="50">
        <v>3</v>
      </c>
      <c r="S200" s="92">
        <v>3.11</v>
      </c>
      <c r="T200" s="93" t="s">
        <v>747</v>
      </c>
      <c r="U200" s="50" t="s">
        <v>227</v>
      </c>
      <c r="V200" s="50">
        <v>3.88</v>
      </c>
      <c r="W200" s="52">
        <v>15000</v>
      </c>
      <c r="X200" s="52" t="s">
        <v>100</v>
      </c>
      <c r="Y200" s="53">
        <v>82.3934</v>
      </c>
      <c r="Z200" s="52">
        <f t="shared" si="122"/>
        <v>1235901</v>
      </c>
      <c r="AA200" s="52">
        <f t="shared" si="123"/>
        <v>0</v>
      </c>
      <c r="AB200" s="52">
        <f t="shared" si="121"/>
        <v>0</v>
      </c>
      <c r="AC200" s="52">
        <f t="shared" si="124"/>
        <v>222462.18</v>
      </c>
      <c r="AD200" s="52">
        <f t="shared" si="125"/>
        <v>30897.525000000001</v>
      </c>
      <c r="AE200" s="52">
        <f t="shared" si="126"/>
        <v>1489260.7049999998</v>
      </c>
      <c r="AF200" s="52">
        <f t="shared" si="127"/>
        <v>1266798.5249999999</v>
      </c>
      <c r="AG200" s="50" t="s">
        <v>101</v>
      </c>
      <c r="AH200" s="50" t="s">
        <v>48</v>
      </c>
      <c r="AI200" s="50">
        <v>9100152287</v>
      </c>
      <c r="AJ200" s="50" t="s">
        <v>6</v>
      </c>
      <c r="AK200" s="50" t="s">
        <v>116</v>
      </c>
      <c r="AL200" s="50" t="s">
        <v>12</v>
      </c>
      <c r="AM200" s="50">
        <v>331011024</v>
      </c>
      <c r="AN200" s="50" t="s">
        <v>931</v>
      </c>
      <c r="AO200" s="50" t="s">
        <v>932</v>
      </c>
      <c r="AP200" s="96" t="s">
        <v>933</v>
      </c>
    </row>
    <row r="201" spans="1:42" ht="15.75">
      <c r="A201" s="88">
        <v>75</v>
      </c>
      <c r="B201" s="97" t="s">
        <v>934</v>
      </c>
      <c r="C201" s="26"/>
      <c r="D201" s="90">
        <v>6741880</v>
      </c>
      <c r="E201" s="90" t="s">
        <v>423</v>
      </c>
      <c r="F201" s="90">
        <v>5016361837</v>
      </c>
      <c r="G201" s="90" t="s">
        <v>424</v>
      </c>
      <c r="H201" s="91"/>
      <c r="I201" s="50" t="s">
        <v>883</v>
      </c>
      <c r="J201" s="50" t="s">
        <v>48</v>
      </c>
      <c r="K201" s="50"/>
      <c r="L201" s="50"/>
      <c r="M201" s="50"/>
      <c r="N201" s="50">
        <v>3100001559</v>
      </c>
      <c r="O201" s="50" t="s">
        <v>743</v>
      </c>
      <c r="P201" s="50">
        <v>1850</v>
      </c>
      <c r="Q201" s="50">
        <v>3865</v>
      </c>
      <c r="R201" s="50">
        <v>3</v>
      </c>
      <c r="S201" s="92">
        <v>3.11</v>
      </c>
      <c r="T201" s="93" t="s">
        <v>747</v>
      </c>
      <c r="U201" s="50" t="s">
        <v>227</v>
      </c>
      <c r="V201" s="50">
        <v>3.88</v>
      </c>
      <c r="W201" s="52">
        <v>15000</v>
      </c>
      <c r="X201" s="52" t="s">
        <v>100</v>
      </c>
      <c r="Y201" s="53">
        <v>82.3934</v>
      </c>
      <c r="Z201" s="52">
        <f t="shared" si="122"/>
        <v>1235901</v>
      </c>
      <c r="AA201" s="52">
        <f t="shared" si="123"/>
        <v>0</v>
      </c>
      <c r="AB201" s="52">
        <f t="shared" si="121"/>
        <v>0</v>
      </c>
      <c r="AC201" s="52">
        <f t="shared" si="124"/>
        <v>222462.18</v>
      </c>
      <c r="AD201" s="52">
        <f t="shared" si="125"/>
        <v>30897.525000000001</v>
      </c>
      <c r="AE201" s="52">
        <f t="shared" si="126"/>
        <v>1489260.7049999998</v>
      </c>
      <c r="AF201" s="52">
        <f t="shared" si="127"/>
        <v>1266798.5249999999</v>
      </c>
      <c r="AG201" s="50" t="s">
        <v>101</v>
      </c>
      <c r="AH201" s="50" t="s">
        <v>48</v>
      </c>
      <c r="AI201" s="50">
        <v>9100152287</v>
      </c>
      <c r="AJ201" s="50" t="s">
        <v>6</v>
      </c>
      <c r="AK201" s="50" t="s">
        <v>116</v>
      </c>
      <c r="AL201" s="50" t="s">
        <v>12</v>
      </c>
      <c r="AM201" s="50">
        <v>331011024</v>
      </c>
      <c r="AN201" s="50" t="s">
        <v>931</v>
      </c>
      <c r="AO201" s="50" t="s">
        <v>932</v>
      </c>
      <c r="AP201" s="96" t="s">
        <v>933</v>
      </c>
    </row>
    <row r="202" spans="1:42" ht="15.75">
      <c r="A202" s="88">
        <v>76</v>
      </c>
      <c r="B202" s="97" t="s">
        <v>935</v>
      </c>
      <c r="C202" s="26"/>
      <c r="D202" s="90">
        <v>6741880</v>
      </c>
      <c r="E202" s="90" t="s">
        <v>423</v>
      </c>
      <c r="F202" s="90">
        <v>5016361837</v>
      </c>
      <c r="G202" s="90" t="s">
        <v>424</v>
      </c>
      <c r="H202" s="91"/>
      <c r="I202" s="50" t="s">
        <v>883</v>
      </c>
      <c r="J202" s="50" t="s">
        <v>48</v>
      </c>
      <c r="K202" s="50"/>
      <c r="L202" s="50"/>
      <c r="M202" s="50"/>
      <c r="N202" s="50">
        <v>3100001559</v>
      </c>
      <c r="O202" s="50" t="s">
        <v>743</v>
      </c>
      <c r="P202" s="50">
        <v>1850</v>
      </c>
      <c r="Q202" s="50">
        <v>3865</v>
      </c>
      <c r="R202" s="50">
        <v>3</v>
      </c>
      <c r="S202" s="92">
        <v>3.11</v>
      </c>
      <c r="T202" s="93" t="s">
        <v>747</v>
      </c>
      <c r="U202" s="50" t="s">
        <v>227</v>
      </c>
      <c r="V202" s="50">
        <v>3.88</v>
      </c>
      <c r="W202" s="52">
        <v>15000</v>
      </c>
      <c r="X202" s="52" t="s">
        <v>100</v>
      </c>
      <c r="Y202" s="53">
        <v>82.3934</v>
      </c>
      <c r="Z202" s="52">
        <f t="shared" si="122"/>
        <v>1235901</v>
      </c>
      <c r="AA202" s="52">
        <f t="shared" si="123"/>
        <v>0</v>
      </c>
      <c r="AB202" s="52">
        <f t="shared" si="121"/>
        <v>0</v>
      </c>
      <c r="AC202" s="52">
        <f t="shared" si="124"/>
        <v>222462.18</v>
      </c>
      <c r="AD202" s="52">
        <f t="shared" si="125"/>
        <v>30897.525000000001</v>
      </c>
      <c r="AE202" s="52">
        <f t="shared" si="126"/>
        <v>1489260.7049999998</v>
      </c>
      <c r="AF202" s="52">
        <f t="shared" si="127"/>
        <v>1266798.5249999999</v>
      </c>
      <c r="AG202" s="50" t="s">
        <v>101</v>
      </c>
      <c r="AH202" s="50" t="s">
        <v>48</v>
      </c>
      <c r="AI202" s="50">
        <v>9100152287</v>
      </c>
      <c r="AJ202" s="50" t="s">
        <v>6</v>
      </c>
      <c r="AK202" s="50" t="s">
        <v>116</v>
      </c>
      <c r="AL202" s="50" t="s">
        <v>12</v>
      </c>
      <c r="AM202" s="50">
        <v>331011024</v>
      </c>
      <c r="AN202" s="50" t="s">
        <v>931</v>
      </c>
      <c r="AO202" s="50" t="s">
        <v>932</v>
      </c>
      <c r="AP202" s="96" t="s">
        <v>933</v>
      </c>
    </row>
    <row r="203" spans="1:42" ht="15.75">
      <c r="A203" s="88">
        <v>77</v>
      </c>
      <c r="B203" s="97" t="s">
        <v>936</v>
      </c>
      <c r="C203" s="26"/>
      <c r="D203" s="90">
        <v>6741880</v>
      </c>
      <c r="E203" s="90" t="s">
        <v>423</v>
      </c>
      <c r="F203" s="90">
        <v>5016361837</v>
      </c>
      <c r="G203" s="90" t="s">
        <v>424</v>
      </c>
      <c r="H203" s="91"/>
      <c r="I203" s="50" t="s">
        <v>883</v>
      </c>
      <c r="J203" s="50" t="s">
        <v>48</v>
      </c>
      <c r="K203" s="50"/>
      <c r="L203" s="50"/>
      <c r="M203" s="50"/>
      <c r="N203" s="50">
        <v>3100001559</v>
      </c>
      <c r="O203" s="50" t="s">
        <v>743</v>
      </c>
      <c r="P203" s="50">
        <v>1850</v>
      </c>
      <c r="Q203" s="50">
        <v>3865</v>
      </c>
      <c r="R203" s="50">
        <v>3</v>
      </c>
      <c r="S203" s="92">
        <v>3.11</v>
      </c>
      <c r="T203" s="93" t="s">
        <v>747</v>
      </c>
      <c r="U203" s="50" t="s">
        <v>227</v>
      </c>
      <c r="V203" s="50">
        <v>3.88</v>
      </c>
      <c r="W203" s="52">
        <v>15000</v>
      </c>
      <c r="X203" s="52" t="s">
        <v>100</v>
      </c>
      <c r="Y203" s="53">
        <v>82.3934</v>
      </c>
      <c r="Z203" s="52">
        <f t="shared" si="122"/>
        <v>1235901</v>
      </c>
      <c r="AA203" s="52">
        <f t="shared" si="123"/>
        <v>0</v>
      </c>
      <c r="AB203" s="52">
        <f t="shared" si="121"/>
        <v>0</v>
      </c>
      <c r="AC203" s="52">
        <f t="shared" si="124"/>
        <v>222462.18</v>
      </c>
      <c r="AD203" s="52">
        <f t="shared" si="125"/>
        <v>30897.525000000001</v>
      </c>
      <c r="AE203" s="52">
        <f t="shared" si="126"/>
        <v>1489260.7049999998</v>
      </c>
      <c r="AF203" s="52">
        <f t="shared" si="127"/>
        <v>1266798.5249999999</v>
      </c>
      <c r="AG203" s="50" t="s">
        <v>101</v>
      </c>
      <c r="AH203" s="50" t="s">
        <v>48</v>
      </c>
      <c r="AI203" s="50">
        <v>9100152287</v>
      </c>
      <c r="AJ203" s="50" t="s">
        <v>6</v>
      </c>
      <c r="AK203" s="50" t="s">
        <v>116</v>
      </c>
      <c r="AL203" s="50" t="s">
        <v>12</v>
      </c>
      <c r="AM203" s="50">
        <v>331011024</v>
      </c>
      <c r="AN203" s="50" t="s">
        <v>931</v>
      </c>
      <c r="AO203" s="50" t="s">
        <v>932</v>
      </c>
      <c r="AP203" s="96" t="s">
        <v>933</v>
      </c>
    </row>
    <row r="204" spans="1:42" ht="15.75">
      <c r="A204" s="88">
        <v>78</v>
      </c>
      <c r="B204" s="97" t="s">
        <v>937</v>
      </c>
      <c r="C204" s="26"/>
      <c r="D204" s="90">
        <v>6741880</v>
      </c>
      <c r="E204" s="90" t="s">
        <v>423</v>
      </c>
      <c r="F204" s="90">
        <v>5016361837</v>
      </c>
      <c r="G204" s="90" t="s">
        <v>424</v>
      </c>
      <c r="H204" s="91"/>
      <c r="I204" s="50" t="s">
        <v>883</v>
      </c>
      <c r="J204" s="50" t="s">
        <v>48</v>
      </c>
      <c r="K204" s="50"/>
      <c r="L204" s="50"/>
      <c r="M204" s="50"/>
      <c r="N204" s="50">
        <v>3100001559</v>
      </c>
      <c r="O204" s="50" t="s">
        <v>743</v>
      </c>
      <c r="P204" s="50">
        <v>1850</v>
      </c>
      <c r="Q204" s="50">
        <v>3865</v>
      </c>
      <c r="R204" s="50">
        <v>3</v>
      </c>
      <c r="S204" s="92">
        <v>3.11</v>
      </c>
      <c r="T204" s="93" t="s">
        <v>747</v>
      </c>
      <c r="U204" s="50" t="s">
        <v>227</v>
      </c>
      <c r="V204" s="50">
        <v>3.88</v>
      </c>
      <c r="W204" s="52">
        <v>15000</v>
      </c>
      <c r="X204" s="52" t="s">
        <v>100</v>
      </c>
      <c r="Y204" s="53">
        <v>82.3934</v>
      </c>
      <c r="Z204" s="52">
        <f t="shared" si="122"/>
        <v>1235901</v>
      </c>
      <c r="AA204" s="52">
        <f t="shared" si="123"/>
        <v>0</v>
      </c>
      <c r="AB204" s="52">
        <f t="shared" si="121"/>
        <v>0</v>
      </c>
      <c r="AC204" s="52">
        <f t="shared" si="124"/>
        <v>222462.18</v>
      </c>
      <c r="AD204" s="52">
        <f t="shared" si="125"/>
        <v>30897.525000000001</v>
      </c>
      <c r="AE204" s="52">
        <f t="shared" si="126"/>
        <v>1489260.7049999998</v>
      </c>
      <c r="AF204" s="52">
        <f t="shared" si="127"/>
        <v>1266798.5249999999</v>
      </c>
      <c r="AG204" s="50" t="s">
        <v>101</v>
      </c>
      <c r="AH204" s="50" t="s">
        <v>48</v>
      </c>
      <c r="AI204" s="50">
        <v>9100152287</v>
      </c>
      <c r="AJ204" s="50" t="s">
        <v>6</v>
      </c>
      <c r="AK204" s="50" t="s">
        <v>116</v>
      </c>
      <c r="AL204" s="50" t="s">
        <v>12</v>
      </c>
      <c r="AM204" s="50">
        <v>331011024</v>
      </c>
      <c r="AN204" s="50" t="s">
        <v>931</v>
      </c>
      <c r="AO204" s="50" t="s">
        <v>932</v>
      </c>
      <c r="AP204" s="96" t="s">
        <v>933</v>
      </c>
    </row>
    <row r="205" spans="1:42" ht="15.75">
      <c r="A205" s="88">
        <v>79</v>
      </c>
      <c r="B205" s="97" t="s">
        <v>938</v>
      </c>
      <c r="C205" s="26"/>
      <c r="D205" s="90">
        <v>6741880</v>
      </c>
      <c r="E205" s="90" t="s">
        <v>423</v>
      </c>
      <c r="F205" s="90">
        <v>5016361837</v>
      </c>
      <c r="G205" s="90" t="s">
        <v>424</v>
      </c>
      <c r="H205" s="91"/>
      <c r="I205" s="50" t="s">
        <v>883</v>
      </c>
      <c r="J205" s="50" t="s">
        <v>48</v>
      </c>
      <c r="K205" s="50"/>
      <c r="L205" s="50"/>
      <c r="M205" s="50"/>
      <c r="N205" s="50">
        <v>3100001559</v>
      </c>
      <c r="O205" s="50" t="s">
        <v>743</v>
      </c>
      <c r="P205" s="50">
        <v>1850</v>
      </c>
      <c r="Q205" s="50">
        <v>3865</v>
      </c>
      <c r="R205" s="50">
        <v>3</v>
      </c>
      <c r="S205" s="92">
        <v>3.11</v>
      </c>
      <c r="T205" s="93" t="s">
        <v>747</v>
      </c>
      <c r="U205" s="50" t="s">
        <v>227</v>
      </c>
      <c r="V205" s="50">
        <v>3.88</v>
      </c>
      <c r="W205" s="52">
        <v>15000</v>
      </c>
      <c r="X205" s="52" t="s">
        <v>100</v>
      </c>
      <c r="Y205" s="53">
        <v>82.3934</v>
      </c>
      <c r="Z205" s="52">
        <f t="shared" si="122"/>
        <v>1235901</v>
      </c>
      <c r="AA205" s="52">
        <f t="shared" si="123"/>
        <v>0</v>
      </c>
      <c r="AB205" s="52">
        <f t="shared" si="121"/>
        <v>0</v>
      </c>
      <c r="AC205" s="52">
        <f t="shared" si="124"/>
        <v>222462.18</v>
      </c>
      <c r="AD205" s="52">
        <f t="shared" si="125"/>
        <v>30897.525000000001</v>
      </c>
      <c r="AE205" s="52">
        <f t="shared" si="126"/>
        <v>1489260.7049999998</v>
      </c>
      <c r="AF205" s="52">
        <f t="shared" si="127"/>
        <v>1266798.5249999999</v>
      </c>
      <c r="AG205" s="50" t="s">
        <v>101</v>
      </c>
      <c r="AH205" s="50" t="s">
        <v>48</v>
      </c>
      <c r="AI205" s="50">
        <v>9100152287</v>
      </c>
      <c r="AJ205" s="50" t="s">
        <v>6</v>
      </c>
      <c r="AK205" s="50" t="s">
        <v>116</v>
      </c>
      <c r="AL205" s="50" t="s">
        <v>12</v>
      </c>
      <c r="AM205" s="50">
        <v>331011024</v>
      </c>
      <c r="AN205" s="50" t="s">
        <v>931</v>
      </c>
      <c r="AO205" s="50" t="s">
        <v>932</v>
      </c>
      <c r="AP205" s="96" t="s">
        <v>933</v>
      </c>
    </row>
    <row r="206" spans="1:42" ht="15.75">
      <c r="A206" s="88">
        <v>80</v>
      </c>
      <c r="B206" s="97" t="s">
        <v>939</v>
      </c>
      <c r="C206" s="26"/>
      <c r="D206" s="90">
        <v>6741880</v>
      </c>
      <c r="E206" s="90" t="s">
        <v>423</v>
      </c>
      <c r="F206" s="90">
        <v>5016361837</v>
      </c>
      <c r="G206" s="90" t="s">
        <v>424</v>
      </c>
      <c r="H206" s="91"/>
      <c r="I206" s="50" t="s">
        <v>883</v>
      </c>
      <c r="J206" s="50" t="s">
        <v>48</v>
      </c>
      <c r="K206" s="50"/>
      <c r="L206" s="50"/>
      <c r="M206" s="50"/>
      <c r="N206" s="50">
        <v>3100001559</v>
      </c>
      <c r="O206" s="50" t="s">
        <v>743</v>
      </c>
      <c r="P206" s="50">
        <v>1850</v>
      </c>
      <c r="Q206" s="50">
        <v>3865</v>
      </c>
      <c r="R206" s="50">
        <v>3</v>
      </c>
      <c r="S206" s="92">
        <v>3.11</v>
      </c>
      <c r="T206" s="93" t="s">
        <v>747</v>
      </c>
      <c r="U206" s="50" t="s">
        <v>227</v>
      </c>
      <c r="V206" s="50">
        <v>3.88</v>
      </c>
      <c r="W206" s="52">
        <v>15000</v>
      </c>
      <c r="X206" s="52" t="s">
        <v>100</v>
      </c>
      <c r="Y206" s="53">
        <v>82.3934</v>
      </c>
      <c r="Z206" s="52">
        <f t="shared" si="122"/>
        <v>1235901</v>
      </c>
      <c r="AA206" s="52">
        <f t="shared" si="123"/>
        <v>0</v>
      </c>
      <c r="AB206" s="52">
        <f t="shared" si="121"/>
        <v>0</v>
      </c>
      <c r="AC206" s="52">
        <f t="shared" si="124"/>
        <v>222462.18</v>
      </c>
      <c r="AD206" s="52">
        <f t="shared" si="125"/>
        <v>30897.525000000001</v>
      </c>
      <c r="AE206" s="52">
        <f t="shared" si="126"/>
        <v>1489260.7049999998</v>
      </c>
      <c r="AF206" s="52">
        <f t="shared" si="127"/>
        <v>1266798.5249999999</v>
      </c>
      <c r="AG206" s="50" t="s">
        <v>101</v>
      </c>
      <c r="AH206" s="50" t="s">
        <v>48</v>
      </c>
      <c r="AI206" s="50">
        <v>9100152287</v>
      </c>
      <c r="AJ206" s="50" t="s">
        <v>6</v>
      </c>
      <c r="AK206" s="50" t="s">
        <v>116</v>
      </c>
      <c r="AL206" s="50" t="s">
        <v>12</v>
      </c>
      <c r="AM206" s="50">
        <v>331011024</v>
      </c>
      <c r="AN206" s="50" t="s">
        <v>931</v>
      </c>
      <c r="AO206" s="50" t="s">
        <v>940</v>
      </c>
      <c r="AP206" s="95">
        <v>45126</v>
      </c>
    </row>
    <row r="207" spans="1:42" ht="15.75">
      <c r="A207" s="88">
        <v>81</v>
      </c>
      <c r="B207" s="97" t="s">
        <v>941</v>
      </c>
      <c r="C207" s="26"/>
      <c r="D207" s="90">
        <v>6741880</v>
      </c>
      <c r="E207" s="90" t="s">
        <v>423</v>
      </c>
      <c r="F207" s="90">
        <v>5016361837</v>
      </c>
      <c r="G207" s="90" t="s">
        <v>424</v>
      </c>
      <c r="H207" s="91"/>
      <c r="I207" s="50" t="s">
        <v>883</v>
      </c>
      <c r="J207" s="50" t="s">
        <v>48</v>
      </c>
      <c r="K207" s="50"/>
      <c r="L207" s="50"/>
      <c r="M207" s="50"/>
      <c r="N207" s="50">
        <v>3100001559</v>
      </c>
      <c r="O207" s="50" t="s">
        <v>743</v>
      </c>
      <c r="P207" s="50">
        <v>1850</v>
      </c>
      <c r="Q207" s="50">
        <v>3865</v>
      </c>
      <c r="R207" s="50">
        <v>3</v>
      </c>
      <c r="S207" s="92">
        <v>3.11</v>
      </c>
      <c r="T207" s="93" t="s">
        <v>747</v>
      </c>
      <c r="U207" s="50" t="s">
        <v>227</v>
      </c>
      <c r="V207" s="50">
        <v>3.88</v>
      </c>
      <c r="W207" s="52">
        <v>15000</v>
      </c>
      <c r="X207" s="52" t="s">
        <v>100</v>
      </c>
      <c r="Y207" s="53">
        <v>82.3934</v>
      </c>
      <c r="Z207" s="52">
        <f t="shared" si="122"/>
        <v>1235901</v>
      </c>
      <c r="AA207" s="52">
        <f t="shared" si="123"/>
        <v>0</v>
      </c>
      <c r="AB207" s="52">
        <f t="shared" si="121"/>
        <v>0</v>
      </c>
      <c r="AC207" s="52">
        <f t="shared" si="124"/>
        <v>222462.18</v>
      </c>
      <c r="AD207" s="52">
        <f t="shared" si="125"/>
        <v>30897.525000000001</v>
      </c>
      <c r="AE207" s="52">
        <f t="shared" si="126"/>
        <v>1489260.7049999998</v>
      </c>
      <c r="AF207" s="52">
        <f t="shared" si="127"/>
        <v>1266798.5249999999</v>
      </c>
      <c r="AG207" s="50" t="s">
        <v>101</v>
      </c>
      <c r="AH207" s="50" t="s">
        <v>48</v>
      </c>
      <c r="AI207" s="50">
        <v>9100152287</v>
      </c>
      <c r="AJ207" s="50" t="s">
        <v>6</v>
      </c>
      <c r="AK207" s="50" t="s">
        <v>116</v>
      </c>
      <c r="AL207" s="50" t="s">
        <v>12</v>
      </c>
      <c r="AM207" s="50">
        <v>331011024</v>
      </c>
      <c r="AN207" s="50" t="s">
        <v>931</v>
      </c>
      <c r="AO207" s="50" t="s">
        <v>932</v>
      </c>
      <c r="AP207" s="96" t="s">
        <v>933</v>
      </c>
    </row>
    <row r="208" spans="1:42" ht="15.75">
      <c r="A208" s="88">
        <v>82</v>
      </c>
      <c r="B208" s="97" t="s">
        <v>942</v>
      </c>
      <c r="C208" s="26"/>
      <c r="D208" s="90">
        <v>6741880</v>
      </c>
      <c r="E208" s="90" t="s">
        <v>423</v>
      </c>
      <c r="F208" s="90">
        <v>5016361837</v>
      </c>
      <c r="G208" s="90" t="s">
        <v>424</v>
      </c>
      <c r="H208" s="91"/>
      <c r="I208" s="50" t="s">
        <v>883</v>
      </c>
      <c r="J208" s="50" t="s">
        <v>48</v>
      </c>
      <c r="K208" s="50"/>
      <c r="L208" s="50"/>
      <c r="M208" s="50"/>
      <c r="N208" s="50">
        <v>3100001559</v>
      </c>
      <c r="O208" s="50" t="s">
        <v>743</v>
      </c>
      <c r="P208" s="50">
        <v>1850</v>
      </c>
      <c r="Q208" s="50">
        <v>3865</v>
      </c>
      <c r="R208" s="50">
        <v>3</v>
      </c>
      <c r="S208" s="92">
        <v>3.11</v>
      </c>
      <c r="T208" s="93" t="s">
        <v>747</v>
      </c>
      <c r="U208" s="50" t="s">
        <v>227</v>
      </c>
      <c r="V208" s="50">
        <v>3.88</v>
      </c>
      <c r="W208" s="52">
        <v>15000</v>
      </c>
      <c r="X208" s="52" t="s">
        <v>100</v>
      </c>
      <c r="Y208" s="53">
        <v>82.3934</v>
      </c>
      <c r="Z208" s="52">
        <f t="shared" si="122"/>
        <v>1235901</v>
      </c>
      <c r="AA208" s="52">
        <f t="shared" si="123"/>
        <v>0</v>
      </c>
      <c r="AB208" s="52">
        <f t="shared" si="121"/>
        <v>0</v>
      </c>
      <c r="AC208" s="52">
        <f t="shared" si="124"/>
        <v>222462.18</v>
      </c>
      <c r="AD208" s="52">
        <f t="shared" si="125"/>
        <v>30897.525000000001</v>
      </c>
      <c r="AE208" s="52">
        <f t="shared" si="126"/>
        <v>1489260.7049999998</v>
      </c>
      <c r="AF208" s="52">
        <f t="shared" si="127"/>
        <v>1266798.5249999999</v>
      </c>
      <c r="AG208" s="50" t="s">
        <v>101</v>
      </c>
      <c r="AH208" s="50" t="s">
        <v>48</v>
      </c>
      <c r="AI208" s="50">
        <v>9100152287</v>
      </c>
      <c r="AJ208" s="50" t="s">
        <v>6</v>
      </c>
      <c r="AK208" s="50" t="s">
        <v>116</v>
      </c>
      <c r="AL208" s="50" t="s">
        <v>12</v>
      </c>
      <c r="AM208" s="50">
        <v>331011024</v>
      </c>
      <c r="AN208" s="50" t="s">
        <v>931</v>
      </c>
      <c r="AO208" s="96" t="s">
        <v>943</v>
      </c>
      <c r="AP208" s="96" t="s">
        <v>943</v>
      </c>
    </row>
    <row r="209" spans="1:42" ht="15.75">
      <c r="A209" s="88">
        <v>83</v>
      </c>
      <c r="B209" s="97" t="s">
        <v>944</v>
      </c>
      <c r="C209" s="26"/>
      <c r="D209" s="90">
        <v>6741880</v>
      </c>
      <c r="E209" s="90" t="s">
        <v>423</v>
      </c>
      <c r="F209" s="90">
        <v>5016361837</v>
      </c>
      <c r="G209" s="90" t="s">
        <v>424</v>
      </c>
      <c r="H209" s="91"/>
      <c r="I209" s="50" t="s">
        <v>883</v>
      </c>
      <c r="J209" s="50" t="s">
        <v>48</v>
      </c>
      <c r="K209" s="50"/>
      <c r="L209" s="50"/>
      <c r="M209" s="50"/>
      <c r="N209" s="50">
        <v>3100001559</v>
      </c>
      <c r="O209" s="50" t="s">
        <v>743</v>
      </c>
      <c r="P209" s="50">
        <v>1850</v>
      </c>
      <c r="Q209" s="50">
        <v>3865</v>
      </c>
      <c r="R209" s="50">
        <v>3</v>
      </c>
      <c r="S209" s="92">
        <v>3.11</v>
      </c>
      <c r="T209" s="93" t="s">
        <v>747</v>
      </c>
      <c r="U209" s="50" t="s">
        <v>227</v>
      </c>
      <c r="V209" s="50">
        <v>3.88</v>
      </c>
      <c r="W209" s="52">
        <v>15000</v>
      </c>
      <c r="X209" s="52" t="s">
        <v>100</v>
      </c>
      <c r="Y209" s="53">
        <v>82.3934</v>
      </c>
      <c r="Z209" s="52">
        <f t="shared" si="122"/>
        <v>1235901</v>
      </c>
      <c r="AA209" s="52">
        <f t="shared" si="123"/>
        <v>0</v>
      </c>
      <c r="AB209" s="52">
        <f t="shared" si="121"/>
        <v>0</v>
      </c>
      <c r="AC209" s="52">
        <f t="shared" si="124"/>
        <v>222462.18</v>
      </c>
      <c r="AD209" s="52">
        <f t="shared" si="125"/>
        <v>30897.525000000001</v>
      </c>
      <c r="AE209" s="52">
        <f t="shared" si="126"/>
        <v>1489260.7049999998</v>
      </c>
      <c r="AF209" s="52">
        <f t="shared" si="127"/>
        <v>1266798.5249999999</v>
      </c>
      <c r="AG209" s="50" t="s">
        <v>101</v>
      </c>
      <c r="AH209" s="50" t="s">
        <v>48</v>
      </c>
      <c r="AI209" s="50">
        <v>9100152287</v>
      </c>
      <c r="AJ209" s="50" t="s">
        <v>6</v>
      </c>
      <c r="AK209" s="50" t="s">
        <v>116</v>
      </c>
      <c r="AL209" s="50" t="s">
        <v>12</v>
      </c>
      <c r="AM209" s="50">
        <v>331011024</v>
      </c>
      <c r="AN209" s="50" t="s">
        <v>931</v>
      </c>
      <c r="AO209" s="96" t="s">
        <v>943</v>
      </c>
      <c r="AP209" s="96" t="s">
        <v>943</v>
      </c>
    </row>
    <row r="210" spans="1:42" ht="15.75">
      <c r="A210" s="88">
        <v>84</v>
      </c>
      <c r="B210" s="97" t="s">
        <v>945</v>
      </c>
      <c r="C210" s="26"/>
      <c r="D210" s="90">
        <v>6741880</v>
      </c>
      <c r="E210" s="90" t="s">
        <v>423</v>
      </c>
      <c r="F210" s="90">
        <v>5016361837</v>
      </c>
      <c r="G210" s="90" t="s">
        <v>424</v>
      </c>
      <c r="H210" s="91"/>
      <c r="I210" s="50" t="s">
        <v>883</v>
      </c>
      <c r="J210" s="50" t="s">
        <v>48</v>
      </c>
      <c r="K210" s="50"/>
      <c r="L210" s="50"/>
      <c r="M210" s="50"/>
      <c r="N210" s="50">
        <v>3100001559</v>
      </c>
      <c r="O210" s="50" t="s">
        <v>743</v>
      </c>
      <c r="P210" s="50">
        <v>1850</v>
      </c>
      <c r="Q210" s="50">
        <v>3865</v>
      </c>
      <c r="R210" s="50">
        <v>3</v>
      </c>
      <c r="S210" s="92">
        <v>3.11</v>
      </c>
      <c r="T210" s="93" t="s">
        <v>747</v>
      </c>
      <c r="U210" s="50" t="s">
        <v>227</v>
      </c>
      <c r="V210" s="50">
        <v>3.88</v>
      </c>
      <c r="W210" s="52">
        <v>15000</v>
      </c>
      <c r="X210" s="52" t="s">
        <v>100</v>
      </c>
      <c r="Y210" s="53">
        <v>82.3934</v>
      </c>
      <c r="Z210" s="52">
        <f t="shared" si="122"/>
        <v>1235901</v>
      </c>
      <c r="AA210" s="52">
        <f t="shared" si="123"/>
        <v>0</v>
      </c>
      <c r="AB210" s="52">
        <f t="shared" si="121"/>
        <v>0</v>
      </c>
      <c r="AC210" s="52">
        <f t="shared" si="124"/>
        <v>222462.18</v>
      </c>
      <c r="AD210" s="52">
        <f t="shared" si="125"/>
        <v>30897.525000000001</v>
      </c>
      <c r="AE210" s="52">
        <f t="shared" si="126"/>
        <v>1489260.7049999998</v>
      </c>
      <c r="AF210" s="52">
        <f t="shared" si="127"/>
        <v>1266798.5249999999</v>
      </c>
      <c r="AG210" s="50" t="s">
        <v>101</v>
      </c>
      <c r="AH210" s="50" t="s">
        <v>48</v>
      </c>
      <c r="AI210" s="50">
        <v>9100152287</v>
      </c>
      <c r="AJ210" s="50" t="s">
        <v>6</v>
      </c>
      <c r="AK210" s="50" t="s">
        <v>116</v>
      </c>
      <c r="AL210" s="50" t="s">
        <v>12</v>
      </c>
      <c r="AM210" s="50">
        <v>331011024</v>
      </c>
      <c r="AN210" s="50" t="s">
        <v>931</v>
      </c>
      <c r="AO210" s="96" t="s">
        <v>943</v>
      </c>
      <c r="AP210" s="96" t="s">
        <v>943</v>
      </c>
    </row>
    <row r="211" spans="1:42" ht="15.75">
      <c r="A211" s="88">
        <v>85</v>
      </c>
      <c r="B211" s="97" t="s">
        <v>946</v>
      </c>
      <c r="C211" s="26"/>
      <c r="D211" s="90">
        <v>6741880</v>
      </c>
      <c r="E211" s="90" t="s">
        <v>423</v>
      </c>
      <c r="F211" s="90">
        <v>5016361837</v>
      </c>
      <c r="G211" s="90" t="s">
        <v>424</v>
      </c>
      <c r="H211" s="91"/>
      <c r="I211" s="50" t="s">
        <v>883</v>
      </c>
      <c r="J211" s="50" t="s">
        <v>48</v>
      </c>
      <c r="K211" s="50"/>
      <c r="L211" s="50"/>
      <c r="M211" s="50"/>
      <c r="N211" s="50">
        <v>3100001559</v>
      </c>
      <c r="O211" s="50" t="s">
        <v>743</v>
      </c>
      <c r="P211" s="50">
        <v>1850</v>
      </c>
      <c r="Q211" s="50">
        <v>3865</v>
      </c>
      <c r="R211" s="50">
        <v>3</v>
      </c>
      <c r="S211" s="92">
        <v>3.11</v>
      </c>
      <c r="T211" s="93" t="s">
        <v>747</v>
      </c>
      <c r="U211" s="50" t="s">
        <v>227</v>
      </c>
      <c r="V211" s="50">
        <v>3.88</v>
      </c>
      <c r="W211" s="52">
        <v>15000</v>
      </c>
      <c r="X211" s="52" t="s">
        <v>100</v>
      </c>
      <c r="Y211" s="53">
        <v>82.3934</v>
      </c>
      <c r="Z211" s="52">
        <f t="shared" si="122"/>
        <v>1235901</v>
      </c>
      <c r="AA211" s="52">
        <f t="shared" si="123"/>
        <v>0</v>
      </c>
      <c r="AB211" s="52">
        <f t="shared" si="121"/>
        <v>0</v>
      </c>
      <c r="AC211" s="52">
        <f t="shared" si="124"/>
        <v>222462.18</v>
      </c>
      <c r="AD211" s="52">
        <f t="shared" si="125"/>
        <v>30897.525000000001</v>
      </c>
      <c r="AE211" s="52">
        <f t="shared" si="126"/>
        <v>1489260.7049999998</v>
      </c>
      <c r="AF211" s="52">
        <f t="shared" si="127"/>
        <v>1266798.5249999999</v>
      </c>
      <c r="AG211" s="50" t="s">
        <v>101</v>
      </c>
      <c r="AH211" s="50" t="s">
        <v>48</v>
      </c>
      <c r="AI211" s="50">
        <v>9100152287</v>
      </c>
      <c r="AJ211" s="50" t="s">
        <v>6</v>
      </c>
      <c r="AK211" s="50" t="s">
        <v>116</v>
      </c>
      <c r="AL211" s="50" t="s">
        <v>12</v>
      </c>
      <c r="AM211" s="50">
        <v>331011024</v>
      </c>
      <c r="AN211" s="50" t="s">
        <v>931</v>
      </c>
      <c r="AO211" s="96" t="s">
        <v>943</v>
      </c>
      <c r="AP211" s="96" t="s">
        <v>943</v>
      </c>
    </row>
    <row r="212" spans="1:42" ht="15.75">
      <c r="A212" s="88">
        <v>86</v>
      </c>
      <c r="B212" s="89" t="s">
        <v>947</v>
      </c>
      <c r="C212" s="26"/>
      <c r="D212" s="90">
        <v>6741880</v>
      </c>
      <c r="E212" s="90" t="s">
        <v>423</v>
      </c>
      <c r="F212" s="90">
        <v>5016361837</v>
      </c>
      <c r="G212" s="90" t="s">
        <v>424</v>
      </c>
      <c r="H212" s="91"/>
      <c r="I212" s="50" t="s">
        <v>883</v>
      </c>
      <c r="J212" s="50" t="s">
        <v>48</v>
      </c>
      <c r="K212" s="50"/>
      <c r="L212" s="50"/>
      <c r="M212" s="50"/>
      <c r="N212" s="50">
        <v>3100001559</v>
      </c>
      <c r="O212" s="50" t="s">
        <v>743</v>
      </c>
      <c r="P212" s="50">
        <v>1850</v>
      </c>
      <c r="Q212" s="50">
        <v>3865</v>
      </c>
      <c r="R212" s="50">
        <v>3</v>
      </c>
      <c r="S212" s="92">
        <v>3.11</v>
      </c>
      <c r="T212" s="93" t="s">
        <v>747</v>
      </c>
      <c r="U212" s="50" t="s">
        <v>227</v>
      </c>
      <c r="V212" s="50">
        <v>3.88</v>
      </c>
      <c r="W212" s="52">
        <v>15000</v>
      </c>
      <c r="X212" s="52" t="s">
        <v>100</v>
      </c>
      <c r="Y212" s="53">
        <v>82.3934</v>
      </c>
      <c r="Z212" s="52">
        <f t="shared" si="122"/>
        <v>1235901</v>
      </c>
      <c r="AA212" s="52">
        <f t="shared" si="123"/>
        <v>0</v>
      </c>
      <c r="AB212" s="52">
        <f t="shared" si="121"/>
        <v>0</v>
      </c>
      <c r="AC212" s="52">
        <f t="shared" si="124"/>
        <v>222462.18</v>
      </c>
      <c r="AD212" s="52">
        <f t="shared" si="125"/>
        <v>30897.525000000001</v>
      </c>
      <c r="AE212" s="52">
        <f t="shared" si="126"/>
        <v>1489260.7049999998</v>
      </c>
      <c r="AF212" s="52">
        <f t="shared" si="127"/>
        <v>1266798.5249999999</v>
      </c>
      <c r="AG212" s="50" t="s">
        <v>101</v>
      </c>
      <c r="AH212" s="50" t="s">
        <v>48</v>
      </c>
      <c r="AI212" s="50">
        <v>9100152287</v>
      </c>
      <c r="AJ212" s="50" t="s">
        <v>6</v>
      </c>
      <c r="AK212" s="50" t="s">
        <v>116</v>
      </c>
      <c r="AL212" s="50" t="s">
        <v>12</v>
      </c>
      <c r="AM212" s="50">
        <v>331011024</v>
      </c>
      <c r="AN212" s="50" t="s">
        <v>931</v>
      </c>
      <c r="AO212" s="96" t="s">
        <v>943</v>
      </c>
      <c r="AP212" s="96" t="s">
        <v>943</v>
      </c>
    </row>
    <row r="213" spans="1:42" ht="15.75">
      <c r="A213" s="88">
        <v>87</v>
      </c>
      <c r="B213" s="89" t="s">
        <v>948</v>
      </c>
      <c r="C213" s="26"/>
      <c r="D213" s="90">
        <v>6741880</v>
      </c>
      <c r="E213" s="90" t="s">
        <v>423</v>
      </c>
      <c r="F213" s="90">
        <v>5016361837</v>
      </c>
      <c r="G213" s="90" t="s">
        <v>424</v>
      </c>
      <c r="H213" s="91"/>
      <c r="I213" s="50" t="s">
        <v>883</v>
      </c>
      <c r="J213" s="50" t="s">
        <v>48</v>
      </c>
      <c r="K213" s="50"/>
      <c r="L213" s="50"/>
      <c r="M213" s="50"/>
      <c r="N213" s="50">
        <v>3100001559</v>
      </c>
      <c r="O213" s="50" t="s">
        <v>743</v>
      </c>
      <c r="P213" s="50">
        <v>1850</v>
      </c>
      <c r="Q213" s="50">
        <v>3865</v>
      </c>
      <c r="R213" s="50">
        <v>3</v>
      </c>
      <c r="S213" s="92">
        <v>3.11</v>
      </c>
      <c r="T213" s="93" t="s">
        <v>747</v>
      </c>
      <c r="U213" s="50" t="s">
        <v>227</v>
      </c>
      <c r="V213" s="50">
        <v>3.88</v>
      </c>
      <c r="W213" s="52">
        <v>15000</v>
      </c>
      <c r="X213" s="52" t="s">
        <v>100</v>
      </c>
      <c r="Y213" s="53">
        <v>82.3934</v>
      </c>
      <c r="Z213" s="52">
        <f t="shared" si="122"/>
        <v>1235901</v>
      </c>
      <c r="AA213" s="52">
        <f t="shared" si="123"/>
        <v>0</v>
      </c>
      <c r="AB213" s="52">
        <f t="shared" si="121"/>
        <v>0</v>
      </c>
      <c r="AC213" s="52">
        <f t="shared" si="124"/>
        <v>222462.18</v>
      </c>
      <c r="AD213" s="52">
        <f t="shared" si="125"/>
        <v>30897.525000000001</v>
      </c>
      <c r="AE213" s="52">
        <f t="shared" si="126"/>
        <v>1489260.7049999998</v>
      </c>
      <c r="AF213" s="52">
        <f t="shared" si="127"/>
        <v>1266798.5249999999</v>
      </c>
      <c r="AG213" s="50" t="s">
        <v>101</v>
      </c>
      <c r="AH213" s="50" t="s">
        <v>48</v>
      </c>
      <c r="AI213" s="50">
        <v>9100152287</v>
      </c>
      <c r="AJ213" s="50" t="s">
        <v>6</v>
      </c>
      <c r="AK213" s="50" t="s">
        <v>116</v>
      </c>
      <c r="AL213" s="50" t="s">
        <v>12</v>
      </c>
      <c r="AM213" s="50">
        <v>331011024</v>
      </c>
      <c r="AN213" s="50" t="s">
        <v>931</v>
      </c>
      <c r="AO213" s="96" t="s">
        <v>949</v>
      </c>
      <c r="AP213" s="96" t="s">
        <v>949</v>
      </c>
    </row>
    <row r="214" spans="1:42" ht="15.75">
      <c r="A214" s="88">
        <v>88</v>
      </c>
      <c r="B214" s="89" t="s">
        <v>950</v>
      </c>
      <c r="C214" s="26"/>
      <c r="D214" s="90">
        <v>6741880</v>
      </c>
      <c r="E214" s="90" t="s">
        <v>423</v>
      </c>
      <c r="F214" s="90">
        <v>5016361837</v>
      </c>
      <c r="G214" s="90" t="s">
        <v>424</v>
      </c>
      <c r="H214" s="91"/>
      <c r="I214" s="50" t="s">
        <v>883</v>
      </c>
      <c r="J214" s="50" t="s">
        <v>48</v>
      </c>
      <c r="K214" s="50"/>
      <c r="L214" s="50"/>
      <c r="M214" s="50"/>
      <c r="N214" s="50">
        <v>3100001559</v>
      </c>
      <c r="O214" s="50" t="s">
        <v>743</v>
      </c>
      <c r="P214" s="50">
        <v>1850</v>
      </c>
      <c r="Q214" s="50">
        <v>3865</v>
      </c>
      <c r="R214" s="50">
        <v>3</v>
      </c>
      <c r="S214" s="92">
        <v>3.11</v>
      </c>
      <c r="T214" s="93" t="s">
        <v>747</v>
      </c>
      <c r="U214" s="50" t="s">
        <v>227</v>
      </c>
      <c r="V214" s="50">
        <v>3.88</v>
      </c>
      <c r="W214" s="52">
        <v>15000</v>
      </c>
      <c r="X214" s="52" t="s">
        <v>100</v>
      </c>
      <c r="Y214" s="53">
        <v>82.3934</v>
      </c>
      <c r="Z214" s="52">
        <f t="shared" si="122"/>
        <v>1235901</v>
      </c>
      <c r="AA214" s="52">
        <f t="shared" si="123"/>
        <v>0</v>
      </c>
      <c r="AB214" s="52">
        <f t="shared" si="121"/>
        <v>0</v>
      </c>
      <c r="AC214" s="52">
        <f t="shared" si="124"/>
        <v>222462.18</v>
      </c>
      <c r="AD214" s="52">
        <f t="shared" si="125"/>
        <v>30897.525000000001</v>
      </c>
      <c r="AE214" s="52">
        <f t="shared" si="126"/>
        <v>1489260.7049999998</v>
      </c>
      <c r="AF214" s="52">
        <f t="shared" si="127"/>
        <v>1266798.5249999999</v>
      </c>
      <c r="AG214" s="50" t="s">
        <v>101</v>
      </c>
      <c r="AH214" s="50" t="s">
        <v>48</v>
      </c>
      <c r="AI214" s="50">
        <v>9100152287</v>
      </c>
      <c r="AJ214" s="50" t="s">
        <v>6</v>
      </c>
      <c r="AK214" s="50" t="s">
        <v>116</v>
      </c>
      <c r="AL214" s="50" t="s">
        <v>12</v>
      </c>
      <c r="AM214" s="50">
        <v>331011024</v>
      </c>
      <c r="AN214" s="50" t="s">
        <v>931</v>
      </c>
      <c r="AO214" s="96" t="s">
        <v>949</v>
      </c>
      <c r="AP214" s="96" t="s">
        <v>949</v>
      </c>
    </row>
    <row r="215" spans="1:42" ht="15.75">
      <c r="A215" s="88">
        <v>89</v>
      </c>
      <c r="B215" s="89" t="s">
        <v>951</v>
      </c>
      <c r="C215" s="26"/>
      <c r="D215" s="90">
        <v>6741880</v>
      </c>
      <c r="E215" s="90" t="s">
        <v>423</v>
      </c>
      <c r="F215" s="90">
        <v>5016361837</v>
      </c>
      <c r="G215" s="90" t="s">
        <v>424</v>
      </c>
      <c r="H215" s="91"/>
      <c r="I215" s="50" t="s">
        <v>883</v>
      </c>
      <c r="J215" s="50" t="s">
        <v>48</v>
      </c>
      <c r="K215" s="50"/>
      <c r="L215" s="50"/>
      <c r="M215" s="50"/>
      <c r="N215" s="50">
        <v>3100001559</v>
      </c>
      <c r="O215" s="50" t="s">
        <v>743</v>
      </c>
      <c r="P215" s="50">
        <v>1850</v>
      </c>
      <c r="Q215" s="50">
        <v>3865</v>
      </c>
      <c r="R215" s="50">
        <v>3</v>
      </c>
      <c r="S215" s="92">
        <v>3.11</v>
      </c>
      <c r="T215" s="93" t="s">
        <v>747</v>
      </c>
      <c r="U215" s="50" t="s">
        <v>227</v>
      </c>
      <c r="V215" s="50">
        <v>3.88</v>
      </c>
      <c r="W215" s="52">
        <v>15000</v>
      </c>
      <c r="X215" s="52" t="s">
        <v>100</v>
      </c>
      <c r="Y215" s="53">
        <v>82.3934</v>
      </c>
      <c r="Z215" s="52">
        <f t="shared" si="122"/>
        <v>1235901</v>
      </c>
      <c r="AA215" s="52">
        <f t="shared" si="123"/>
        <v>0</v>
      </c>
      <c r="AB215" s="52">
        <f t="shared" si="121"/>
        <v>0</v>
      </c>
      <c r="AC215" s="52">
        <f t="shared" si="124"/>
        <v>222462.18</v>
      </c>
      <c r="AD215" s="52">
        <f t="shared" si="125"/>
        <v>30897.525000000001</v>
      </c>
      <c r="AE215" s="52">
        <f t="shared" si="126"/>
        <v>1489260.7049999998</v>
      </c>
      <c r="AF215" s="52">
        <f t="shared" si="127"/>
        <v>1266798.5249999999</v>
      </c>
      <c r="AG215" s="50" t="s">
        <v>101</v>
      </c>
      <c r="AH215" s="50" t="s">
        <v>48</v>
      </c>
      <c r="AI215" s="50">
        <v>9100152287</v>
      </c>
      <c r="AJ215" s="50" t="s">
        <v>6</v>
      </c>
      <c r="AK215" s="50" t="s">
        <v>116</v>
      </c>
      <c r="AL215" s="50" t="s">
        <v>12</v>
      </c>
      <c r="AM215" s="50">
        <v>331011024</v>
      </c>
      <c r="AN215" s="50" t="s">
        <v>931</v>
      </c>
      <c r="AO215" s="96" t="s">
        <v>949</v>
      </c>
      <c r="AP215" s="96" t="s">
        <v>949</v>
      </c>
    </row>
    <row r="216" spans="1:42" ht="15.75">
      <c r="A216" s="88">
        <v>90</v>
      </c>
      <c r="B216" s="89" t="s">
        <v>952</v>
      </c>
      <c r="C216" s="26"/>
      <c r="D216" s="90">
        <v>6741880</v>
      </c>
      <c r="E216" s="90" t="s">
        <v>423</v>
      </c>
      <c r="F216" s="90">
        <v>5016361837</v>
      </c>
      <c r="G216" s="90" t="s">
        <v>424</v>
      </c>
      <c r="H216" s="91"/>
      <c r="I216" s="50" t="s">
        <v>883</v>
      </c>
      <c r="J216" s="50" t="s">
        <v>48</v>
      </c>
      <c r="K216" s="50"/>
      <c r="L216" s="50"/>
      <c r="M216" s="50"/>
      <c r="N216" s="50">
        <v>3100001559</v>
      </c>
      <c r="O216" s="50" t="s">
        <v>743</v>
      </c>
      <c r="P216" s="50">
        <v>1850</v>
      </c>
      <c r="Q216" s="50">
        <v>3865</v>
      </c>
      <c r="R216" s="50">
        <v>3</v>
      </c>
      <c r="S216" s="92">
        <v>3.11</v>
      </c>
      <c r="T216" s="93" t="s">
        <v>747</v>
      </c>
      <c r="U216" s="50" t="s">
        <v>227</v>
      </c>
      <c r="V216" s="50">
        <v>3.88</v>
      </c>
      <c r="W216" s="52">
        <v>15000</v>
      </c>
      <c r="X216" s="52" t="s">
        <v>100</v>
      </c>
      <c r="Y216" s="53">
        <v>82.3934</v>
      </c>
      <c r="Z216" s="52">
        <f t="shared" si="122"/>
        <v>1235901</v>
      </c>
      <c r="AA216" s="52">
        <f t="shared" si="123"/>
        <v>0</v>
      </c>
      <c r="AB216" s="52">
        <f t="shared" si="121"/>
        <v>0</v>
      </c>
      <c r="AC216" s="52">
        <f t="shared" si="124"/>
        <v>222462.18</v>
      </c>
      <c r="AD216" s="52">
        <f t="shared" si="125"/>
        <v>30897.525000000001</v>
      </c>
      <c r="AE216" s="52">
        <f t="shared" si="126"/>
        <v>1489260.7049999998</v>
      </c>
      <c r="AF216" s="52">
        <f t="shared" si="127"/>
        <v>1266798.5249999999</v>
      </c>
      <c r="AG216" s="50" t="s">
        <v>101</v>
      </c>
      <c r="AH216" s="50" t="s">
        <v>48</v>
      </c>
      <c r="AI216" s="50">
        <v>9100152287</v>
      </c>
      <c r="AJ216" s="50" t="s">
        <v>6</v>
      </c>
      <c r="AK216" s="50" t="s">
        <v>116</v>
      </c>
      <c r="AL216" s="50" t="s">
        <v>12</v>
      </c>
      <c r="AM216" s="50">
        <v>331011024</v>
      </c>
      <c r="AN216" s="50" t="s">
        <v>931</v>
      </c>
      <c r="AO216" s="96" t="s">
        <v>949</v>
      </c>
      <c r="AP216" s="96" t="s">
        <v>949</v>
      </c>
    </row>
    <row r="217" spans="1:42" ht="15.75">
      <c r="A217" s="88">
        <v>91</v>
      </c>
      <c r="B217" s="89" t="s">
        <v>953</v>
      </c>
      <c r="C217" s="26"/>
      <c r="D217" s="90">
        <v>6741880</v>
      </c>
      <c r="E217" s="90" t="s">
        <v>423</v>
      </c>
      <c r="F217" s="90">
        <v>5016361837</v>
      </c>
      <c r="G217" s="90" t="s">
        <v>424</v>
      </c>
      <c r="H217" s="91"/>
      <c r="I217" s="50" t="s">
        <v>883</v>
      </c>
      <c r="J217" s="50" t="s">
        <v>48</v>
      </c>
      <c r="K217" s="50"/>
      <c r="L217" s="50"/>
      <c r="M217" s="50"/>
      <c r="N217" s="50">
        <v>3100001559</v>
      </c>
      <c r="O217" s="50" t="s">
        <v>743</v>
      </c>
      <c r="P217" s="50">
        <v>1850</v>
      </c>
      <c r="Q217" s="50">
        <v>3865</v>
      </c>
      <c r="R217" s="50">
        <v>3</v>
      </c>
      <c r="S217" s="92">
        <v>3.11</v>
      </c>
      <c r="T217" s="93" t="s">
        <v>747</v>
      </c>
      <c r="U217" s="50" t="s">
        <v>227</v>
      </c>
      <c r="V217" s="50">
        <v>3.88</v>
      </c>
      <c r="W217" s="52">
        <v>15000</v>
      </c>
      <c r="X217" s="52" t="s">
        <v>100</v>
      </c>
      <c r="Y217" s="53">
        <v>82.3934</v>
      </c>
      <c r="Z217" s="52">
        <f t="shared" si="122"/>
        <v>1235901</v>
      </c>
      <c r="AA217" s="52">
        <f t="shared" si="123"/>
        <v>0</v>
      </c>
      <c r="AB217" s="52">
        <f t="shared" si="121"/>
        <v>0</v>
      </c>
      <c r="AC217" s="52">
        <f t="shared" si="124"/>
        <v>222462.18</v>
      </c>
      <c r="AD217" s="52">
        <f t="shared" si="125"/>
        <v>30897.525000000001</v>
      </c>
      <c r="AE217" s="52">
        <f t="shared" si="126"/>
        <v>1489260.7049999998</v>
      </c>
      <c r="AF217" s="52">
        <f t="shared" si="127"/>
        <v>1266798.5249999999</v>
      </c>
      <c r="AG217" s="50" t="s">
        <v>101</v>
      </c>
      <c r="AH217" s="50" t="s">
        <v>48</v>
      </c>
      <c r="AI217" s="50">
        <v>9100152287</v>
      </c>
      <c r="AJ217" s="50" t="s">
        <v>6</v>
      </c>
      <c r="AK217" s="50" t="s">
        <v>116</v>
      </c>
      <c r="AL217" s="50" t="s">
        <v>12</v>
      </c>
      <c r="AM217" s="50">
        <v>331011024</v>
      </c>
      <c r="AN217" s="50" t="s">
        <v>931</v>
      </c>
      <c r="AO217" s="96" t="s">
        <v>949</v>
      </c>
      <c r="AP217" s="96" t="s">
        <v>949</v>
      </c>
    </row>
    <row r="218" spans="1:42" ht="15.75">
      <c r="A218" s="88">
        <v>92</v>
      </c>
      <c r="B218" s="89" t="s">
        <v>954</v>
      </c>
      <c r="C218" s="26"/>
      <c r="D218" s="90">
        <v>6741880</v>
      </c>
      <c r="E218" s="90" t="s">
        <v>423</v>
      </c>
      <c r="F218" s="90">
        <v>5016361837</v>
      </c>
      <c r="G218" s="90" t="s">
        <v>424</v>
      </c>
      <c r="H218" s="91"/>
      <c r="I218" s="50" t="s">
        <v>883</v>
      </c>
      <c r="J218" s="50" t="s">
        <v>48</v>
      </c>
      <c r="K218" s="50"/>
      <c r="L218" s="50"/>
      <c r="M218" s="50"/>
      <c r="N218" s="50">
        <v>3100001559</v>
      </c>
      <c r="O218" s="50" t="s">
        <v>743</v>
      </c>
      <c r="P218" s="50">
        <v>1850</v>
      </c>
      <c r="Q218" s="50">
        <v>3865</v>
      </c>
      <c r="R218" s="50">
        <v>3</v>
      </c>
      <c r="S218" s="92">
        <v>3.11</v>
      </c>
      <c r="T218" s="93" t="s">
        <v>747</v>
      </c>
      <c r="U218" s="50" t="s">
        <v>227</v>
      </c>
      <c r="V218" s="50">
        <v>3.88</v>
      </c>
      <c r="W218" s="52">
        <v>15000</v>
      </c>
      <c r="X218" s="52" t="s">
        <v>100</v>
      </c>
      <c r="Y218" s="53">
        <v>82.3934</v>
      </c>
      <c r="Z218" s="52">
        <f t="shared" si="122"/>
        <v>1235901</v>
      </c>
      <c r="AA218" s="52">
        <f t="shared" si="123"/>
        <v>0</v>
      </c>
      <c r="AB218" s="52">
        <f t="shared" si="121"/>
        <v>0</v>
      </c>
      <c r="AC218" s="52">
        <f t="shared" si="124"/>
        <v>222462.18</v>
      </c>
      <c r="AD218" s="52">
        <f t="shared" si="125"/>
        <v>30897.525000000001</v>
      </c>
      <c r="AE218" s="52">
        <f t="shared" si="126"/>
        <v>1489260.7049999998</v>
      </c>
      <c r="AF218" s="52">
        <f t="shared" si="127"/>
        <v>1266798.5249999999</v>
      </c>
      <c r="AG218" s="50" t="s">
        <v>101</v>
      </c>
      <c r="AH218" s="50" t="s">
        <v>48</v>
      </c>
      <c r="AI218" s="50">
        <v>9100152287</v>
      </c>
      <c r="AJ218" s="50" t="s">
        <v>6</v>
      </c>
      <c r="AK218" s="50" t="s">
        <v>116</v>
      </c>
      <c r="AL218" s="50" t="s">
        <v>12</v>
      </c>
      <c r="AM218" s="50">
        <v>331011024</v>
      </c>
      <c r="AN218" s="50" t="s">
        <v>931</v>
      </c>
      <c r="AO218" s="96" t="s">
        <v>949</v>
      </c>
      <c r="AP218" s="96" t="s">
        <v>949</v>
      </c>
    </row>
    <row r="219" spans="1:42" ht="15.75">
      <c r="A219" s="88">
        <v>93</v>
      </c>
      <c r="B219" s="89" t="s">
        <v>955</v>
      </c>
      <c r="C219" s="26"/>
      <c r="D219" s="90">
        <v>6741880</v>
      </c>
      <c r="E219" s="90" t="s">
        <v>423</v>
      </c>
      <c r="F219" s="90">
        <v>5016361837</v>
      </c>
      <c r="G219" s="90" t="s">
        <v>424</v>
      </c>
      <c r="H219" s="91"/>
      <c r="I219" s="50" t="s">
        <v>883</v>
      </c>
      <c r="J219" s="50" t="s">
        <v>48</v>
      </c>
      <c r="K219" s="50"/>
      <c r="L219" s="50"/>
      <c r="M219" s="50"/>
      <c r="N219" s="50">
        <v>3100001559</v>
      </c>
      <c r="O219" s="50" t="s">
        <v>743</v>
      </c>
      <c r="P219" s="50">
        <v>1850</v>
      </c>
      <c r="Q219" s="50">
        <v>3865</v>
      </c>
      <c r="R219" s="50">
        <v>3</v>
      </c>
      <c r="S219" s="92">
        <v>3.11</v>
      </c>
      <c r="T219" s="93" t="s">
        <v>747</v>
      </c>
      <c r="U219" s="50" t="s">
        <v>227</v>
      </c>
      <c r="V219" s="50">
        <v>3.88</v>
      </c>
      <c r="W219" s="52">
        <v>15000</v>
      </c>
      <c r="X219" s="52" t="s">
        <v>100</v>
      </c>
      <c r="Y219" s="53">
        <v>82.3934</v>
      </c>
      <c r="Z219" s="52">
        <f t="shared" si="122"/>
        <v>1235901</v>
      </c>
      <c r="AA219" s="52">
        <f t="shared" si="123"/>
        <v>0</v>
      </c>
      <c r="AB219" s="52">
        <f t="shared" si="121"/>
        <v>0</v>
      </c>
      <c r="AC219" s="52">
        <f t="shared" si="124"/>
        <v>222462.18</v>
      </c>
      <c r="AD219" s="52">
        <f t="shared" si="125"/>
        <v>30897.525000000001</v>
      </c>
      <c r="AE219" s="52">
        <f t="shared" si="126"/>
        <v>1489260.7049999998</v>
      </c>
      <c r="AF219" s="52">
        <f t="shared" si="127"/>
        <v>1266798.5249999999</v>
      </c>
      <c r="AG219" s="50" t="s">
        <v>101</v>
      </c>
      <c r="AH219" s="50" t="s">
        <v>48</v>
      </c>
      <c r="AI219" s="50">
        <v>9100152287</v>
      </c>
      <c r="AJ219" s="50" t="s">
        <v>6</v>
      </c>
      <c r="AK219" s="50" t="s">
        <v>116</v>
      </c>
      <c r="AL219" s="50" t="s">
        <v>12</v>
      </c>
      <c r="AM219" s="50">
        <v>331011024</v>
      </c>
      <c r="AN219" s="50" t="s">
        <v>931</v>
      </c>
      <c r="AO219" s="96" t="s">
        <v>949</v>
      </c>
      <c r="AP219" s="96" t="s">
        <v>949</v>
      </c>
    </row>
    <row r="220" spans="1:42" ht="15.75">
      <c r="A220" s="88">
        <v>94</v>
      </c>
      <c r="B220" s="89" t="s">
        <v>956</v>
      </c>
      <c r="C220" s="26"/>
      <c r="D220" s="90">
        <v>6741880</v>
      </c>
      <c r="E220" s="90" t="s">
        <v>423</v>
      </c>
      <c r="F220" s="90">
        <v>5016361837</v>
      </c>
      <c r="G220" s="90" t="s">
        <v>424</v>
      </c>
      <c r="H220" s="91"/>
      <c r="I220" s="50" t="s">
        <v>883</v>
      </c>
      <c r="J220" s="50" t="s">
        <v>48</v>
      </c>
      <c r="K220" s="50"/>
      <c r="L220" s="50"/>
      <c r="M220" s="50"/>
      <c r="N220" s="50">
        <v>3100001559</v>
      </c>
      <c r="O220" s="50" t="s">
        <v>743</v>
      </c>
      <c r="P220" s="50">
        <v>1850</v>
      </c>
      <c r="Q220" s="50">
        <v>3865</v>
      </c>
      <c r="R220" s="50">
        <v>3</v>
      </c>
      <c r="S220" s="92">
        <v>3.11</v>
      </c>
      <c r="T220" s="93" t="s">
        <v>747</v>
      </c>
      <c r="U220" s="50" t="s">
        <v>227</v>
      </c>
      <c r="V220" s="50">
        <v>3.88</v>
      </c>
      <c r="W220" s="52">
        <v>15000</v>
      </c>
      <c r="X220" s="52" t="s">
        <v>100</v>
      </c>
      <c r="Y220" s="53">
        <v>82.3934</v>
      </c>
      <c r="Z220" s="52">
        <f t="shared" si="122"/>
        <v>1235901</v>
      </c>
      <c r="AA220" s="52">
        <f t="shared" si="123"/>
        <v>0</v>
      </c>
      <c r="AB220" s="52">
        <f t="shared" si="121"/>
        <v>0</v>
      </c>
      <c r="AC220" s="52">
        <f t="shared" si="124"/>
        <v>222462.18</v>
      </c>
      <c r="AD220" s="52">
        <f t="shared" si="125"/>
        <v>30897.525000000001</v>
      </c>
      <c r="AE220" s="52">
        <f t="shared" si="126"/>
        <v>1489260.7049999998</v>
      </c>
      <c r="AF220" s="52">
        <f t="shared" si="127"/>
        <v>1266798.5249999999</v>
      </c>
      <c r="AG220" s="50" t="s">
        <v>101</v>
      </c>
      <c r="AH220" s="50" t="s">
        <v>48</v>
      </c>
      <c r="AI220" s="50">
        <v>9100152287</v>
      </c>
      <c r="AJ220" s="50" t="s">
        <v>6</v>
      </c>
      <c r="AK220" s="50" t="s">
        <v>116</v>
      </c>
      <c r="AL220" s="50" t="s">
        <v>12</v>
      </c>
      <c r="AM220" s="50">
        <v>331011024</v>
      </c>
      <c r="AN220" s="50" t="s">
        <v>931</v>
      </c>
      <c r="AO220" s="96" t="s">
        <v>949</v>
      </c>
      <c r="AP220" s="96" t="s">
        <v>949</v>
      </c>
    </row>
    <row r="221" spans="1:42" ht="15.75">
      <c r="A221" s="88">
        <v>95</v>
      </c>
      <c r="B221" s="89" t="s">
        <v>957</v>
      </c>
      <c r="C221" s="26"/>
      <c r="D221" s="90">
        <v>6741880</v>
      </c>
      <c r="E221" s="90" t="s">
        <v>423</v>
      </c>
      <c r="F221" s="90">
        <v>5016361837</v>
      </c>
      <c r="G221" s="90" t="s">
        <v>424</v>
      </c>
      <c r="H221" s="91"/>
      <c r="I221" s="50" t="s">
        <v>883</v>
      </c>
      <c r="J221" s="50" t="s">
        <v>48</v>
      </c>
      <c r="K221" s="50"/>
      <c r="L221" s="50"/>
      <c r="M221" s="50"/>
      <c r="N221" s="50">
        <v>3100001559</v>
      </c>
      <c r="O221" s="50" t="s">
        <v>743</v>
      </c>
      <c r="P221" s="50">
        <v>1850</v>
      </c>
      <c r="Q221" s="50">
        <v>3865</v>
      </c>
      <c r="R221" s="50">
        <v>3</v>
      </c>
      <c r="S221" s="92">
        <v>3.11</v>
      </c>
      <c r="T221" s="93" t="s">
        <v>747</v>
      </c>
      <c r="U221" s="50" t="s">
        <v>227</v>
      </c>
      <c r="V221" s="50">
        <v>3.88</v>
      </c>
      <c r="W221" s="52">
        <v>15000</v>
      </c>
      <c r="X221" s="52" t="s">
        <v>100</v>
      </c>
      <c r="Y221" s="53">
        <v>82.3934</v>
      </c>
      <c r="Z221" s="52">
        <f t="shared" si="122"/>
        <v>1235901</v>
      </c>
      <c r="AA221" s="52">
        <f t="shared" si="123"/>
        <v>0</v>
      </c>
      <c r="AB221" s="52">
        <f t="shared" si="121"/>
        <v>0</v>
      </c>
      <c r="AC221" s="52">
        <f t="shared" si="124"/>
        <v>222462.18</v>
      </c>
      <c r="AD221" s="52">
        <f t="shared" si="125"/>
        <v>30897.525000000001</v>
      </c>
      <c r="AE221" s="52">
        <f t="shared" si="126"/>
        <v>1489260.7049999998</v>
      </c>
      <c r="AF221" s="52">
        <f t="shared" si="127"/>
        <v>1266798.5249999999</v>
      </c>
      <c r="AG221" s="50" t="s">
        <v>101</v>
      </c>
      <c r="AH221" s="50" t="s">
        <v>48</v>
      </c>
      <c r="AI221" s="50">
        <v>9100152287</v>
      </c>
      <c r="AJ221" s="50" t="s">
        <v>6</v>
      </c>
      <c r="AK221" s="50" t="s">
        <v>116</v>
      </c>
      <c r="AL221" s="50" t="s">
        <v>12</v>
      </c>
      <c r="AM221" s="50">
        <v>331011024</v>
      </c>
      <c r="AN221" s="50" t="s">
        <v>931</v>
      </c>
      <c r="AO221" s="96" t="s">
        <v>949</v>
      </c>
      <c r="AP221" s="96" t="s">
        <v>949</v>
      </c>
    </row>
    <row r="222" spans="1:42" ht="15.75">
      <c r="A222" s="88">
        <v>96</v>
      </c>
      <c r="B222" s="89" t="s">
        <v>958</v>
      </c>
      <c r="C222" s="26"/>
      <c r="D222" s="90">
        <v>6741880</v>
      </c>
      <c r="E222" s="90" t="s">
        <v>423</v>
      </c>
      <c r="F222" s="90">
        <v>5016361837</v>
      </c>
      <c r="G222" s="90" t="s">
        <v>424</v>
      </c>
      <c r="H222" s="91"/>
      <c r="I222" s="50" t="s">
        <v>883</v>
      </c>
      <c r="J222" s="50" t="s">
        <v>48</v>
      </c>
      <c r="K222" s="50"/>
      <c r="L222" s="50"/>
      <c r="M222" s="50"/>
      <c r="N222" s="50">
        <v>3100001559</v>
      </c>
      <c r="O222" s="50" t="s">
        <v>743</v>
      </c>
      <c r="P222" s="50">
        <v>1850</v>
      </c>
      <c r="Q222" s="50">
        <v>3865</v>
      </c>
      <c r="R222" s="50">
        <v>3</v>
      </c>
      <c r="S222" s="92">
        <v>3.11</v>
      </c>
      <c r="T222" s="93" t="s">
        <v>747</v>
      </c>
      <c r="U222" s="50" t="s">
        <v>227</v>
      </c>
      <c r="V222" s="50">
        <v>3.88</v>
      </c>
      <c r="W222" s="52">
        <v>15000</v>
      </c>
      <c r="X222" s="52" t="s">
        <v>100</v>
      </c>
      <c r="Y222" s="53">
        <v>82.3934</v>
      </c>
      <c r="Z222" s="52">
        <f t="shared" si="122"/>
        <v>1235901</v>
      </c>
      <c r="AA222" s="52">
        <f t="shared" si="123"/>
        <v>0</v>
      </c>
      <c r="AB222" s="52">
        <f t="shared" si="121"/>
        <v>0</v>
      </c>
      <c r="AC222" s="52">
        <f t="shared" si="124"/>
        <v>222462.18</v>
      </c>
      <c r="AD222" s="52">
        <f t="shared" si="125"/>
        <v>30897.525000000001</v>
      </c>
      <c r="AE222" s="52">
        <f t="shared" si="126"/>
        <v>1489260.7049999998</v>
      </c>
      <c r="AF222" s="52">
        <f t="shared" si="127"/>
        <v>1266798.5249999999</v>
      </c>
      <c r="AG222" s="50" t="s">
        <v>101</v>
      </c>
      <c r="AH222" s="50" t="s">
        <v>48</v>
      </c>
      <c r="AI222" s="50">
        <v>9100152287</v>
      </c>
      <c r="AJ222" s="50" t="s">
        <v>6</v>
      </c>
      <c r="AK222" s="50" t="s">
        <v>116</v>
      </c>
      <c r="AL222" s="50" t="s">
        <v>12</v>
      </c>
      <c r="AM222" s="50">
        <v>331011024</v>
      </c>
      <c r="AN222" s="50" t="s">
        <v>931</v>
      </c>
      <c r="AO222" s="96" t="s">
        <v>949</v>
      </c>
      <c r="AP222" s="96" t="s">
        <v>949</v>
      </c>
    </row>
    <row r="223" spans="1:42" ht="15.75">
      <c r="A223" s="88">
        <v>97</v>
      </c>
      <c r="B223" s="89" t="s">
        <v>959</v>
      </c>
      <c r="C223" s="26"/>
      <c r="D223" s="90">
        <v>6741880</v>
      </c>
      <c r="E223" s="90" t="s">
        <v>423</v>
      </c>
      <c r="F223" s="90">
        <v>5016361837</v>
      </c>
      <c r="G223" s="90" t="s">
        <v>424</v>
      </c>
      <c r="H223" s="91"/>
      <c r="I223" s="50" t="s">
        <v>883</v>
      </c>
      <c r="J223" s="50" t="s">
        <v>48</v>
      </c>
      <c r="K223" s="50"/>
      <c r="L223" s="50"/>
      <c r="M223" s="50"/>
      <c r="N223" s="50">
        <v>3100001559</v>
      </c>
      <c r="O223" s="50" t="s">
        <v>743</v>
      </c>
      <c r="P223" s="50">
        <v>1850</v>
      </c>
      <c r="Q223" s="50">
        <v>3865</v>
      </c>
      <c r="R223" s="50">
        <v>3</v>
      </c>
      <c r="S223" s="92">
        <v>3.11</v>
      </c>
      <c r="T223" s="93" t="s">
        <v>747</v>
      </c>
      <c r="U223" s="50" t="s">
        <v>227</v>
      </c>
      <c r="V223" s="50">
        <v>3.88</v>
      </c>
      <c r="W223" s="52">
        <v>15000</v>
      </c>
      <c r="X223" s="52" t="s">
        <v>100</v>
      </c>
      <c r="Y223" s="53">
        <v>82.3934</v>
      </c>
      <c r="Z223" s="52">
        <f t="shared" si="122"/>
        <v>1235901</v>
      </c>
      <c r="AA223" s="52">
        <f t="shared" si="123"/>
        <v>0</v>
      </c>
      <c r="AB223" s="52">
        <f t="shared" si="121"/>
        <v>0</v>
      </c>
      <c r="AC223" s="52">
        <f t="shared" si="124"/>
        <v>222462.18</v>
      </c>
      <c r="AD223" s="52">
        <f t="shared" si="125"/>
        <v>30897.525000000001</v>
      </c>
      <c r="AE223" s="52">
        <f t="shared" si="126"/>
        <v>1489260.7049999998</v>
      </c>
      <c r="AF223" s="52">
        <f t="shared" si="127"/>
        <v>1266798.5249999999</v>
      </c>
      <c r="AG223" s="50" t="s">
        <v>101</v>
      </c>
      <c r="AH223" s="50" t="s">
        <v>48</v>
      </c>
      <c r="AI223" s="50">
        <v>9100152287</v>
      </c>
      <c r="AJ223" s="50" t="s">
        <v>6</v>
      </c>
      <c r="AK223" s="50" t="s">
        <v>116</v>
      </c>
      <c r="AL223" s="50" t="s">
        <v>12</v>
      </c>
      <c r="AM223" s="50">
        <v>331011024</v>
      </c>
      <c r="AN223" s="50" t="s">
        <v>931</v>
      </c>
      <c r="AO223" s="96" t="s">
        <v>949</v>
      </c>
      <c r="AP223" s="96" t="s">
        <v>949</v>
      </c>
    </row>
    <row r="224" spans="1:42" ht="15.75">
      <c r="A224" s="88">
        <v>98</v>
      </c>
      <c r="B224" s="89" t="s">
        <v>960</v>
      </c>
      <c r="C224" s="26"/>
      <c r="D224" s="90">
        <v>7105373</v>
      </c>
      <c r="E224" s="90" t="s">
        <v>433</v>
      </c>
      <c r="F224" s="90">
        <v>5016571324</v>
      </c>
      <c r="G224" s="90" t="s">
        <v>434</v>
      </c>
      <c r="H224" s="91"/>
      <c r="I224" s="50" t="s">
        <v>883</v>
      </c>
      <c r="J224" s="50" t="s">
        <v>48</v>
      </c>
      <c r="K224" s="50"/>
      <c r="L224" s="50"/>
      <c r="M224" s="50"/>
      <c r="N224" s="50">
        <v>3100001559</v>
      </c>
      <c r="O224" s="50" t="s">
        <v>743</v>
      </c>
      <c r="P224" s="50">
        <v>1850</v>
      </c>
      <c r="Q224" s="50">
        <v>3865</v>
      </c>
      <c r="R224" s="50">
        <v>3</v>
      </c>
      <c r="S224" s="92">
        <v>3.11</v>
      </c>
      <c r="T224" s="93" t="s">
        <v>747</v>
      </c>
      <c r="U224" s="50" t="s">
        <v>227</v>
      </c>
      <c r="V224" s="50">
        <v>3.88</v>
      </c>
      <c r="W224" s="52">
        <v>15000</v>
      </c>
      <c r="X224" s="52" t="s">
        <v>100</v>
      </c>
      <c r="Y224" s="53">
        <v>82.3934</v>
      </c>
      <c r="Z224" s="52">
        <f t="shared" si="122"/>
        <v>1235901</v>
      </c>
      <c r="AA224" s="52">
        <f t="shared" si="123"/>
        <v>0</v>
      </c>
      <c r="AB224" s="52">
        <f t="shared" si="121"/>
        <v>0</v>
      </c>
      <c r="AC224" s="52">
        <f t="shared" si="124"/>
        <v>222462.18</v>
      </c>
      <c r="AD224" s="52">
        <f t="shared" si="125"/>
        <v>30897.525000000001</v>
      </c>
      <c r="AE224" s="52">
        <f t="shared" si="126"/>
        <v>1489260.7049999998</v>
      </c>
      <c r="AF224" s="52">
        <f t="shared" si="127"/>
        <v>1266798.5249999999</v>
      </c>
      <c r="AG224" s="50" t="s">
        <v>101</v>
      </c>
      <c r="AH224" s="50" t="s">
        <v>48</v>
      </c>
      <c r="AI224" s="50">
        <v>9100152287</v>
      </c>
      <c r="AJ224" s="50" t="s">
        <v>6</v>
      </c>
      <c r="AK224" s="50" t="s">
        <v>116</v>
      </c>
      <c r="AL224" s="50" t="s">
        <v>12</v>
      </c>
      <c r="AM224" s="50">
        <v>331011024</v>
      </c>
      <c r="AN224" s="50" t="s">
        <v>931</v>
      </c>
      <c r="AO224" s="57">
        <v>45268</v>
      </c>
      <c r="AP224" s="57">
        <v>45268</v>
      </c>
    </row>
    <row r="225" spans="1:42" ht="15.75">
      <c r="A225" s="88">
        <v>99</v>
      </c>
      <c r="B225" s="89" t="s">
        <v>961</v>
      </c>
      <c r="C225" s="26"/>
      <c r="D225" s="90">
        <v>7105373</v>
      </c>
      <c r="E225" s="90" t="s">
        <v>433</v>
      </c>
      <c r="F225" s="90">
        <v>5016571324</v>
      </c>
      <c r="G225" s="90" t="s">
        <v>434</v>
      </c>
      <c r="H225" s="91"/>
      <c r="I225" s="50" t="s">
        <v>883</v>
      </c>
      <c r="J225" s="50" t="s">
        <v>48</v>
      </c>
      <c r="K225" s="50"/>
      <c r="L225" s="50"/>
      <c r="M225" s="50"/>
      <c r="N225" s="50">
        <v>3100001559</v>
      </c>
      <c r="O225" s="50" t="s">
        <v>743</v>
      </c>
      <c r="P225" s="50">
        <v>1850</v>
      </c>
      <c r="Q225" s="50">
        <v>3865</v>
      </c>
      <c r="R225" s="50">
        <v>3</v>
      </c>
      <c r="S225" s="92">
        <v>3.11</v>
      </c>
      <c r="T225" s="93" t="s">
        <v>747</v>
      </c>
      <c r="U225" s="50" t="s">
        <v>227</v>
      </c>
      <c r="V225" s="50">
        <v>3.88</v>
      </c>
      <c r="W225" s="52">
        <v>15000</v>
      </c>
      <c r="X225" s="52" t="s">
        <v>100</v>
      </c>
      <c r="Y225" s="53">
        <v>82.3934</v>
      </c>
      <c r="Z225" s="52">
        <f t="shared" si="122"/>
        <v>1235901</v>
      </c>
      <c r="AA225" s="52">
        <f t="shared" si="123"/>
        <v>0</v>
      </c>
      <c r="AB225" s="52">
        <f t="shared" si="121"/>
        <v>0</v>
      </c>
      <c r="AC225" s="52">
        <f t="shared" si="124"/>
        <v>222462.18</v>
      </c>
      <c r="AD225" s="52">
        <f t="shared" si="125"/>
        <v>30897.525000000001</v>
      </c>
      <c r="AE225" s="52">
        <f t="shared" si="126"/>
        <v>1489260.7049999998</v>
      </c>
      <c r="AF225" s="52">
        <f t="shared" si="127"/>
        <v>1266798.5249999999</v>
      </c>
      <c r="AG225" s="50" t="s">
        <v>101</v>
      </c>
      <c r="AH225" s="50" t="s">
        <v>48</v>
      </c>
      <c r="AI225" s="50">
        <v>9100152287</v>
      </c>
      <c r="AJ225" s="50" t="s">
        <v>6</v>
      </c>
      <c r="AK225" s="50" t="s">
        <v>116</v>
      </c>
      <c r="AL225" s="50" t="s">
        <v>12</v>
      </c>
      <c r="AM225" s="50">
        <v>331011024</v>
      </c>
      <c r="AN225" s="50" t="s">
        <v>931</v>
      </c>
      <c r="AO225" s="57">
        <v>45268</v>
      </c>
      <c r="AP225" s="57">
        <v>45268</v>
      </c>
    </row>
    <row r="226" spans="1:42" ht="15.75">
      <c r="A226" s="88">
        <v>100</v>
      </c>
      <c r="B226" s="89" t="s">
        <v>962</v>
      </c>
      <c r="C226" s="26"/>
      <c r="D226" s="90">
        <v>7105373</v>
      </c>
      <c r="E226" s="90" t="s">
        <v>433</v>
      </c>
      <c r="F226" s="90">
        <v>5016571324</v>
      </c>
      <c r="G226" s="90" t="s">
        <v>434</v>
      </c>
      <c r="H226" s="91"/>
      <c r="I226" s="50" t="s">
        <v>883</v>
      </c>
      <c r="J226" s="50" t="s">
        <v>48</v>
      </c>
      <c r="K226" s="50"/>
      <c r="L226" s="50"/>
      <c r="M226" s="50"/>
      <c r="N226" s="50">
        <v>3100001559</v>
      </c>
      <c r="O226" s="50" t="s">
        <v>743</v>
      </c>
      <c r="P226" s="50">
        <v>1850</v>
      </c>
      <c r="Q226" s="50">
        <v>3865</v>
      </c>
      <c r="R226" s="50">
        <v>3</v>
      </c>
      <c r="S226" s="92">
        <v>3.11</v>
      </c>
      <c r="T226" s="93" t="s">
        <v>747</v>
      </c>
      <c r="U226" s="50" t="s">
        <v>227</v>
      </c>
      <c r="V226" s="50">
        <v>3.88</v>
      </c>
      <c r="W226" s="52">
        <v>15000</v>
      </c>
      <c r="X226" s="52" t="s">
        <v>100</v>
      </c>
      <c r="Y226" s="53">
        <v>82.3934</v>
      </c>
      <c r="Z226" s="52">
        <f t="shared" si="122"/>
        <v>1235901</v>
      </c>
      <c r="AA226" s="52">
        <f t="shared" si="123"/>
        <v>0</v>
      </c>
      <c r="AB226" s="52">
        <f t="shared" si="121"/>
        <v>0</v>
      </c>
      <c r="AC226" s="52">
        <f t="shared" si="124"/>
        <v>222462.18</v>
      </c>
      <c r="AD226" s="52">
        <f t="shared" si="125"/>
        <v>30897.525000000001</v>
      </c>
      <c r="AE226" s="52">
        <f t="shared" si="126"/>
        <v>1489260.7049999998</v>
      </c>
      <c r="AF226" s="52">
        <f t="shared" si="127"/>
        <v>1266798.5249999999</v>
      </c>
      <c r="AG226" s="50" t="s">
        <v>101</v>
      </c>
      <c r="AH226" s="50" t="s">
        <v>48</v>
      </c>
      <c r="AI226" s="50">
        <v>9100152287</v>
      </c>
      <c r="AJ226" s="50" t="s">
        <v>6</v>
      </c>
      <c r="AK226" s="50" t="s">
        <v>116</v>
      </c>
      <c r="AL226" s="50" t="s">
        <v>12</v>
      </c>
      <c r="AM226" s="50">
        <v>331011024</v>
      </c>
      <c r="AN226" s="50" t="s">
        <v>931</v>
      </c>
      <c r="AO226" s="57">
        <v>45268</v>
      </c>
      <c r="AP226" s="57">
        <v>45268</v>
      </c>
    </row>
    <row r="227" spans="1:42" ht="15.75">
      <c r="A227" s="88">
        <v>101</v>
      </c>
      <c r="B227" s="89" t="s">
        <v>963</v>
      </c>
      <c r="C227" s="26"/>
      <c r="D227" s="90">
        <v>7105373</v>
      </c>
      <c r="E227" s="90" t="s">
        <v>433</v>
      </c>
      <c r="F227" s="90">
        <v>5016571324</v>
      </c>
      <c r="G227" s="90" t="s">
        <v>434</v>
      </c>
      <c r="H227" s="91"/>
      <c r="I227" s="50" t="s">
        <v>883</v>
      </c>
      <c r="J227" s="50" t="s">
        <v>48</v>
      </c>
      <c r="K227" s="50"/>
      <c r="L227" s="50"/>
      <c r="M227" s="50"/>
      <c r="N227" s="50">
        <v>3100001559</v>
      </c>
      <c r="O227" s="50" t="s">
        <v>743</v>
      </c>
      <c r="P227" s="50">
        <v>1850</v>
      </c>
      <c r="Q227" s="50">
        <v>3865</v>
      </c>
      <c r="R227" s="50">
        <v>3</v>
      </c>
      <c r="S227" s="92">
        <v>3.11</v>
      </c>
      <c r="T227" s="93" t="s">
        <v>747</v>
      </c>
      <c r="U227" s="50" t="s">
        <v>227</v>
      </c>
      <c r="V227" s="50">
        <v>3.88</v>
      </c>
      <c r="W227" s="52">
        <v>15000</v>
      </c>
      <c r="X227" s="52" t="s">
        <v>100</v>
      </c>
      <c r="Y227" s="53">
        <v>82.3934</v>
      </c>
      <c r="Z227" s="52">
        <f t="shared" si="122"/>
        <v>1235901</v>
      </c>
      <c r="AA227" s="52">
        <f t="shared" si="123"/>
        <v>0</v>
      </c>
      <c r="AB227" s="52">
        <f t="shared" si="121"/>
        <v>0</v>
      </c>
      <c r="AC227" s="52">
        <f t="shared" si="124"/>
        <v>222462.18</v>
      </c>
      <c r="AD227" s="52">
        <f t="shared" si="125"/>
        <v>30897.525000000001</v>
      </c>
      <c r="AE227" s="52">
        <f t="shared" si="126"/>
        <v>1489260.7049999998</v>
      </c>
      <c r="AF227" s="52">
        <f t="shared" si="127"/>
        <v>1266798.5249999999</v>
      </c>
      <c r="AG227" s="50" t="s">
        <v>101</v>
      </c>
      <c r="AH227" s="50" t="s">
        <v>48</v>
      </c>
      <c r="AI227" s="50">
        <v>9100152287</v>
      </c>
      <c r="AJ227" s="50" t="s">
        <v>6</v>
      </c>
      <c r="AK227" s="50" t="s">
        <v>116</v>
      </c>
      <c r="AL227" s="50" t="s">
        <v>12</v>
      </c>
      <c r="AM227" s="50">
        <v>331011024</v>
      </c>
      <c r="AN227" s="50" t="s">
        <v>931</v>
      </c>
      <c r="AO227" s="57">
        <v>45268</v>
      </c>
      <c r="AP227" s="57">
        <v>45268</v>
      </c>
    </row>
    <row r="228" spans="1:42" ht="15.75">
      <c r="A228" s="88">
        <v>102</v>
      </c>
      <c r="B228" s="89" t="s">
        <v>964</v>
      </c>
      <c r="C228" s="26"/>
      <c r="D228" s="90">
        <v>7105373</v>
      </c>
      <c r="E228" s="90" t="s">
        <v>433</v>
      </c>
      <c r="F228" s="90">
        <v>5016571324</v>
      </c>
      <c r="G228" s="90" t="s">
        <v>434</v>
      </c>
      <c r="H228" s="91"/>
      <c r="I228" s="50" t="s">
        <v>883</v>
      </c>
      <c r="J228" s="50" t="s">
        <v>48</v>
      </c>
      <c r="K228" s="50"/>
      <c r="L228" s="50"/>
      <c r="M228" s="50"/>
      <c r="N228" s="50">
        <v>3100001559</v>
      </c>
      <c r="O228" s="50" t="s">
        <v>743</v>
      </c>
      <c r="P228" s="50">
        <v>1850</v>
      </c>
      <c r="Q228" s="50">
        <v>3865</v>
      </c>
      <c r="R228" s="50">
        <v>3</v>
      </c>
      <c r="S228" s="92">
        <v>3.11</v>
      </c>
      <c r="T228" s="93" t="s">
        <v>747</v>
      </c>
      <c r="U228" s="50" t="s">
        <v>227</v>
      </c>
      <c r="V228" s="50">
        <v>3.88</v>
      </c>
      <c r="W228" s="52">
        <v>15000</v>
      </c>
      <c r="X228" s="52" t="s">
        <v>100</v>
      </c>
      <c r="Y228" s="53">
        <v>82.3934</v>
      </c>
      <c r="Z228" s="52">
        <f t="shared" si="122"/>
        <v>1235901</v>
      </c>
      <c r="AA228" s="52">
        <f t="shared" si="123"/>
        <v>0</v>
      </c>
      <c r="AB228" s="52">
        <f t="shared" si="121"/>
        <v>0</v>
      </c>
      <c r="AC228" s="52">
        <f t="shared" si="124"/>
        <v>222462.18</v>
      </c>
      <c r="AD228" s="52">
        <f t="shared" si="125"/>
        <v>30897.525000000001</v>
      </c>
      <c r="AE228" s="52">
        <f t="shared" si="126"/>
        <v>1489260.7049999998</v>
      </c>
      <c r="AF228" s="52">
        <f t="shared" si="127"/>
        <v>1266798.5249999999</v>
      </c>
      <c r="AG228" s="50" t="s">
        <v>101</v>
      </c>
      <c r="AH228" s="50" t="s">
        <v>48</v>
      </c>
      <c r="AI228" s="50">
        <v>9100152287</v>
      </c>
      <c r="AJ228" s="50" t="s">
        <v>6</v>
      </c>
      <c r="AK228" s="50" t="s">
        <v>116</v>
      </c>
      <c r="AL228" s="50" t="s">
        <v>12</v>
      </c>
      <c r="AM228" s="50">
        <v>331011024</v>
      </c>
      <c r="AN228" s="50" t="s">
        <v>931</v>
      </c>
      <c r="AO228" s="50" t="s">
        <v>637</v>
      </c>
      <c r="AP228" s="50" t="s">
        <v>637</v>
      </c>
    </row>
    <row r="229" spans="1:42" ht="15.75">
      <c r="A229" s="88">
        <v>103</v>
      </c>
      <c r="B229" s="89" t="s">
        <v>965</v>
      </c>
      <c r="C229" s="26"/>
      <c r="D229" s="90">
        <v>7105373</v>
      </c>
      <c r="E229" s="90" t="s">
        <v>433</v>
      </c>
      <c r="F229" s="90">
        <v>5016571324</v>
      </c>
      <c r="G229" s="90" t="s">
        <v>434</v>
      </c>
      <c r="H229" s="91"/>
      <c r="I229" s="50" t="s">
        <v>883</v>
      </c>
      <c r="J229" s="50" t="s">
        <v>48</v>
      </c>
      <c r="K229" s="50"/>
      <c r="L229" s="50"/>
      <c r="M229" s="50"/>
      <c r="N229" s="50">
        <v>3100001559</v>
      </c>
      <c r="O229" s="50" t="s">
        <v>743</v>
      </c>
      <c r="P229" s="50">
        <v>1850</v>
      </c>
      <c r="Q229" s="50">
        <v>3865</v>
      </c>
      <c r="R229" s="50">
        <v>3</v>
      </c>
      <c r="S229" s="92">
        <v>3.11</v>
      </c>
      <c r="T229" s="93" t="s">
        <v>747</v>
      </c>
      <c r="U229" s="50" t="s">
        <v>227</v>
      </c>
      <c r="V229" s="50">
        <v>3.88</v>
      </c>
      <c r="W229" s="52">
        <v>15000</v>
      </c>
      <c r="X229" s="52" t="s">
        <v>100</v>
      </c>
      <c r="Y229" s="53">
        <v>82.3934</v>
      </c>
      <c r="Z229" s="52">
        <f t="shared" si="122"/>
        <v>1235901</v>
      </c>
      <c r="AA229" s="52">
        <f t="shared" si="123"/>
        <v>0</v>
      </c>
      <c r="AB229" s="52">
        <f t="shared" si="121"/>
        <v>0</v>
      </c>
      <c r="AC229" s="52">
        <f t="shared" si="124"/>
        <v>222462.18</v>
      </c>
      <c r="AD229" s="52">
        <f t="shared" si="125"/>
        <v>30897.525000000001</v>
      </c>
      <c r="AE229" s="52">
        <f t="shared" si="126"/>
        <v>1489260.7049999998</v>
      </c>
      <c r="AF229" s="52">
        <f t="shared" si="127"/>
        <v>1266798.5249999999</v>
      </c>
      <c r="AG229" s="50" t="s">
        <v>101</v>
      </c>
      <c r="AH229" s="50" t="s">
        <v>48</v>
      </c>
      <c r="AI229" s="50">
        <v>9100152287</v>
      </c>
      <c r="AJ229" s="50" t="s">
        <v>6</v>
      </c>
      <c r="AK229" s="50" t="s">
        <v>116</v>
      </c>
      <c r="AL229" s="50" t="s">
        <v>12</v>
      </c>
      <c r="AM229" s="50">
        <v>331011024</v>
      </c>
      <c r="AN229" s="50" t="s">
        <v>931</v>
      </c>
      <c r="AO229" s="50" t="s">
        <v>637</v>
      </c>
      <c r="AP229" s="50" t="s">
        <v>637</v>
      </c>
    </row>
    <row r="230" spans="1:42" ht="15.75">
      <c r="A230" s="88">
        <v>104</v>
      </c>
      <c r="B230" s="89" t="s">
        <v>966</v>
      </c>
      <c r="C230" s="26"/>
      <c r="D230" s="90">
        <v>7105373</v>
      </c>
      <c r="E230" s="90" t="s">
        <v>433</v>
      </c>
      <c r="F230" s="90">
        <v>5016571324</v>
      </c>
      <c r="G230" s="90" t="s">
        <v>434</v>
      </c>
      <c r="H230" s="91"/>
      <c r="I230" s="50" t="s">
        <v>883</v>
      </c>
      <c r="J230" s="50" t="s">
        <v>48</v>
      </c>
      <c r="K230" s="50"/>
      <c r="L230" s="50"/>
      <c r="M230" s="50"/>
      <c r="N230" s="50">
        <v>3100001559</v>
      </c>
      <c r="O230" s="50" t="s">
        <v>743</v>
      </c>
      <c r="P230" s="50">
        <v>1850</v>
      </c>
      <c r="Q230" s="50">
        <v>3865</v>
      </c>
      <c r="R230" s="50">
        <v>3</v>
      </c>
      <c r="S230" s="92">
        <v>3.11</v>
      </c>
      <c r="T230" s="93" t="s">
        <v>747</v>
      </c>
      <c r="U230" s="50" t="s">
        <v>227</v>
      </c>
      <c r="V230" s="50">
        <v>3.88</v>
      </c>
      <c r="W230" s="52">
        <v>15000</v>
      </c>
      <c r="X230" s="52" t="s">
        <v>100</v>
      </c>
      <c r="Y230" s="53">
        <v>82.3934</v>
      </c>
      <c r="Z230" s="52">
        <f t="shared" si="122"/>
        <v>1235901</v>
      </c>
      <c r="AA230" s="52">
        <f t="shared" si="123"/>
        <v>0</v>
      </c>
      <c r="AB230" s="52">
        <f t="shared" si="121"/>
        <v>0</v>
      </c>
      <c r="AC230" s="52">
        <f t="shared" si="124"/>
        <v>222462.18</v>
      </c>
      <c r="AD230" s="52">
        <f t="shared" si="125"/>
        <v>30897.525000000001</v>
      </c>
      <c r="AE230" s="52">
        <f t="shared" si="126"/>
        <v>1489260.7049999998</v>
      </c>
      <c r="AF230" s="52">
        <f t="shared" si="127"/>
        <v>1266798.5249999999</v>
      </c>
      <c r="AG230" s="50" t="s">
        <v>101</v>
      </c>
      <c r="AH230" s="50" t="s">
        <v>48</v>
      </c>
      <c r="AI230" s="50">
        <v>9100152287</v>
      </c>
      <c r="AJ230" s="50" t="s">
        <v>6</v>
      </c>
      <c r="AK230" s="50" t="s">
        <v>116</v>
      </c>
      <c r="AL230" s="50" t="s">
        <v>12</v>
      </c>
      <c r="AM230" s="50">
        <v>331011024</v>
      </c>
      <c r="AN230" s="50" t="s">
        <v>931</v>
      </c>
      <c r="AO230" s="50" t="s">
        <v>637</v>
      </c>
      <c r="AP230" s="50" t="s">
        <v>637</v>
      </c>
    </row>
    <row r="231" spans="1:42" ht="15.75">
      <c r="A231" s="88">
        <v>105</v>
      </c>
      <c r="B231" s="89" t="s">
        <v>967</v>
      </c>
      <c r="C231" s="26"/>
      <c r="D231" s="90">
        <v>8719446</v>
      </c>
      <c r="E231" s="90" t="s">
        <v>646</v>
      </c>
      <c r="F231" s="90">
        <v>5017563100</v>
      </c>
      <c r="G231" s="90" t="s">
        <v>968</v>
      </c>
      <c r="H231" s="91"/>
      <c r="I231" s="50" t="s">
        <v>883</v>
      </c>
      <c r="J231" s="50" t="s">
        <v>48</v>
      </c>
      <c r="K231" s="50"/>
      <c r="L231" s="50"/>
      <c r="M231" s="50"/>
      <c r="N231" s="50">
        <v>3100001559</v>
      </c>
      <c r="O231" s="50" t="s">
        <v>743</v>
      </c>
      <c r="P231" s="50">
        <v>1850</v>
      </c>
      <c r="Q231" s="50">
        <v>3865</v>
      </c>
      <c r="R231" s="50">
        <v>3</v>
      </c>
      <c r="S231" s="92">
        <v>3.05</v>
      </c>
      <c r="T231" s="93" t="s">
        <v>747</v>
      </c>
      <c r="U231" s="50" t="s">
        <v>227</v>
      </c>
      <c r="V231" s="50">
        <v>3.88</v>
      </c>
      <c r="W231" s="52">
        <v>15000</v>
      </c>
      <c r="X231" s="52" t="s">
        <v>100</v>
      </c>
      <c r="Y231" s="53">
        <v>82.3934</v>
      </c>
      <c r="Z231" s="52">
        <f t="shared" si="122"/>
        <v>1235901</v>
      </c>
      <c r="AA231" s="52">
        <f>Z231*0%</f>
        <v>0</v>
      </c>
      <c r="AB231" s="52">
        <f t="shared" si="121"/>
        <v>0</v>
      </c>
      <c r="AC231" s="52">
        <f t="shared" si="124"/>
        <v>222462.18</v>
      </c>
      <c r="AD231" s="52">
        <f t="shared" si="125"/>
        <v>30897.525000000001</v>
      </c>
      <c r="AE231" s="52">
        <f t="shared" si="126"/>
        <v>1489260.7049999998</v>
      </c>
      <c r="AF231" s="52">
        <f t="shared" si="127"/>
        <v>1266798.5249999999</v>
      </c>
      <c r="AG231" s="50" t="s">
        <v>101</v>
      </c>
      <c r="AH231" s="50" t="s">
        <v>48</v>
      </c>
      <c r="AI231" s="50">
        <v>9100152287</v>
      </c>
      <c r="AJ231" s="50" t="s">
        <v>6</v>
      </c>
      <c r="AK231" s="50" t="s">
        <v>116</v>
      </c>
      <c r="AL231" s="50" t="s">
        <v>12</v>
      </c>
      <c r="AM231" s="50">
        <v>331011024</v>
      </c>
      <c r="AN231" s="50" t="s">
        <v>931</v>
      </c>
      <c r="AO231" s="50" t="s">
        <v>648</v>
      </c>
      <c r="AP231" s="50" t="s">
        <v>648</v>
      </c>
    </row>
    <row r="232" spans="1:42" ht="15.75">
      <c r="A232" s="88">
        <v>106</v>
      </c>
      <c r="B232" s="89" t="s">
        <v>969</v>
      </c>
      <c r="C232" s="26"/>
      <c r="D232" s="90">
        <v>8323996</v>
      </c>
      <c r="E232" s="90" t="s">
        <v>409</v>
      </c>
      <c r="F232" s="90">
        <v>5017271089</v>
      </c>
      <c r="G232" s="90" t="s">
        <v>410</v>
      </c>
      <c r="H232" s="91"/>
      <c r="I232" s="50" t="s">
        <v>883</v>
      </c>
      <c r="J232" s="50" t="s">
        <v>48</v>
      </c>
      <c r="K232" s="50"/>
      <c r="L232" s="50"/>
      <c r="M232" s="50"/>
      <c r="N232" s="50">
        <v>3100001559</v>
      </c>
      <c r="O232" s="50" t="s">
        <v>743</v>
      </c>
      <c r="P232" s="50">
        <v>1850</v>
      </c>
      <c r="Q232" s="50">
        <v>3865</v>
      </c>
      <c r="R232" s="50">
        <v>5</v>
      </c>
      <c r="S232" s="92">
        <v>4.87</v>
      </c>
      <c r="T232" s="93" t="s">
        <v>158</v>
      </c>
      <c r="U232" s="50" t="s">
        <v>970</v>
      </c>
      <c r="V232" s="50">
        <v>3.88</v>
      </c>
      <c r="W232" s="52">
        <v>15200</v>
      </c>
      <c r="X232" s="52" t="s">
        <v>100</v>
      </c>
      <c r="Y232" s="53">
        <v>81.765500000000003</v>
      </c>
      <c r="Z232" s="52">
        <f t="shared" si="122"/>
        <v>1242835.6000000001</v>
      </c>
      <c r="AA232" s="52">
        <f t="shared" si="123"/>
        <v>0</v>
      </c>
      <c r="AB232" s="52">
        <f t="shared" ref="AB232:AB271" si="128">AA232*10%</f>
        <v>0</v>
      </c>
      <c r="AC232" s="52">
        <f t="shared" si="124"/>
        <v>223710.408</v>
      </c>
      <c r="AD232" s="52">
        <f t="shared" si="125"/>
        <v>31070.890000000003</v>
      </c>
      <c r="AE232" s="52">
        <f t="shared" si="126"/>
        <v>1497616.898</v>
      </c>
      <c r="AF232" s="52">
        <f t="shared" si="127"/>
        <v>1273906.49</v>
      </c>
      <c r="AG232" s="50" t="s">
        <v>101</v>
      </c>
      <c r="AH232" s="50" t="s">
        <v>48</v>
      </c>
      <c r="AI232" s="50">
        <v>9100153853</v>
      </c>
      <c r="AJ232" s="50" t="s">
        <v>6</v>
      </c>
      <c r="AK232" s="50" t="s">
        <v>116</v>
      </c>
      <c r="AL232" s="50" t="s">
        <v>12</v>
      </c>
      <c r="AM232" s="50">
        <v>331011024</v>
      </c>
      <c r="AN232" s="50" t="s">
        <v>931</v>
      </c>
      <c r="AO232" s="57" t="s">
        <v>971</v>
      </c>
      <c r="AP232" s="57">
        <v>44937</v>
      </c>
    </row>
    <row r="233" spans="1:42" ht="15.75">
      <c r="A233" s="88">
        <v>107</v>
      </c>
      <c r="B233" s="89" t="s">
        <v>972</v>
      </c>
      <c r="C233" s="26"/>
      <c r="D233" s="90">
        <v>8323996</v>
      </c>
      <c r="E233" s="90" t="s">
        <v>409</v>
      </c>
      <c r="F233" s="90">
        <v>5017271089</v>
      </c>
      <c r="G233" s="90" t="s">
        <v>410</v>
      </c>
      <c r="H233" s="91"/>
      <c r="I233" s="50" t="s">
        <v>883</v>
      </c>
      <c r="J233" s="50" t="s">
        <v>48</v>
      </c>
      <c r="K233" s="50"/>
      <c r="L233" s="50"/>
      <c r="M233" s="50"/>
      <c r="N233" s="50">
        <v>3100001559</v>
      </c>
      <c r="O233" s="50" t="s">
        <v>743</v>
      </c>
      <c r="P233" s="50">
        <v>1850</v>
      </c>
      <c r="Q233" s="50">
        <v>3865</v>
      </c>
      <c r="R233" s="50">
        <v>5</v>
      </c>
      <c r="S233" s="92">
        <v>4.8499999999999996</v>
      </c>
      <c r="T233" s="93" t="s">
        <v>158</v>
      </c>
      <c r="U233" s="50" t="s">
        <v>970</v>
      </c>
      <c r="V233" s="50">
        <v>3.88</v>
      </c>
      <c r="W233" s="52">
        <v>15200</v>
      </c>
      <c r="X233" s="52" t="s">
        <v>100</v>
      </c>
      <c r="Y233" s="53">
        <v>81.765500000000003</v>
      </c>
      <c r="Z233" s="52">
        <f t="shared" si="122"/>
        <v>1242835.6000000001</v>
      </c>
      <c r="AA233" s="52">
        <f t="shared" si="123"/>
        <v>0</v>
      </c>
      <c r="AB233" s="52">
        <f t="shared" si="128"/>
        <v>0</v>
      </c>
      <c r="AC233" s="52">
        <f t="shared" si="124"/>
        <v>223710.408</v>
      </c>
      <c r="AD233" s="52">
        <f t="shared" si="125"/>
        <v>31070.890000000003</v>
      </c>
      <c r="AE233" s="52">
        <f t="shared" si="126"/>
        <v>1497616.898</v>
      </c>
      <c r="AF233" s="52">
        <f t="shared" si="127"/>
        <v>1273906.49</v>
      </c>
      <c r="AG233" s="50" t="s">
        <v>101</v>
      </c>
      <c r="AH233" s="50" t="s">
        <v>48</v>
      </c>
      <c r="AI233" s="50">
        <v>9100153853</v>
      </c>
      <c r="AJ233" s="50" t="s">
        <v>6</v>
      </c>
      <c r="AK233" s="50" t="s">
        <v>116</v>
      </c>
      <c r="AL233" s="50" t="s">
        <v>12</v>
      </c>
      <c r="AM233" s="50">
        <v>331011024</v>
      </c>
      <c r="AN233" s="50" t="s">
        <v>931</v>
      </c>
      <c r="AO233" s="57" t="s">
        <v>971</v>
      </c>
      <c r="AP233" s="57">
        <v>44937</v>
      </c>
    </row>
    <row r="234" spans="1:42" ht="15.75">
      <c r="A234" s="88">
        <v>108</v>
      </c>
      <c r="B234" s="89" t="s">
        <v>973</v>
      </c>
      <c r="C234" s="26"/>
      <c r="D234" s="90">
        <v>8323996</v>
      </c>
      <c r="E234" s="90" t="s">
        <v>409</v>
      </c>
      <c r="F234" s="90">
        <v>5017271089</v>
      </c>
      <c r="G234" s="90" t="s">
        <v>410</v>
      </c>
      <c r="H234" s="91"/>
      <c r="I234" s="50" t="s">
        <v>883</v>
      </c>
      <c r="J234" s="50" t="s">
        <v>48</v>
      </c>
      <c r="K234" s="50"/>
      <c r="L234" s="50"/>
      <c r="M234" s="50"/>
      <c r="N234" s="50">
        <v>3100001559</v>
      </c>
      <c r="O234" s="50" t="s">
        <v>743</v>
      </c>
      <c r="P234" s="50">
        <v>1850</v>
      </c>
      <c r="Q234" s="50">
        <v>3865</v>
      </c>
      <c r="R234" s="50">
        <v>5</v>
      </c>
      <c r="S234" s="92">
        <v>4.88</v>
      </c>
      <c r="T234" s="93" t="s">
        <v>158</v>
      </c>
      <c r="U234" s="50" t="s">
        <v>970</v>
      </c>
      <c r="V234" s="50">
        <v>3.88</v>
      </c>
      <c r="W234" s="52">
        <v>15200</v>
      </c>
      <c r="X234" s="52" t="s">
        <v>100</v>
      </c>
      <c r="Y234" s="53">
        <v>81.765500000000003</v>
      </c>
      <c r="Z234" s="52">
        <f t="shared" si="122"/>
        <v>1242835.6000000001</v>
      </c>
      <c r="AA234" s="52">
        <f t="shared" si="123"/>
        <v>0</v>
      </c>
      <c r="AB234" s="52">
        <f t="shared" si="128"/>
        <v>0</v>
      </c>
      <c r="AC234" s="52">
        <f t="shared" si="124"/>
        <v>223710.408</v>
      </c>
      <c r="AD234" s="52">
        <f t="shared" si="125"/>
        <v>31070.890000000003</v>
      </c>
      <c r="AE234" s="52">
        <f t="shared" si="126"/>
        <v>1497616.898</v>
      </c>
      <c r="AF234" s="52">
        <f t="shared" si="127"/>
        <v>1273906.49</v>
      </c>
      <c r="AG234" s="50" t="s">
        <v>101</v>
      </c>
      <c r="AH234" s="50" t="s">
        <v>48</v>
      </c>
      <c r="AI234" s="50">
        <v>9100153853</v>
      </c>
      <c r="AJ234" s="50" t="s">
        <v>6</v>
      </c>
      <c r="AK234" s="50" t="s">
        <v>116</v>
      </c>
      <c r="AL234" s="50" t="s">
        <v>12</v>
      </c>
      <c r="AM234" s="50">
        <v>331011024</v>
      </c>
      <c r="AN234" s="50" t="s">
        <v>931</v>
      </c>
      <c r="AO234" s="57" t="s">
        <v>971</v>
      </c>
      <c r="AP234" s="57">
        <v>44937</v>
      </c>
    </row>
    <row r="235" spans="1:42" ht="15.75">
      <c r="A235" s="88">
        <v>109</v>
      </c>
      <c r="B235" s="89" t="s">
        <v>974</v>
      </c>
      <c r="C235" s="26"/>
      <c r="D235" s="90">
        <v>8323996</v>
      </c>
      <c r="E235" s="90" t="s">
        <v>409</v>
      </c>
      <c r="F235" s="90">
        <v>5017271089</v>
      </c>
      <c r="G235" s="90" t="s">
        <v>410</v>
      </c>
      <c r="H235" s="91"/>
      <c r="I235" s="50" t="s">
        <v>883</v>
      </c>
      <c r="J235" s="50" t="s">
        <v>48</v>
      </c>
      <c r="K235" s="50"/>
      <c r="L235" s="50"/>
      <c r="M235" s="50"/>
      <c r="N235" s="50">
        <v>3100001559</v>
      </c>
      <c r="O235" s="50" t="s">
        <v>743</v>
      </c>
      <c r="P235" s="50">
        <v>1850</v>
      </c>
      <c r="Q235" s="50">
        <v>3865</v>
      </c>
      <c r="R235" s="50">
        <v>5</v>
      </c>
      <c r="S235" s="92">
        <v>4.9000000000000004</v>
      </c>
      <c r="T235" s="93" t="s">
        <v>158</v>
      </c>
      <c r="U235" s="50" t="s">
        <v>970</v>
      </c>
      <c r="V235" s="50">
        <v>3.88</v>
      </c>
      <c r="W235" s="52">
        <v>15200</v>
      </c>
      <c r="X235" s="52" t="s">
        <v>100</v>
      </c>
      <c r="Y235" s="53">
        <v>81.765500000000003</v>
      </c>
      <c r="Z235" s="52">
        <f t="shared" si="122"/>
        <v>1242835.6000000001</v>
      </c>
      <c r="AA235" s="52">
        <f t="shared" si="123"/>
        <v>0</v>
      </c>
      <c r="AB235" s="52">
        <f t="shared" si="128"/>
        <v>0</v>
      </c>
      <c r="AC235" s="52">
        <f t="shared" si="124"/>
        <v>223710.408</v>
      </c>
      <c r="AD235" s="52">
        <f t="shared" si="125"/>
        <v>31070.890000000003</v>
      </c>
      <c r="AE235" s="52">
        <f t="shared" si="126"/>
        <v>1497616.898</v>
      </c>
      <c r="AF235" s="52">
        <f t="shared" si="127"/>
        <v>1273906.49</v>
      </c>
      <c r="AG235" s="50" t="s">
        <v>101</v>
      </c>
      <c r="AH235" s="50" t="s">
        <v>48</v>
      </c>
      <c r="AI235" s="50">
        <v>9100153853</v>
      </c>
      <c r="AJ235" s="50" t="s">
        <v>6</v>
      </c>
      <c r="AK235" s="50" t="s">
        <v>116</v>
      </c>
      <c r="AL235" s="50" t="s">
        <v>12</v>
      </c>
      <c r="AM235" s="50">
        <v>331011024</v>
      </c>
      <c r="AN235" s="50" t="s">
        <v>931</v>
      </c>
      <c r="AO235" s="57" t="s">
        <v>971</v>
      </c>
      <c r="AP235" s="57">
        <v>44937</v>
      </c>
    </row>
    <row r="236" spans="1:42" s="106" customFormat="1" ht="15.75">
      <c r="A236" s="88">
        <v>110</v>
      </c>
      <c r="B236" s="89" t="s">
        <v>975</v>
      </c>
      <c r="C236" s="98"/>
      <c r="D236" s="99">
        <v>4160592</v>
      </c>
      <c r="E236" s="99" t="s">
        <v>706</v>
      </c>
      <c r="F236" s="99">
        <v>5019972994</v>
      </c>
      <c r="G236" s="99" t="s">
        <v>707</v>
      </c>
      <c r="H236" s="100"/>
      <c r="I236" s="101" t="s">
        <v>883</v>
      </c>
      <c r="J236" s="101" t="s">
        <v>48</v>
      </c>
      <c r="K236" s="101"/>
      <c r="L236" s="101"/>
      <c r="M236" s="101"/>
      <c r="N236" s="101">
        <v>3100001559</v>
      </c>
      <c r="O236" s="101" t="s">
        <v>743</v>
      </c>
      <c r="P236" s="101">
        <v>1850</v>
      </c>
      <c r="Q236" s="101">
        <v>3865</v>
      </c>
      <c r="R236" s="101">
        <v>5</v>
      </c>
      <c r="S236" s="102">
        <v>4.95</v>
      </c>
      <c r="T236" s="93" t="s">
        <v>158</v>
      </c>
      <c r="U236" s="101" t="s">
        <v>970</v>
      </c>
      <c r="V236" s="101">
        <v>3.88</v>
      </c>
      <c r="W236" s="103">
        <v>15200</v>
      </c>
      <c r="X236" s="103" t="s">
        <v>100</v>
      </c>
      <c r="Y236" s="104">
        <v>81.765500000000003</v>
      </c>
      <c r="Z236" s="103">
        <f t="shared" si="122"/>
        <v>1242835.6000000001</v>
      </c>
      <c r="AA236" s="103">
        <f t="shared" si="123"/>
        <v>0</v>
      </c>
      <c r="AB236" s="103">
        <f t="shared" si="128"/>
        <v>0</v>
      </c>
      <c r="AC236" s="103">
        <f t="shared" si="124"/>
        <v>223710.408</v>
      </c>
      <c r="AD236" s="103">
        <f t="shared" si="125"/>
        <v>31070.890000000003</v>
      </c>
      <c r="AE236" s="103">
        <f t="shared" si="126"/>
        <v>1497616.898</v>
      </c>
      <c r="AF236" s="103">
        <f t="shared" si="127"/>
        <v>1273906.49</v>
      </c>
      <c r="AG236" s="101" t="s">
        <v>101</v>
      </c>
      <c r="AH236" s="101" t="s">
        <v>48</v>
      </c>
      <c r="AI236" s="101">
        <v>9100153853</v>
      </c>
      <c r="AJ236" s="101" t="s">
        <v>6</v>
      </c>
      <c r="AK236" s="50" t="s">
        <v>116</v>
      </c>
      <c r="AL236" s="101" t="s">
        <v>12</v>
      </c>
      <c r="AM236" s="101">
        <v>331030327</v>
      </c>
      <c r="AN236" s="105" t="s">
        <v>976</v>
      </c>
      <c r="AO236" s="101"/>
      <c r="AP236" s="101" t="s">
        <v>977</v>
      </c>
    </row>
    <row r="237" spans="1:42" ht="15.75">
      <c r="A237" s="88">
        <v>111</v>
      </c>
      <c r="B237" s="89" t="s">
        <v>978</v>
      </c>
      <c r="C237" s="26"/>
      <c r="D237" s="99">
        <v>4160592</v>
      </c>
      <c r="E237" s="99" t="s">
        <v>706</v>
      </c>
      <c r="F237" s="99">
        <v>5019972994</v>
      </c>
      <c r="G237" s="99" t="s">
        <v>707</v>
      </c>
      <c r="H237" s="91"/>
      <c r="I237" s="50" t="s">
        <v>883</v>
      </c>
      <c r="J237" s="50" t="s">
        <v>48</v>
      </c>
      <c r="K237" s="50"/>
      <c r="L237" s="50"/>
      <c r="M237" s="50"/>
      <c r="N237" s="50">
        <v>3100001559</v>
      </c>
      <c r="O237" s="50" t="s">
        <v>743</v>
      </c>
      <c r="P237" s="50">
        <v>1850</v>
      </c>
      <c r="Q237" s="50">
        <v>3865</v>
      </c>
      <c r="R237" s="50">
        <v>5</v>
      </c>
      <c r="S237" s="92">
        <v>4.95</v>
      </c>
      <c r="T237" s="93" t="s">
        <v>158</v>
      </c>
      <c r="U237" s="50" t="s">
        <v>970</v>
      </c>
      <c r="V237" s="50">
        <v>3.88</v>
      </c>
      <c r="W237" s="52">
        <v>15200</v>
      </c>
      <c r="X237" s="52" t="s">
        <v>100</v>
      </c>
      <c r="Y237" s="53">
        <v>81.765500000000003</v>
      </c>
      <c r="Z237" s="52">
        <f t="shared" si="122"/>
        <v>1242835.6000000001</v>
      </c>
      <c r="AA237" s="52">
        <f t="shared" si="123"/>
        <v>0</v>
      </c>
      <c r="AB237" s="52">
        <f t="shared" si="128"/>
        <v>0</v>
      </c>
      <c r="AC237" s="52">
        <f t="shared" si="124"/>
        <v>223710.408</v>
      </c>
      <c r="AD237" s="52">
        <f t="shared" si="125"/>
        <v>31070.890000000003</v>
      </c>
      <c r="AE237" s="52">
        <f t="shared" si="126"/>
        <v>1497616.898</v>
      </c>
      <c r="AF237" s="52">
        <f t="shared" si="127"/>
        <v>1273906.49</v>
      </c>
      <c r="AG237" s="50" t="s">
        <v>101</v>
      </c>
      <c r="AH237" s="50" t="s">
        <v>48</v>
      </c>
      <c r="AI237" s="50">
        <v>9100153853</v>
      </c>
      <c r="AJ237" s="50" t="s">
        <v>6</v>
      </c>
      <c r="AK237" s="50" t="s">
        <v>116</v>
      </c>
      <c r="AL237" s="50" t="s">
        <v>12</v>
      </c>
      <c r="AM237" s="50">
        <v>331030327</v>
      </c>
      <c r="AN237" s="62" t="s">
        <v>976</v>
      </c>
      <c r="AO237" s="50"/>
      <c r="AP237" s="50" t="s">
        <v>977</v>
      </c>
    </row>
    <row r="238" spans="1:42" ht="15.75">
      <c r="A238" s="88">
        <v>112</v>
      </c>
      <c r="B238" s="89" t="s">
        <v>979</v>
      </c>
      <c r="C238" s="26"/>
      <c r="D238" s="99">
        <v>4160592</v>
      </c>
      <c r="E238" s="99" t="s">
        <v>706</v>
      </c>
      <c r="F238" s="99">
        <v>5019972994</v>
      </c>
      <c r="G238" s="99" t="s">
        <v>707</v>
      </c>
      <c r="H238" s="91"/>
      <c r="I238" s="50" t="s">
        <v>883</v>
      </c>
      <c r="J238" s="50" t="s">
        <v>48</v>
      </c>
      <c r="K238" s="50"/>
      <c r="L238" s="50"/>
      <c r="M238" s="50"/>
      <c r="N238" s="50">
        <v>3100001559</v>
      </c>
      <c r="O238" s="50" t="s">
        <v>743</v>
      </c>
      <c r="P238" s="50">
        <v>1850</v>
      </c>
      <c r="Q238" s="50">
        <v>3865</v>
      </c>
      <c r="R238" s="50">
        <v>5</v>
      </c>
      <c r="S238" s="92">
        <v>5</v>
      </c>
      <c r="T238" s="93" t="s">
        <v>158</v>
      </c>
      <c r="U238" s="50" t="s">
        <v>970</v>
      </c>
      <c r="V238" s="50">
        <v>3.88</v>
      </c>
      <c r="W238" s="52">
        <v>15200</v>
      </c>
      <c r="X238" s="52" t="s">
        <v>100</v>
      </c>
      <c r="Y238" s="53">
        <v>81.765500000000003</v>
      </c>
      <c r="Z238" s="52">
        <f t="shared" si="122"/>
        <v>1242835.6000000001</v>
      </c>
      <c r="AA238" s="52">
        <f t="shared" si="123"/>
        <v>0</v>
      </c>
      <c r="AB238" s="52">
        <f t="shared" si="128"/>
        <v>0</v>
      </c>
      <c r="AC238" s="52">
        <f t="shared" si="124"/>
        <v>223710.408</v>
      </c>
      <c r="AD238" s="52">
        <f t="shared" si="125"/>
        <v>31070.890000000003</v>
      </c>
      <c r="AE238" s="52">
        <f t="shared" si="126"/>
        <v>1497616.898</v>
      </c>
      <c r="AF238" s="52">
        <f t="shared" si="127"/>
        <v>1273906.49</v>
      </c>
      <c r="AG238" s="50" t="s">
        <v>101</v>
      </c>
      <c r="AH238" s="50" t="s">
        <v>48</v>
      </c>
      <c r="AI238" s="50">
        <v>9100153853</v>
      </c>
      <c r="AJ238" s="50" t="s">
        <v>6</v>
      </c>
      <c r="AK238" s="50" t="s">
        <v>116</v>
      </c>
      <c r="AL238" s="50" t="s">
        <v>12</v>
      </c>
      <c r="AM238" s="50">
        <v>331030327</v>
      </c>
      <c r="AN238" s="62" t="s">
        <v>976</v>
      </c>
      <c r="AO238" s="50"/>
      <c r="AP238" s="50" t="s">
        <v>977</v>
      </c>
    </row>
    <row r="239" spans="1:42" ht="15.75">
      <c r="A239" s="88">
        <v>113</v>
      </c>
      <c r="B239" s="89" t="s">
        <v>980</v>
      </c>
      <c r="C239" s="26"/>
      <c r="D239" s="99">
        <v>4160592</v>
      </c>
      <c r="E239" s="99" t="s">
        <v>706</v>
      </c>
      <c r="F239" s="99">
        <v>5019972994</v>
      </c>
      <c r="G239" s="99" t="s">
        <v>707</v>
      </c>
      <c r="H239" s="91"/>
      <c r="I239" s="50" t="s">
        <v>883</v>
      </c>
      <c r="J239" s="50" t="s">
        <v>48</v>
      </c>
      <c r="K239" s="50"/>
      <c r="L239" s="50"/>
      <c r="M239" s="50"/>
      <c r="N239" s="50">
        <v>3100001559</v>
      </c>
      <c r="O239" s="50" t="s">
        <v>743</v>
      </c>
      <c r="P239" s="50">
        <v>1850</v>
      </c>
      <c r="Q239" s="50">
        <v>3865</v>
      </c>
      <c r="R239" s="50">
        <v>5</v>
      </c>
      <c r="S239" s="92">
        <v>4.8899999999999997</v>
      </c>
      <c r="T239" s="93" t="s">
        <v>158</v>
      </c>
      <c r="U239" s="50" t="s">
        <v>970</v>
      </c>
      <c r="V239" s="50">
        <v>3.88</v>
      </c>
      <c r="W239" s="52">
        <v>15200</v>
      </c>
      <c r="X239" s="52" t="s">
        <v>100</v>
      </c>
      <c r="Y239" s="53">
        <v>81.765500000000003</v>
      </c>
      <c r="Z239" s="52">
        <f t="shared" si="122"/>
        <v>1242835.6000000001</v>
      </c>
      <c r="AA239" s="52">
        <f t="shared" si="123"/>
        <v>0</v>
      </c>
      <c r="AB239" s="52">
        <f t="shared" si="128"/>
        <v>0</v>
      </c>
      <c r="AC239" s="52">
        <f t="shared" si="124"/>
        <v>223710.408</v>
      </c>
      <c r="AD239" s="52">
        <f t="shared" si="125"/>
        <v>31070.890000000003</v>
      </c>
      <c r="AE239" s="52">
        <f t="shared" si="126"/>
        <v>1497616.898</v>
      </c>
      <c r="AF239" s="52">
        <f t="shared" si="127"/>
        <v>1273906.49</v>
      </c>
      <c r="AG239" s="50" t="s">
        <v>101</v>
      </c>
      <c r="AH239" s="50" t="s">
        <v>48</v>
      </c>
      <c r="AI239" s="50">
        <v>9100153853</v>
      </c>
      <c r="AJ239" s="50" t="s">
        <v>6</v>
      </c>
      <c r="AK239" s="50" t="s">
        <v>116</v>
      </c>
      <c r="AL239" s="50" t="s">
        <v>12</v>
      </c>
      <c r="AM239" s="50">
        <v>331030327</v>
      </c>
      <c r="AN239" s="62" t="s">
        <v>976</v>
      </c>
      <c r="AO239" s="50"/>
      <c r="AP239" s="50" t="s">
        <v>977</v>
      </c>
    </row>
    <row r="240" spans="1:42" ht="15.75">
      <c r="A240" s="88">
        <v>114</v>
      </c>
      <c r="B240" s="89" t="s">
        <v>981</v>
      </c>
      <c r="C240" s="26"/>
      <c r="D240" s="99">
        <v>4160592</v>
      </c>
      <c r="E240" s="99" t="s">
        <v>706</v>
      </c>
      <c r="F240" s="99">
        <v>5019972994</v>
      </c>
      <c r="G240" s="99" t="s">
        <v>707</v>
      </c>
      <c r="H240" s="91"/>
      <c r="I240" s="50" t="s">
        <v>883</v>
      </c>
      <c r="J240" s="50" t="s">
        <v>48</v>
      </c>
      <c r="K240" s="50"/>
      <c r="L240" s="50"/>
      <c r="M240" s="50"/>
      <c r="N240" s="50">
        <v>3100001559</v>
      </c>
      <c r="O240" s="50" t="s">
        <v>743</v>
      </c>
      <c r="P240" s="50">
        <v>1850</v>
      </c>
      <c r="Q240" s="50">
        <v>3865</v>
      </c>
      <c r="R240" s="50">
        <v>5</v>
      </c>
      <c r="S240" s="92">
        <v>4.82</v>
      </c>
      <c r="T240" s="93" t="s">
        <v>158</v>
      </c>
      <c r="U240" s="50" t="s">
        <v>970</v>
      </c>
      <c r="V240" s="50">
        <v>3.88</v>
      </c>
      <c r="W240" s="52">
        <v>15200</v>
      </c>
      <c r="X240" s="52" t="s">
        <v>100</v>
      </c>
      <c r="Y240" s="53">
        <v>81.765500000000003</v>
      </c>
      <c r="Z240" s="52">
        <f t="shared" si="122"/>
        <v>1242835.6000000001</v>
      </c>
      <c r="AA240" s="52">
        <f t="shared" si="123"/>
        <v>0</v>
      </c>
      <c r="AB240" s="52">
        <f t="shared" si="128"/>
        <v>0</v>
      </c>
      <c r="AC240" s="52">
        <f t="shared" si="124"/>
        <v>223710.408</v>
      </c>
      <c r="AD240" s="52">
        <f t="shared" si="125"/>
        <v>31070.890000000003</v>
      </c>
      <c r="AE240" s="52">
        <f t="shared" si="126"/>
        <v>1497616.898</v>
      </c>
      <c r="AF240" s="52">
        <f t="shared" si="127"/>
        <v>1273906.49</v>
      </c>
      <c r="AG240" s="50" t="s">
        <v>101</v>
      </c>
      <c r="AH240" s="50" t="s">
        <v>48</v>
      </c>
      <c r="AI240" s="50">
        <v>9100153853</v>
      </c>
      <c r="AJ240" s="50" t="s">
        <v>6</v>
      </c>
      <c r="AK240" s="50" t="s">
        <v>116</v>
      </c>
      <c r="AL240" s="50" t="s">
        <v>12</v>
      </c>
      <c r="AM240" s="50">
        <v>331030327</v>
      </c>
      <c r="AN240" s="62" t="s">
        <v>976</v>
      </c>
      <c r="AO240" s="50"/>
      <c r="AP240" s="50" t="s">
        <v>977</v>
      </c>
    </row>
    <row r="241" spans="1:42" ht="15.75">
      <c r="A241" s="88">
        <v>115</v>
      </c>
      <c r="B241" s="89" t="s">
        <v>982</v>
      </c>
      <c r="C241" s="26"/>
      <c r="D241" s="99">
        <v>4160592</v>
      </c>
      <c r="E241" s="99" t="s">
        <v>706</v>
      </c>
      <c r="F241" s="99">
        <v>5019972994</v>
      </c>
      <c r="G241" s="99" t="s">
        <v>707</v>
      </c>
      <c r="H241" s="91"/>
      <c r="I241" s="50" t="s">
        <v>883</v>
      </c>
      <c r="J241" s="50" t="s">
        <v>48</v>
      </c>
      <c r="K241" s="50"/>
      <c r="L241" s="50"/>
      <c r="M241" s="50"/>
      <c r="N241" s="50">
        <v>3100001559</v>
      </c>
      <c r="O241" s="50" t="s">
        <v>743</v>
      </c>
      <c r="P241" s="50">
        <v>1850</v>
      </c>
      <c r="Q241" s="50">
        <v>3865</v>
      </c>
      <c r="R241" s="50">
        <v>5</v>
      </c>
      <c r="S241" s="92">
        <v>4.9800000000000004</v>
      </c>
      <c r="T241" s="93" t="s">
        <v>158</v>
      </c>
      <c r="U241" s="50" t="s">
        <v>970</v>
      </c>
      <c r="V241" s="50">
        <v>3.88</v>
      </c>
      <c r="W241" s="52">
        <v>15200</v>
      </c>
      <c r="X241" s="52" t="s">
        <v>100</v>
      </c>
      <c r="Y241" s="53">
        <v>81.765500000000003</v>
      </c>
      <c r="Z241" s="52">
        <f t="shared" si="122"/>
        <v>1242835.6000000001</v>
      </c>
      <c r="AA241" s="52">
        <f t="shared" si="123"/>
        <v>0</v>
      </c>
      <c r="AB241" s="52">
        <f t="shared" si="128"/>
        <v>0</v>
      </c>
      <c r="AC241" s="52">
        <f t="shared" si="124"/>
        <v>223710.408</v>
      </c>
      <c r="AD241" s="52">
        <f t="shared" si="125"/>
        <v>31070.890000000003</v>
      </c>
      <c r="AE241" s="52">
        <f t="shared" si="126"/>
        <v>1497616.898</v>
      </c>
      <c r="AF241" s="52">
        <f t="shared" si="127"/>
        <v>1273906.49</v>
      </c>
      <c r="AG241" s="50" t="s">
        <v>101</v>
      </c>
      <c r="AH241" s="50" t="s">
        <v>48</v>
      </c>
      <c r="AI241" s="50">
        <v>9100153853</v>
      </c>
      <c r="AJ241" s="50" t="s">
        <v>6</v>
      </c>
      <c r="AK241" s="50" t="s">
        <v>116</v>
      </c>
      <c r="AL241" s="50" t="s">
        <v>12</v>
      </c>
      <c r="AM241" s="50">
        <v>331030327</v>
      </c>
      <c r="AN241" s="62" t="s">
        <v>976</v>
      </c>
      <c r="AO241" s="50"/>
      <c r="AP241" s="50" t="s">
        <v>977</v>
      </c>
    </row>
    <row r="242" spans="1:42" ht="15.75">
      <c r="A242" s="88">
        <v>116</v>
      </c>
      <c r="B242" s="89" t="s">
        <v>983</v>
      </c>
      <c r="C242" s="26"/>
      <c r="D242" s="99">
        <v>4160592</v>
      </c>
      <c r="E242" s="99" t="s">
        <v>706</v>
      </c>
      <c r="F242" s="99">
        <v>5019972994</v>
      </c>
      <c r="G242" s="99" t="s">
        <v>707</v>
      </c>
      <c r="H242" s="91"/>
      <c r="I242" s="50" t="s">
        <v>883</v>
      </c>
      <c r="J242" s="50" t="s">
        <v>48</v>
      </c>
      <c r="K242" s="50"/>
      <c r="L242" s="50"/>
      <c r="M242" s="50"/>
      <c r="N242" s="50">
        <v>3100001559</v>
      </c>
      <c r="O242" s="50" t="s">
        <v>743</v>
      </c>
      <c r="P242" s="50">
        <v>1850</v>
      </c>
      <c r="Q242" s="50">
        <v>3865</v>
      </c>
      <c r="R242" s="50">
        <v>5</v>
      </c>
      <c r="S242" s="92">
        <v>4.87</v>
      </c>
      <c r="T242" s="93" t="s">
        <v>158</v>
      </c>
      <c r="U242" s="50" t="s">
        <v>970</v>
      </c>
      <c r="V242" s="50">
        <v>3.88</v>
      </c>
      <c r="W242" s="52">
        <v>15200</v>
      </c>
      <c r="X242" s="52" t="s">
        <v>100</v>
      </c>
      <c r="Y242" s="53">
        <v>81.765500000000003</v>
      </c>
      <c r="Z242" s="52">
        <f t="shared" si="122"/>
        <v>1242835.6000000001</v>
      </c>
      <c r="AA242" s="52">
        <f t="shared" si="123"/>
        <v>0</v>
      </c>
      <c r="AB242" s="52">
        <f t="shared" si="128"/>
        <v>0</v>
      </c>
      <c r="AC242" s="52">
        <f t="shared" si="124"/>
        <v>223710.408</v>
      </c>
      <c r="AD242" s="52">
        <f t="shared" si="125"/>
        <v>31070.890000000003</v>
      </c>
      <c r="AE242" s="52">
        <f t="shared" si="126"/>
        <v>1497616.898</v>
      </c>
      <c r="AF242" s="52">
        <f t="shared" si="127"/>
        <v>1273906.49</v>
      </c>
      <c r="AG242" s="50" t="s">
        <v>101</v>
      </c>
      <c r="AH242" s="50" t="s">
        <v>48</v>
      </c>
      <c r="AI242" s="50">
        <v>9100153853</v>
      </c>
      <c r="AJ242" s="50" t="s">
        <v>6</v>
      </c>
      <c r="AK242" s="50" t="s">
        <v>116</v>
      </c>
      <c r="AL242" s="50" t="s">
        <v>12</v>
      </c>
      <c r="AM242" s="50">
        <v>331030327</v>
      </c>
      <c r="AN242" s="62" t="s">
        <v>976</v>
      </c>
      <c r="AO242" s="50"/>
      <c r="AP242" s="50" t="s">
        <v>977</v>
      </c>
    </row>
    <row r="243" spans="1:42" ht="15.75">
      <c r="A243" s="88">
        <v>117</v>
      </c>
      <c r="B243" s="89" t="s">
        <v>984</v>
      </c>
      <c r="C243" s="26"/>
      <c r="D243" s="99">
        <v>4160592</v>
      </c>
      <c r="E243" s="99" t="s">
        <v>706</v>
      </c>
      <c r="F243" s="99">
        <v>5019972994</v>
      </c>
      <c r="G243" s="99" t="s">
        <v>707</v>
      </c>
      <c r="H243" s="91"/>
      <c r="I243" s="50" t="s">
        <v>883</v>
      </c>
      <c r="J243" s="50" t="s">
        <v>48</v>
      </c>
      <c r="K243" s="50"/>
      <c r="L243" s="50"/>
      <c r="M243" s="50"/>
      <c r="N243" s="50">
        <v>3100001559</v>
      </c>
      <c r="O243" s="50" t="s">
        <v>743</v>
      </c>
      <c r="P243" s="50">
        <v>1850</v>
      </c>
      <c r="Q243" s="50">
        <v>3865</v>
      </c>
      <c r="R243" s="50">
        <v>5</v>
      </c>
      <c r="S243" s="92">
        <v>4.9000000000000004</v>
      </c>
      <c r="T243" s="93" t="s">
        <v>158</v>
      </c>
      <c r="U243" s="50" t="s">
        <v>970</v>
      </c>
      <c r="V243" s="50">
        <v>3.88</v>
      </c>
      <c r="W243" s="52">
        <v>15200</v>
      </c>
      <c r="X243" s="52" t="s">
        <v>100</v>
      </c>
      <c r="Y243" s="53">
        <v>81.765500000000003</v>
      </c>
      <c r="Z243" s="52">
        <f t="shared" ref="Z243:Z271" si="129">W243*Y243</f>
        <v>1242835.6000000001</v>
      </c>
      <c r="AA243" s="52">
        <f t="shared" si="123"/>
        <v>0</v>
      </c>
      <c r="AB243" s="52">
        <f t="shared" si="128"/>
        <v>0</v>
      </c>
      <c r="AC243" s="52">
        <f t="shared" si="124"/>
        <v>223710.408</v>
      </c>
      <c r="AD243" s="52">
        <f t="shared" si="125"/>
        <v>31070.890000000003</v>
      </c>
      <c r="AE243" s="52">
        <f t="shared" si="126"/>
        <v>1497616.898</v>
      </c>
      <c r="AF243" s="52">
        <f t="shared" si="127"/>
        <v>1273906.49</v>
      </c>
      <c r="AG243" s="50" t="s">
        <v>101</v>
      </c>
      <c r="AH243" s="50" t="s">
        <v>48</v>
      </c>
      <c r="AI243" s="50">
        <v>9100153853</v>
      </c>
      <c r="AJ243" s="50" t="s">
        <v>6</v>
      </c>
      <c r="AK243" s="50" t="s">
        <v>116</v>
      </c>
      <c r="AL243" s="50" t="s">
        <v>12</v>
      </c>
      <c r="AM243" s="50">
        <v>331030327</v>
      </c>
      <c r="AN243" s="62" t="s">
        <v>976</v>
      </c>
      <c r="AO243" s="50"/>
      <c r="AP243" s="50" t="s">
        <v>977</v>
      </c>
    </row>
    <row r="244" spans="1:42" ht="15.75">
      <c r="A244" s="88">
        <v>118</v>
      </c>
      <c r="B244" s="89" t="s">
        <v>985</v>
      </c>
      <c r="C244" s="26"/>
      <c r="D244" s="99">
        <v>4160592</v>
      </c>
      <c r="E244" s="99" t="s">
        <v>706</v>
      </c>
      <c r="F244" s="99">
        <v>5019972994</v>
      </c>
      <c r="G244" s="99" t="s">
        <v>707</v>
      </c>
      <c r="H244" s="91"/>
      <c r="I244" s="50" t="s">
        <v>883</v>
      </c>
      <c r="J244" s="50" t="s">
        <v>48</v>
      </c>
      <c r="K244" s="50"/>
      <c r="L244" s="50"/>
      <c r="M244" s="50"/>
      <c r="N244" s="50">
        <v>3100001559</v>
      </c>
      <c r="O244" s="50" t="s">
        <v>743</v>
      </c>
      <c r="P244" s="50">
        <v>1850</v>
      </c>
      <c r="Q244" s="50">
        <v>3865</v>
      </c>
      <c r="R244" s="50">
        <v>5</v>
      </c>
      <c r="S244" s="92">
        <v>4.91</v>
      </c>
      <c r="T244" s="93" t="s">
        <v>158</v>
      </c>
      <c r="U244" s="50" t="s">
        <v>970</v>
      </c>
      <c r="V244" s="50">
        <v>3.88</v>
      </c>
      <c r="W244" s="52">
        <v>15200</v>
      </c>
      <c r="X244" s="52" t="s">
        <v>100</v>
      </c>
      <c r="Y244" s="53">
        <v>81.765500000000003</v>
      </c>
      <c r="Z244" s="52">
        <f t="shared" si="129"/>
        <v>1242835.6000000001</v>
      </c>
      <c r="AA244" s="52">
        <f t="shared" si="123"/>
        <v>0</v>
      </c>
      <c r="AB244" s="52">
        <f t="shared" si="128"/>
        <v>0</v>
      </c>
      <c r="AC244" s="52">
        <f t="shared" si="124"/>
        <v>223710.408</v>
      </c>
      <c r="AD244" s="52">
        <f t="shared" si="125"/>
        <v>31070.890000000003</v>
      </c>
      <c r="AE244" s="52">
        <f t="shared" si="126"/>
        <v>1497616.898</v>
      </c>
      <c r="AF244" s="52">
        <f t="shared" si="127"/>
        <v>1273906.49</v>
      </c>
      <c r="AG244" s="50" t="s">
        <v>101</v>
      </c>
      <c r="AH244" s="50" t="s">
        <v>48</v>
      </c>
      <c r="AI244" s="50">
        <v>9100153853</v>
      </c>
      <c r="AJ244" s="50" t="s">
        <v>6</v>
      </c>
      <c r="AK244" s="50" t="s">
        <v>116</v>
      </c>
      <c r="AL244" s="50" t="s">
        <v>9</v>
      </c>
      <c r="AM244" s="50">
        <v>331030327</v>
      </c>
      <c r="AN244" s="62" t="s">
        <v>976</v>
      </c>
      <c r="AO244" s="50"/>
      <c r="AP244" s="50" t="s">
        <v>977</v>
      </c>
    </row>
    <row r="245" spans="1:42" ht="15.75">
      <c r="A245" s="88">
        <v>119</v>
      </c>
      <c r="B245" s="89" t="s">
        <v>986</v>
      </c>
      <c r="C245" s="26"/>
      <c r="D245" s="99">
        <v>4160592</v>
      </c>
      <c r="E245" s="99" t="s">
        <v>706</v>
      </c>
      <c r="F245" s="99">
        <v>5019972994</v>
      </c>
      <c r="G245" s="99" t="s">
        <v>707</v>
      </c>
      <c r="H245" s="91"/>
      <c r="I245" s="50" t="s">
        <v>883</v>
      </c>
      <c r="J245" s="50" t="s">
        <v>48</v>
      </c>
      <c r="K245" s="50"/>
      <c r="L245" s="50"/>
      <c r="M245" s="50"/>
      <c r="N245" s="50">
        <v>3100001559</v>
      </c>
      <c r="O245" s="50" t="s">
        <v>743</v>
      </c>
      <c r="P245" s="50">
        <v>1850</v>
      </c>
      <c r="Q245" s="50">
        <v>3865</v>
      </c>
      <c r="R245" s="50">
        <v>5</v>
      </c>
      <c r="S245" s="92">
        <v>4.9400000000000004</v>
      </c>
      <c r="T245" s="93" t="s">
        <v>158</v>
      </c>
      <c r="U245" s="50" t="s">
        <v>970</v>
      </c>
      <c r="V245" s="50">
        <v>3.88</v>
      </c>
      <c r="W245" s="52">
        <v>15200</v>
      </c>
      <c r="X245" s="52" t="s">
        <v>100</v>
      </c>
      <c r="Y245" s="53">
        <v>81.765500000000003</v>
      </c>
      <c r="Z245" s="52">
        <f t="shared" si="129"/>
        <v>1242835.6000000001</v>
      </c>
      <c r="AA245" s="52">
        <f t="shared" si="123"/>
        <v>0</v>
      </c>
      <c r="AB245" s="52">
        <f t="shared" si="128"/>
        <v>0</v>
      </c>
      <c r="AC245" s="52">
        <f t="shared" si="124"/>
        <v>223710.408</v>
      </c>
      <c r="AD245" s="52">
        <f t="shared" si="125"/>
        <v>31070.890000000003</v>
      </c>
      <c r="AE245" s="52">
        <f t="shared" si="126"/>
        <v>1497616.898</v>
      </c>
      <c r="AF245" s="52">
        <f t="shared" si="127"/>
        <v>1273906.49</v>
      </c>
      <c r="AG245" s="50" t="s">
        <v>101</v>
      </c>
      <c r="AH245" s="50" t="s">
        <v>48</v>
      </c>
      <c r="AI245" s="50">
        <v>9100153853</v>
      </c>
      <c r="AJ245" s="50" t="s">
        <v>6</v>
      </c>
      <c r="AK245" s="50" t="s">
        <v>116</v>
      </c>
      <c r="AL245" s="50" t="s">
        <v>9</v>
      </c>
      <c r="AM245" s="50">
        <v>331030327</v>
      </c>
      <c r="AN245" s="62" t="s">
        <v>976</v>
      </c>
      <c r="AO245" s="50"/>
      <c r="AP245" s="50" t="s">
        <v>977</v>
      </c>
    </row>
    <row r="246" spans="1:42" ht="15.75">
      <c r="A246" s="88">
        <v>120</v>
      </c>
      <c r="B246" s="89" t="s">
        <v>987</v>
      </c>
      <c r="C246" s="26"/>
      <c r="D246" s="99">
        <v>4160592</v>
      </c>
      <c r="E246" s="99" t="s">
        <v>706</v>
      </c>
      <c r="F246" s="99">
        <v>5019972994</v>
      </c>
      <c r="G246" s="99" t="s">
        <v>707</v>
      </c>
      <c r="H246" s="91"/>
      <c r="I246" s="50" t="s">
        <v>883</v>
      </c>
      <c r="J246" s="50" t="s">
        <v>48</v>
      </c>
      <c r="K246" s="50"/>
      <c r="L246" s="50"/>
      <c r="M246" s="50"/>
      <c r="N246" s="50">
        <v>3100001559</v>
      </c>
      <c r="O246" s="50" t="s">
        <v>743</v>
      </c>
      <c r="P246" s="50">
        <v>1850</v>
      </c>
      <c r="Q246" s="50">
        <v>3865</v>
      </c>
      <c r="R246" s="50">
        <v>5</v>
      </c>
      <c r="S246" s="92">
        <v>4.83</v>
      </c>
      <c r="T246" s="93" t="s">
        <v>158</v>
      </c>
      <c r="U246" s="50" t="s">
        <v>970</v>
      </c>
      <c r="V246" s="50">
        <v>3.88</v>
      </c>
      <c r="W246" s="52">
        <v>15200</v>
      </c>
      <c r="X246" s="52" t="s">
        <v>100</v>
      </c>
      <c r="Y246" s="53">
        <v>81.765500000000003</v>
      </c>
      <c r="Z246" s="52">
        <f t="shared" si="129"/>
        <v>1242835.6000000001</v>
      </c>
      <c r="AA246" s="52">
        <f t="shared" si="123"/>
        <v>0</v>
      </c>
      <c r="AB246" s="52">
        <f t="shared" si="128"/>
        <v>0</v>
      </c>
      <c r="AC246" s="52">
        <f t="shared" si="124"/>
        <v>223710.408</v>
      </c>
      <c r="AD246" s="52">
        <f t="shared" si="125"/>
        <v>31070.890000000003</v>
      </c>
      <c r="AE246" s="52">
        <f t="shared" si="126"/>
        <v>1497616.898</v>
      </c>
      <c r="AF246" s="52">
        <f t="shared" si="127"/>
        <v>1273906.49</v>
      </c>
      <c r="AG246" s="50" t="s">
        <v>101</v>
      </c>
      <c r="AH246" s="50" t="s">
        <v>48</v>
      </c>
      <c r="AI246" s="50">
        <v>9100153853</v>
      </c>
      <c r="AJ246" s="50" t="s">
        <v>6</v>
      </c>
      <c r="AK246" s="50" t="s">
        <v>116</v>
      </c>
      <c r="AL246" s="50" t="s">
        <v>9</v>
      </c>
      <c r="AM246" s="50">
        <v>331030327</v>
      </c>
      <c r="AN246" s="62" t="s">
        <v>976</v>
      </c>
      <c r="AO246" s="50"/>
      <c r="AP246" s="50" t="s">
        <v>977</v>
      </c>
    </row>
    <row r="247" spans="1:42" ht="15.75">
      <c r="A247" s="88">
        <v>121</v>
      </c>
      <c r="B247" s="89" t="s">
        <v>988</v>
      </c>
      <c r="C247" s="26"/>
      <c r="D247" s="99">
        <v>4160592</v>
      </c>
      <c r="E247" s="99" t="s">
        <v>706</v>
      </c>
      <c r="F247" s="99">
        <v>5019972994</v>
      </c>
      <c r="G247" s="99" t="s">
        <v>707</v>
      </c>
      <c r="H247" s="91"/>
      <c r="I247" s="50" t="s">
        <v>883</v>
      </c>
      <c r="J247" s="50" t="s">
        <v>48</v>
      </c>
      <c r="K247" s="50"/>
      <c r="L247" s="50"/>
      <c r="M247" s="50"/>
      <c r="N247" s="50">
        <v>3100001559</v>
      </c>
      <c r="O247" s="50" t="s">
        <v>743</v>
      </c>
      <c r="P247" s="50">
        <v>1850</v>
      </c>
      <c r="Q247" s="50">
        <v>3865</v>
      </c>
      <c r="R247" s="50">
        <v>5</v>
      </c>
      <c r="S247" s="92">
        <v>4.88</v>
      </c>
      <c r="T247" s="93" t="s">
        <v>158</v>
      </c>
      <c r="U247" s="50" t="s">
        <v>970</v>
      </c>
      <c r="V247" s="50">
        <v>3.88</v>
      </c>
      <c r="W247" s="52">
        <v>15200</v>
      </c>
      <c r="X247" s="52" t="s">
        <v>100</v>
      </c>
      <c r="Y247" s="53">
        <v>81.765500000000003</v>
      </c>
      <c r="Z247" s="52">
        <f t="shared" si="129"/>
        <v>1242835.6000000001</v>
      </c>
      <c r="AA247" s="52">
        <f t="shared" ref="AA247:AA271" si="130">Z247*0%</f>
        <v>0</v>
      </c>
      <c r="AB247" s="52">
        <f t="shared" si="128"/>
        <v>0</v>
      </c>
      <c r="AC247" s="52">
        <f t="shared" si="124"/>
        <v>223710.408</v>
      </c>
      <c r="AD247" s="52">
        <f t="shared" si="125"/>
        <v>31070.890000000003</v>
      </c>
      <c r="AE247" s="52">
        <f t="shared" si="126"/>
        <v>1497616.898</v>
      </c>
      <c r="AF247" s="52">
        <f t="shared" si="127"/>
        <v>1273906.49</v>
      </c>
      <c r="AG247" s="50" t="s">
        <v>101</v>
      </c>
      <c r="AH247" s="50" t="s">
        <v>48</v>
      </c>
      <c r="AI247" s="50">
        <v>9100153853</v>
      </c>
      <c r="AJ247" s="50" t="s">
        <v>6</v>
      </c>
      <c r="AK247" s="50" t="s">
        <v>116</v>
      </c>
      <c r="AL247" s="50" t="s">
        <v>9</v>
      </c>
      <c r="AM247" s="50">
        <v>331030327</v>
      </c>
      <c r="AN247" s="62" t="s">
        <v>976</v>
      </c>
      <c r="AO247" s="50"/>
      <c r="AP247" s="50" t="s">
        <v>977</v>
      </c>
    </row>
    <row r="248" spans="1:42" ht="15.75">
      <c r="A248" s="88">
        <v>122</v>
      </c>
      <c r="B248" s="89" t="s">
        <v>989</v>
      </c>
      <c r="C248" s="26"/>
      <c r="D248" s="99">
        <v>4160592</v>
      </c>
      <c r="E248" s="99" t="s">
        <v>706</v>
      </c>
      <c r="F248" s="99">
        <v>5019972994</v>
      </c>
      <c r="G248" s="99" t="s">
        <v>707</v>
      </c>
      <c r="H248" s="91"/>
      <c r="I248" s="50" t="s">
        <v>883</v>
      </c>
      <c r="J248" s="50" t="s">
        <v>48</v>
      </c>
      <c r="K248" s="50"/>
      <c r="L248" s="50"/>
      <c r="M248" s="50"/>
      <c r="N248" s="50">
        <v>3100001559</v>
      </c>
      <c r="O248" s="50" t="s">
        <v>743</v>
      </c>
      <c r="P248" s="50">
        <v>1850</v>
      </c>
      <c r="Q248" s="50">
        <v>3865</v>
      </c>
      <c r="R248" s="50">
        <v>5</v>
      </c>
      <c r="S248" s="92">
        <v>4.99</v>
      </c>
      <c r="T248" s="93" t="s">
        <v>158</v>
      </c>
      <c r="U248" s="50" t="s">
        <v>970</v>
      </c>
      <c r="V248" s="50">
        <v>3.88</v>
      </c>
      <c r="W248" s="52">
        <v>15200</v>
      </c>
      <c r="X248" s="52" t="s">
        <v>100</v>
      </c>
      <c r="Y248" s="53">
        <v>81.765500000000003</v>
      </c>
      <c r="Z248" s="52">
        <f t="shared" si="129"/>
        <v>1242835.6000000001</v>
      </c>
      <c r="AA248" s="52">
        <f t="shared" si="130"/>
        <v>0</v>
      </c>
      <c r="AB248" s="52">
        <f t="shared" si="128"/>
        <v>0</v>
      </c>
      <c r="AC248" s="52">
        <f t="shared" si="124"/>
        <v>223710.408</v>
      </c>
      <c r="AD248" s="52">
        <f t="shared" si="125"/>
        <v>31070.890000000003</v>
      </c>
      <c r="AE248" s="52">
        <f t="shared" si="126"/>
        <v>1497616.898</v>
      </c>
      <c r="AF248" s="52">
        <f t="shared" si="127"/>
        <v>1273906.49</v>
      </c>
      <c r="AG248" s="50" t="s">
        <v>101</v>
      </c>
      <c r="AH248" s="50" t="s">
        <v>48</v>
      </c>
      <c r="AI248" s="50">
        <v>9100153853</v>
      </c>
      <c r="AJ248" s="50" t="s">
        <v>6</v>
      </c>
      <c r="AK248" s="50" t="s">
        <v>116</v>
      </c>
      <c r="AL248" s="50" t="s">
        <v>9</v>
      </c>
      <c r="AM248" s="50">
        <v>331030327</v>
      </c>
      <c r="AN248" s="62" t="s">
        <v>976</v>
      </c>
      <c r="AO248" s="50"/>
      <c r="AP248" s="50" t="s">
        <v>977</v>
      </c>
    </row>
    <row r="249" spans="1:42" ht="15.75">
      <c r="A249" s="88">
        <v>123</v>
      </c>
      <c r="B249" s="89" t="s">
        <v>990</v>
      </c>
      <c r="C249" s="26"/>
      <c r="D249" s="99">
        <v>4160592</v>
      </c>
      <c r="E249" s="99" t="s">
        <v>706</v>
      </c>
      <c r="F249" s="99">
        <v>5019972994</v>
      </c>
      <c r="G249" s="99" t="s">
        <v>707</v>
      </c>
      <c r="H249" s="91"/>
      <c r="I249" s="50" t="s">
        <v>883</v>
      </c>
      <c r="J249" s="50" t="s">
        <v>48</v>
      </c>
      <c r="K249" s="50"/>
      <c r="L249" s="50"/>
      <c r="M249" s="50"/>
      <c r="N249" s="50">
        <v>3100001559</v>
      </c>
      <c r="O249" s="50" t="s">
        <v>743</v>
      </c>
      <c r="P249" s="50">
        <v>1850</v>
      </c>
      <c r="Q249" s="50">
        <v>3865</v>
      </c>
      <c r="R249" s="50">
        <v>5</v>
      </c>
      <c r="S249" s="92">
        <v>4.8600000000000003</v>
      </c>
      <c r="T249" s="93" t="s">
        <v>158</v>
      </c>
      <c r="U249" s="50" t="s">
        <v>970</v>
      </c>
      <c r="V249" s="50">
        <v>3.88</v>
      </c>
      <c r="W249" s="52">
        <v>15200</v>
      </c>
      <c r="X249" s="52" t="s">
        <v>100</v>
      </c>
      <c r="Y249" s="53">
        <v>81.765500000000003</v>
      </c>
      <c r="Z249" s="52">
        <f t="shared" si="129"/>
        <v>1242835.6000000001</v>
      </c>
      <c r="AA249" s="52">
        <f t="shared" si="130"/>
        <v>0</v>
      </c>
      <c r="AB249" s="52">
        <f t="shared" si="128"/>
        <v>0</v>
      </c>
      <c r="AC249" s="52">
        <f t="shared" si="124"/>
        <v>223710.408</v>
      </c>
      <c r="AD249" s="52">
        <f t="shared" si="125"/>
        <v>31070.890000000003</v>
      </c>
      <c r="AE249" s="52">
        <f t="shared" si="126"/>
        <v>1497616.898</v>
      </c>
      <c r="AF249" s="52">
        <f t="shared" si="127"/>
        <v>1273906.49</v>
      </c>
      <c r="AG249" s="50" t="s">
        <v>101</v>
      </c>
      <c r="AH249" s="50" t="s">
        <v>48</v>
      </c>
      <c r="AI249" s="50">
        <v>9100153853</v>
      </c>
      <c r="AJ249" s="50" t="s">
        <v>6</v>
      </c>
      <c r="AK249" s="50" t="s">
        <v>116</v>
      </c>
      <c r="AL249" s="50" t="s">
        <v>9</v>
      </c>
      <c r="AM249" s="50">
        <v>331030327</v>
      </c>
      <c r="AN249" s="62" t="s">
        <v>976</v>
      </c>
      <c r="AO249" s="50"/>
      <c r="AP249" s="50" t="s">
        <v>977</v>
      </c>
    </row>
    <row r="250" spans="1:42" ht="15.75">
      <c r="A250" s="88">
        <v>124</v>
      </c>
      <c r="B250" s="89" t="s">
        <v>991</v>
      </c>
      <c r="C250" s="26"/>
      <c r="D250" s="99">
        <v>4160592</v>
      </c>
      <c r="E250" s="99" t="s">
        <v>706</v>
      </c>
      <c r="F250" s="99">
        <v>5019972994</v>
      </c>
      <c r="G250" s="99" t="s">
        <v>707</v>
      </c>
      <c r="H250" s="91"/>
      <c r="I250" s="50" t="s">
        <v>883</v>
      </c>
      <c r="J250" s="50" t="s">
        <v>48</v>
      </c>
      <c r="K250" s="50"/>
      <c r="L250" s="50"/>
      <c r="M250" s="50"/>
      <c r="N250" s="50">
        <v>3100001559</v>
      </c>
      <c r="O250" s="50" t="s">
        <v>743</v>
      </c>
      <c r="P250" s="50">
        <v>1850</v>
      </c>
      <c r="Q250" s="50">
        <v>3865</v>
      </c>
      <c r="R250" s="50">
        <v>5</v>
      </c>
      <c r="S250" s="92">
        <v>4.8600000000000003</v>
      </c>
      <c r="T250" s="93" t="s">
        <v>158</v>
      </c>
      <c r="U250" s="50" t="s">
        <v>970</v>
      </c>
      <c r="V250" s="50">
        <v>3.88</v>
      </c>
      <c r="W250" s="52">
        <v>15200</v>
      </c>
      <c r="X250" s="52" t="s">
        <v>100</v>
      </c>
      <c r="Y250" s="53">
        <v>81.765500000000003</v>
      </c>
      <c r="Z250" s="52">
        <f t="shared" si="129"/>
        <v>1242835.6000000001</v>
      </c>
      <c r="AA250" s="52">
        <f t="shared" si="130"/>
        <v>0</v>
      </c>
      <c r="AB250" s="52">
        <f t="shared" si="128"/>
        <v>0</v>
      </c>
      <c r="AC250" s="52">
        <f t="shared" ref="AC250:AC271" si="131">(Z250+AA250+AB250)*18%</f>
        <v>223710.408</v>
      </c>
      <c r="AD250" s="52">
        <f t="shared" ref="AD250:AD271" si="132">Z250*2.5%</f>
        <v>31070.890000000003</v>
      </c>
      <c r="AE250" s="52">
        <f t="shared" ref="AE250:AE271" si="133">SUBTOTAL(9,Z250:AD250)</f>
        <v>1497616.898</v>
      </c>
      <c r="AF250" s="52">
        <f t="shared" ref="AF250:AF271" si="134">AE250-AC250</f>
        <v>1273906.49</v>
      </c>
      <c r="AG250" s="50" t="s">
        <v>101</v>
      </c>
      <c r="AH250" s="50" t="s">
        <v>48</v>
      </c>
      <c r="AI250" s="50">
        <v>9100153853</v>
      </c>
      <c r="AJ250" s="50" t="s">
        <v>6</v>
      </c>
      <c r="AK250" s="50" t="s">
        <v>116</v>
      </c>
      <c r="AL250" s="50" t="s">
        <v>9</v>
      </c>
      <c r="AM250" s="50">
        <v>331030327</v>
      </c>
      <c r="AN250" s="62" t="s">
        <v>976</v>
      </c>
      <c r="AO250" s="50"/>
      <c r="AP250" s="50" t="s">
        <v>708</v>
      </c>
    </row>
    <row r="251" spans="1:42" ht="15.75">
      <c r="A251" s="88">
        <v>125</v>
      </c>
      <c r="B251" s="89" t="s">
        <v>992</v>
      </c>
      <c r="C251" s="26"/>
      <c r="D251" s="99">
        <v>4160592</v>
      </c>
      <c r="E251" s="99" t="s">
        <v>706</v>
      </c>
      <c r="F251" s="99">
        <v>5019972994</v>
      </c>
      <c r="G251" s="99" t="s">
        <v>707</v>
      </c>
      <c r="H251" s="91"/>
      <c r="I251" s="50" t="s">
        <v>883</v>
      </c>
      <c r="J251" s="50" t="s">
        <v>48</v>
      </c>
      <c r="K251" s="50"/>
      <c r="L251" s="50"/>
      <c r="M251" s="50"/>
      <c r="N251" s="50">
        <v>3100001559</v>
      </c>
      <c r="O251" s="50" t="s">
        <v>743</v>
      </c>
      <c r="P251" s="50">
        <v>1850</v>
      </c>
      <c r="Q251" s="50">
        <v>3865</v>
      </c>
      <c r="R251" s="50">
        <v>5</v>
      </c>
      <c r="S251" s="92">
        <v>4.83</v>
      </c>
      <c r="T251" s="93" t="s">
        <v>158</v>
      </c>
      <c r="U251" s="50" t="s">
        <v>970</v>
      </c>
      <c r="V251" s="50">
        <v>3.88</v>
      </c>
      <c r="W251" s="52">
        <v>15200</v>
      </c>
      <c r="X251" s="52" t="s">
        <v>100</v>
      </c>
      <c r="Y251" s="53">
        <v>81.765500000000003</v>
      </c>
      <c r="Z251" s="52">
        <f t="shared" si="129"/>
        <v>1242835.6000000001</v>
      </c>
      <c r="AA251" s="52">
        <f t="shared" si="130"/>
        <v>0</v>
      </c>
      <c r="AB251" s="52">
        <f t="shared" si="128"/>
        <v>0</v>
      </c>
      <c r="AC251" s="52">
        <f t="shared" si="131"/>
        <v>223710.408</v>
      </c>
      <c r="AD251" s="52">
        <f t="shared" si="132"/>
        <v>31070.890000000003</v>
      </c>
      <c r="AE251" s="52">
        <f t="shared" si="133"/>
        <v>1497616.898</v>
      </c>
      <c r="AF251" s="52">
        <f t="shared" si="134"/>
        <v>1273906.49</v>
      </c>
      <c r="AG251" s="50" t="s">
        <v>101</v>
      </c>
      <c r="AH251" s="50" t="s">
        <v>48</v>
      </c>
      <c r="AI251" s="50">
        <v>9100153853</v>
      </c>
      <c r="AJ251" s="50" t="s">
        <v>6</v>
      </c>
      <c r="AK251" s="50" t="s">
        <v>116</v>
      </c>
      <c r="AL251" s="50" t="s">
        <v>9</v>
      </c>
      <c r="AM251" s="50">
        <v>331030327</v>
      </c>
      <c r="AN251" s="62" t="s">
        <v>976</v>
      </c>
      <c r="AO251" s="50"/>
      <c r="AP251" s="50" t="s">
        <v>708</v>
      </c>
    </row>
    <row r="252" spans="1:42" ht="15.75">
      <c r="A252" s="88">
        <v>126</v>
      </c>
      <c r="B252" s="89" t="s">
        <v>993</v>
      </c>
      <c r="C252" s="26"/>
      <c r="D252" s="99">
        <v>4160592</v>
      </c>
      <c r="E252" s="99" t="s">
        <v>706</v>
      </c>
      <c r="F252" s="99">
        <v>5019972994</v>
      </c>
      <c r="G252" s="99" t="s">
        <v>707</v>
      </c>
      <c r="H252" s="91"/>
      <c r="I252" s="50" t="s">
        <v>883</v>
      </c>
      <c r="J252" s="50" t="s">
        <v>48</v>
      </c>
      <c r="K252" s="50"/>
      <c r="L252" s="50"/>
      <c r="M252" s="50"/>
      <c r="N252" s="50">
        <v>3100001559</v>
      </c>
      <c r="O252" s="50" t="s">
        <v>743</v>
      </c>
      <c r="P252" s="50">
        <v>1850</v>
      </c>
      <c r="Q252" s="50">
        <v>3865</v>
      </c>
      <c r="R252" s="50">
        <v>5</v>
      </c>
      <c r="S252" s="92">
        <v>4.9400000000000004</v>
      </c>
      <c r="T252" s="93" t="s">
        <v>158</v>
      </c>
      <c r="U252" s="50" t="s">
        <v>970</v>
      </c>
      <c r="V252" s="50">
        <v>3.88</v>
      </c>
      <c r="W252" s="52">
        <v>15200</v>
      </c>
      <c r="X252" s="52" t="s">
        <v>100</v>
      </c>
      <c r="Y252" s="53">
        <v>81.765500000000003</v>
      </c>
      <c r="Z252" s="52">
        <f t="shared" si="129"/>
        <v>1242835.6000000001</v>
      </c>
      <c r="AA252" s="52">
        <f t="shared" si="130"/>
        <v>0</v>
      </c>
      <c r="AB252" s="52">
        <f t="shared" si="128"/>
        <v>0</v>
      </c>
      <c r="AC252" s="52">
        <f t="shared" si="131"/>
        <v>223710.408</v>
      </c>
      <c r="AD252" s="52">
        <f t="shared" si="132"/>
        <v>31070.890000000003</v>
      </c>
      <c r="AE252" s="52">
        <f t="shared" si="133"/>
        <v>1497616.898</v>
      </c>
      <c r="AF252" s="52">
        <f t="shared" si="134"/>
        <v>1273906.49</v>
      </c>
      <c r="AG252" s="50" t="s">
        <v>101</v>
      </c>
      <c r="AH252" s="50" t="s">
        <v>48</v>
      </c>
      <c r="AI252" s="50">
        <v>9100153853</v>
      </c>
      <c r="AJ252" s="50" t="s">
        <v>6</v>
      </c>
      <c r="AK252" s="50" t="s">
        <v>116</v>
      </c>
      <c r="AL252" s="50" t="s">
        <v>9</v>
      </c>
      <c r="AM252" s="50">
        <v>331030327</v>
      </c>
      <c r="AN252" s="62" t="s">
        <v>976</v>
      </c>
      <c r="AO252" s="50"/>
      <c r="AP252" s="50" t="s">
        <v>708</v>
      </c>
    </row>
    <row r="253" spans="1:42" ht="15.75">
      <c r="A253" s="88">
        <v>127</v>
      </c>
      <c r="B253" s="89" t="s">
        <v>994</v>
      </c>
      <c r="C253" s="26"/>
      <c r="D253" s="99">
        <v>4160592</v>
      </c>
      <c r="E253" s="99" t="s">
        <v>706</v>
      </c>
      <c r="F253" s="99">
        <v>5019972994</v>
      </c>
      <c r="G253" s="99" t="s">
        <v>707</v>
      </c>
      <c r="H253" s="91"/>
      <c r="I253" s="50" t="s">
        <v>883</v>
      </c>
      <c r="J253" s="50" t="s">
        <v>48</v>
      </c>
      <c r="K253" s="50"/>
      <c r="L253" s="50"/>
      <c r="M253" s="50"/>
      <c r="N253" s="50">
        <v>3100001559</v>
      </c>
      <c r="O253" s="50" t="s">
        <v>743</v>
      </c>
      <c r="P253" s="50">
        <v>1850</v>
      </c>
      <c r="Q253" s="50">
        <v>3865</v>
      </c>
      <c r="R253" s="50">
        <v>5</v>
      </c>
      <c r="S253" s="92">
        <v>4.92</v>
      </c>
      <c r="T253" s="93" t="s">
        <v>158</v>
      </c>
      <c r="U253" s="50" t="s">
        <v>970</v>
      </c>
      <c r="V253" s="50">
        <v>3.88</v>
      </c>
      <c r="W253" s="52">
        <v>15200</v>
      </c>
      <c r="X253" s="52" t="s">
        <v>100</v>
      </c>
      <c r="Y253" s="53">
        <v>81.765500000000003</v>
      </c>
      <c r="Z253" s="52">
        <f t="shared" si="129"/>
        <v>1242835.6000000001</v>
      </c>
      <c r="AA253" s="52">
        <f t="shared" si="130"/>
        <v>0</v>
      </c>
      <c r="AB253" s="52">
        <f t="shared" si="128"/>
        <v>0</v>
      </c>
      <c r="AC253" s="52">
        <f t="shared" si="131"/>
        <v>223710.408</v>
      </c>
      <c r="AD253" s="52">
        <f t="shared" si="132"/>
        <v>31070.890000000003</v>
      </c>
      <c r="AE253" s="52">
        <f t="shared" si="133"/>
        <v>1497616.898</v>
      </c>
      <c r="AF253" s="52">
        <f t="shared" si="134"/>
        <v>1273906.49</v>
      </c>
      <c r="AG253" s="50" t="s">
        <v>101</v>
      </c>
      <c r="AH253" s="50" t="s">
        <v>48</v>
      </c>
      <c r="AI253" s="50">
        <v>9100153853</v>
      </c>
      <c r="AJ253" s="50" t="s">
        <v>6</v>
      </c>
      <c r="AK253" s="50" t="s">
        <v>116</v>
      </c>
      <c r="AL253" s="50" t="s">
        <v>9</v>
      </c>
      <c r="AM253" s="50">
        <v>331030327</v>
      </c>
      <c r="AN253" s="62" t="s">
        <v>976</v>
      </c>
      <c r="AO253" s="50"/>
      <c r="AP253" s="50" t="s">
        <v>708</v>
      </c>
    </row>
    <row r="254" spans="1:42" ht="15.75">
      <c r="A254" s="88">
        <v>128</v>
      </c>
      <c r="B254" s="89" t="s">
        <v>995</v>
      </c>
      <c r="C254" s="26"/>
      <c r="D254" s="99">
        <v>4160592</v>
      </c>
      <c r="E254" s="99" t="s">
        <v>706</v>
      </c>
      <c r="F254" s="99">
        <v>5019972994</v>
      </c>
      <c r="G254" s="99" t="s">
        <v>707</v>
      </c>
      <c r="H254" s="91"/>
      <c r="I254" s="50" t="s">
        <v>883</v>
      </c>
      <c r="J254" s="50" t="s">
        <v>48</v>
      </c>
      <c r="K254" s="50"/>
      <c r="L254" s="50"/>
      <c r="M254" s="50"/>
      <c r="N254" s="50">
        <v>3100001559</v>
      </c>
      <c r="O254" s="50" t="s">
        <v>743</v>
      </c>
      <c r="P254" s="50">
        <v>1850</v>
      </c>
      <c r="Q254" s="50">
        <v>3865</v>
      </c>
      <c r="R254" s="50">
        <v>5</v>
      </c>
      <c r="S254" s="92">
        <v>4.95</v>
      </c>
      <c r="T254" s="93" t="s">
        <v>158</v>
      </c>
      <c r="U254" s="50" t="s">
        <v>970</v>
      </c>
      <c r="V254" s="50">
        <v>3.88</v>
      </c>
      <c r="W254" s="52">
        <v>15200</v>
      </c>
      <c r="X254" s="52" t="s">
        <v>100</v>
      </c>
      <c r="Y254" s="53">
        <v>81.765500000000003</v>
      </c>
      <c r="Z254" s="52">
        <f t="shared" si="129"/>
        <v>1242835.6000000001</v>
      </c>
      <c r="AA254" s="52">
        <f t="shared" si="130"/>
        <v>0</v>
      </c>
      <c r="AB254" s="52">
        <f t="shared" si="128"/>
        <v>0</v>
      </c>
      <c r="AC254" s="52">
        <f t="shared" si="131"/>
        <v>223710.408</v>
      </c>
      <c r="AD254" s="52">
        <f t="shared" si="132"/>
        <v>31070.890000000003</v>
      </c>
      <c r="AE254" s="52">
        <f t="shared" si="133"/>
        <v>1497616.898</v>
      </c>
      <c r="AF254" s="52">
        <f t="shared" si="134"/>
        <v>1273906.49</v>
      </c>
      <c r="AG254" s="50" t="s">
        <v>101</v>
      </c>
      <c r="AH254" s="50" t="s">
        <v>48</v>
      </c>
      <c r="AI254" s="50">
        <v>9100153853</v>
      </c>
      <c r="AJ254" s="50" t="s">
        <v>6</v>
      </c>
      <c r="AK254" s="50" t="s">
        <v>116</v>
      </c>
      <c r="AL254" s="50" t="s">
        <v>9</v>
      </c>
      <c r="AM254" s="50">
        <v>331030327</v>
      </c>
      <c r="AN254" s="62" t="s">
        <v>976</v>
      </c>
      <c r="AO254" s="50"/>
      <c r="AP254" s="50" t="s">
        <v>708</v>
      </c>
    </row>
    <row r="255" spans="1:42" ht="15.75">
      <c r="A255" s="88">
        <v>129</v>
      </c>
      <c r="B255" s="89" t="s">
        <v>996</v>
      </c>
      <c r="C255" s="26"/>
      <c r="D255" s="99">
        <v>4160592</v>
      </c>
      <c r="E255" s="99" t="s">
        <v>706</v>
      </c>
      <c r="F255" s="99">
        <v>5019972994</v>
      </c>
      <c r="G255" s="99" t="s">
        <v>707</v>
      </c>
      <c r="H255" s="91"/>
      <c r="I255" s="50" t="s">
        <v>883</v>
      </c>
      <c r="J255" s="50" t="s">
        <v>48</v>
      </c>
      <c r="K255" s="50"/>
      <c r="L255" s="50"/>
      <c r="M255" s="50"/>
      <c r="N255" s="50">
        <v>3100001559</v>
      </c>
      <c r="O255" s="50" t="s">
        <v>743</v>
      </c>
      <c r="P255" s="50">
        <v>1850</v>
      </c>
      <c r="Q255" s="50">
        <v>3865</v>
      </c>
      <c r="R255" s="50">
        <v>5</v>
      </c>
      <c r="S255" s="92">
        <v>5.01</v>
      </c>
      <c r="T255" s="93" t="s">
        <v>158</v>
      </c>
      <c r="U255" s="50" t="s">
        <v>970</v>
      </c>
      <c r="V255" s="50">
        <v>3.88</v>
      </c>
      <c r="W255" s="52">
        <v>15200</v>
      </c>
      <c r="X255" s="52" t="s">
        <v>100</v>
      </c>
      <c r="Y255" s="53">
        <v>81.765500000000003</v>
      </c>
      <c r="Z255" s="52">
        <f t="shared" si="129"/>
        <v>1242835.6000000001</v>
      </c>
      <c r="AA255" s="52">
        <f t="shared" si="130"/>
        <v>0</v>
      </c>
      <c r="AB255" s="52">
        <f t="shared" si="128"/>
        <v>0</v>
      </c>
      <c r="AC255" s="52">
        <f t="shared" si="131"/>
        <v>223710.408</v>
      </c>
      <c r="AD255" s="52">
        <f t="shared" si="132"/>
        <v>31070.890000000003</v>
      </c>
      <c r="AE255" s="52">
        <f t="shared" si="133"/>
        <v>1497616.898</v>
      </c>
      <c r="AF255" s="52">
        <f t="shared" si="134"/>
        <v>1273906.49</v>
      </c>
      <c r="AG255" s="50" t="s">
        <v>101</v>
      </c>
      <c r="AH255" s="50" t="s">
        <v>48</v>
      </c>
      <c r="AI255" s="50">
        <v>9100153853</v>
      </c>
      <c r="AJ255" s="50" t="s">
        <v>6</v>
      </c>
      <c r="AK255" s="50" t="s">
        <v>116</v>
      </c>
      <c r="AL255" s="50" t="s">
        <v>9</v>
      </c>
      <c r="AM255" s="50">
        <v>331030327</v>
      </c>
      <c r="AN255" s="62" t="s">
        <v>976</v>
      </c>
      <c r="AO255" s="50"/>
      <c r="AP255" s="50" t="s">
        <v>708</v>
      </c>
    </row>
    <row r="256" spans="1:42" ht="15.75">
      <c r="A256" s="88">
        <v>130</v>
      </c>
      <c r="B256" s="89" t="s">
        <v>997</v>
      </c>
      <c r="C256" s="26"/>
      <c r="D256" s="99">
        <v>4160592</v>
      </c>
      <c r="E256" s="99" t="s">
        <v>706</v>
      </c>
      <c r="F256" s="99">
        <v>5019972994</v>
      </c>
      <c r="G256" s="99" t="s">
        <v>707</v>
      </c>
      <c r="H256" s="91"/>
      <c r="I256" s="50" t="s">
        <v>883</v>
      </c>
      <c r="J256" s="50" t="s">
        <v>48</v>
      </c>
      <c r="K256" s="50"/>
      <c r="L256" s="50"/>
      <c r="M256" s="50"/>
      <c r="N256" s="50">
        <v>3100001559</v>
      </c>
      <c r="O256" s="50" t="s">
        <v>743</v>
      </c>
      <c r="P256" s="50">
        <v>1850</v>
      </c>
      <c r="Q256" s="50">
        <v>3865</v>
      </c>
      <c r="R256" s="50">
        <v>5</v>
      </c>
      <c r="S256" s="92">
        <v>4.91</v>
      </c>
      <c r="T256" s="93" t="s">
        <v>158</v>
      </c>
      <c r="U256" s="50" t="s">
        <v>970</v>
      </c>
      <c r="V256" s="50">
        <v>3.88</v>
      </c>
      <c r="W256" s="52">
        <v>15200</v>
      </c>
      <c r="X256" s="52" t="s">
        <v>100</v>
      </c>
      <c r="Y256" s="53">
        <v>81.765500000000003</v>
      </c>
      <c r="Z256" s="52">
        <f t="shared" si="129"/>
        <v>1242835.6000000001</v>
      </c>
      <c r="AA256" s="52">
        <f t="shared" si="130"/>
        <v>0</v>
      </c>
      <c r="AB256" s="52">
        <f t="shared" si="128"/>
        <v>0</v>
      </c>
      <c r="AC256" s="52">
        <f t="shared" si="131"/>
        <v>223710.408</v>
      </c>
      <c r="AD256" s="52">
        <f t="shared" si="132"/>
        <v>31070.890000000003</v>
      </c>
      <c r="AE256" s="52">
        <f t="shared" si="133"/>
        <v>1497616.898</v>
      </c>
      <c r="AF256" s="52">
        <f t="shared" si="134"/>
        <v>1273906.49</v>
      </c>
      <c r="AG256" s="50" t="s">
        <v>101</v>
      </c>
      <c r="AH256" s="50" t="s">
        <v>48</v>
      </c>
      <c r="AI256" s="50">
        <v>9100153853</v>
      </c>
      <c r="AJ256" s="50" t="s">
        <v>6</v>
      </c>
      <c r="AK256" s="50" t="s">
        <v>116</v>
      </c>
      <c r="AL256" s="50" t="s">
        <v>9</v>
      </c>
      <c r="AM256" s="50">
        <v>331030327</v>
      </c>
      <c r="AN256" s="62" t="s">
        <v>976</v>
      </c>
      <c r="AO256" s="50"/>
      <c r="AP256" s="50" t="s">
        <v>708</v>
      </c>
    </row>
    <row r="257" spans="1:42" ht="15.75">
      <c r="A257" s="88">
        <v>131</v>
      </c>
      <c r="B257" s="89" t="s">
        <v>998</v>
      </c>
      <c r="C257" s="26"/>
      <c r="D257" s="99">
        <v>4160592</v>
      </c>
      <c r="E257" s="99" t="s">
        <v>706</v>
      </c>
      <c r="F257" s="99">
        <v>5019972994</v>
      </c>
      <c r="G257" s="99" t="s">
        <v>707</v>
      </c>
      <c r="H257" s="91"/>
      <c r="I257" s="50" t="s">
        <v>883</v>
      </c>
      <c r="J257" s="50" t="s">
        <v>48</v>
      </c>
      <c r="K257" s="50"/>
      <c r="L257" s="50"/>
      <c r="M257" s="50"/>
      <c r="N257" s="50">
        <v>3100001559</v>
      </c>
      <c r="O257" s="50" t="s">
        <v>743</v>
      </c>
      <c r="P257" s="50">
        <v>1850</v>
      </c>
      <c r="Q257" s="50">
        <v>3865</v>
      </c>
      <c r="R257" s="50">
        <v>5</v>
      </c>
      <c r="S257" s="92">
        <v>4.9400000000000004</v>
      </c>
      <c r="T257" s="93" t="s">
        <v>158</v>
      </c>
      <c r="U257" s="50" t="s">
        <v>970</v>
      </c>
      <c r="V257" s="50">
        <v>3.88</v>
      </c>
      <c r="W257" s="52">
        <v>15200</v>
      </c>
      <c r="X257" s="52" t="s">
        <v>100</v>
      </c>
      <c r="Y257" s="53">
        <v>81.765500000000003</v>
      </c>
      <c r="Z257" s="52">
        <f t="shared" si="129"/>
        <v>1242835.6000000001</v>
      </c>
      <c r="AA257" s="52">
        <f t="shared" si="130"/>
        <v>0</v>
      </c>
      <c r="AB257" s="52">
        <f t="shared" si="128"/>
        <v>0</v>
      </c>
      <c r="AC257" s="52">
        <f t="shared" si="131"/>
        <v>223710.408</v>
      </c>
      <c r="AD257" s="52">
        <f t="shared" si="132"/>
        <v>31070.890000000003</v>
      </c>
      <c r="AE257" s="52">
        <f t="shared" si="133"/>
        <v>1497616.898</v>
      </c>
      <c r="AF257" s="52">
        <f t="shared" si="134"/>
        <v>1273906.49</v>
      </c>
      <c r="AG257" s="50" t="s">
        <v>101</v>
      </c>
      <c r="AH257" s="50" t="s">
        <v>48</v>
      </c>
      <c r="AI257" s="50">
        <v>9100153853</v>
      </c>
      <c r="AJ257" s="50" t="s">
        <v>6</v>
      </c>
      <c r="AK257" s="50" t="s">
        <v>116</v>
      </c>
      <c r="AL257" s="50" t="s">
        <v>9</v>
      </c>
      <c r="AM257" s="50">
        <v>331030327</v>
      </c>
      <c r="AN257" s="62" t="s">
        <v>976</v>
      </c>
      <c r="AO257" s="50"/>
      <c r="AP257" s="50" t="s">
        <v>708</v>
      </c>
    </row>
    <row r="258" spans="1:42" ht="15.75">
      <c r="A258" s="88">
        <v>132</v>
      </c>
      <c r="B258" s="89" t="s">
        <v>999</v>
      </c>
      <c r="C258" s="26"/>
      <c r="D258" s="99">
        <v>4160592</v>
      </c>
      <c r="E258" s="99" t="s">
        <v>706</v>
      </c>
      <c r="F258" s="99">
        <v>5019972994</v>
      </c>
      <c r="G258" s="99" t="s">
        <v>707</v>
      </c>
      <c r="H258" s="91"/>
      <c r="I258" s="50" t="s">
        <v>883</v>
      </c>
      <c r="J258" s="50" t="s">
        <v>48</v>
      </c>
      <c r="K258" s="50"/>
      <c r="L258" s="50"/>
      <c r="M258" s="50"/>
      <c r="N258" s="50">
        <v>3100001559</v>
      </c>
      <c r="O258" s="50" t="s">
        <v>743</v>
      </c>
      <c r="P258" s="50">
        <v>1850</v>
      </c>
      <c r="Q258" s="50">
        <v>3865</v>
      </c>
      <c r="R258" s="50">
        <v>5</v>
      </c>
      <c r="S258" s="92">
        <v>4.91</v>
      </c>
      <c r="T258" s="93" t="s">
        <v>158</v>
      </c>
      <c r="U258" s="50" t="s">
        <v>970</v>
      </c>
      <c r="V258" s="50">
        <v>3.88</v>
      </c>
      <c r="W258" s="52">
        <v>15200</v>
      </c>
      <c r="X258" s="52" t="s">
        <v>100</v>
      </c>
      <c r="Y258" s="53">
        <v>81.765500000000003</v>
      </c>
      <c r="Z258" s="52">
        <f t="shared" si="129"/>
        <v>1242835.6000000001</v>
      </c>
      <c r="AA258" s="52">
        <f t="shared" si="130"/>
        <v>0</v>
      </c>
      <c r="AB258" s="52">
        <f t="shared" si="128"/>
        <v>0</v>
      </c>
      <c r="AC258" s="52">
        <f t="shared" si="131"/>
        <v>223710.408</v>
      </c>
      <c r="AD258" s="52">
        <f t="shared" si="132"/>
        <v>31070.890000000003</v>
      </c>
      <c r="AE258" s="52">
        <f t="shared" si="133"/>
        <v>1497616.898</v>
      </c>
      <c r="AF258" s="52">
        <f t="shared" si="134"/>
        <v>1273906.49</v>
      </c>
      <c r="AG258" s="50" t="s">
        <v>101</v>
      </c>
      <c r="AH258" s="50" t="s">
        <v>48</v>
      </c>
      <c r="AI258" s="50">
        <v>9100153853</v>
      </c>
      <c r="AJ258" s="50" t="s">
        <v>6</v>
      </c>
      <c r="AK258" s="50" t="s">
        <v>116</v>
      </c>
      <c r="AL258" s="50" t="s">
        <v>9</v>
      </c>
      <c r="AM258" s="50">
        <v>331030327</v>
      </c>
      <c r="AN258" s="62" t="s">
        <v>976</v>
      </c>
      <c r="AO258" s="50"/>
      <c r="AP258" s="50" t="s">
        <v>708</v>
      </c>
    </row>
    <row r="259" spans="1:42" ht="15.75">
      <c r="A259" s="88">
        <v>133</v>
      </c>
      <c r="B259" s="89" t="s">
        <v>1000</v>
      </c>
      <c r="C259" s="26"/>
      <c r="D259" s="99">
        <v>4160592</v>
      </c>
      <c r="E259" s="99" t="s">
        <v>706</v>
      </c>
      <c r="F259" s="99">
        <v>5019972994</v>
      </c>
      <c r="G259" s="99" t="s">
        <v>707</v>
      </c>
      <c r="H259" s="91"/>
      <c r="I259" s="50" t="s">
        <v>883</v>
      </c>
      <c r="J259" s="50" t="s">
        <v>48</v>
      </c>
      <c r="K259" s="50"/>
      <c r="L259" s="50"/>
      <c r="M259" s="50"/>
      <c r="N259" s="50">
        <v>3100001559</v>
      </c>
      <c r="O259" s="50" t="s">
        <v>743</v>
      </c>
      <c r="P259" s="50">
        <v>1850</v>
      </c>
      <c r="Q259" s="50">
        <v>3865</v>
      </c>
      <c r="R259" s="50">
        <v>5</v>
      </c>
      <c r="S259" s="92">
        <v>4.8600000000000003</v>
      </c>
      <c r="T259" s="93" t="s">
        <v>158</v>
      </c>
      <c r="U259" s="50" t="s">
        <v>970</v>
      </c>
      <c r="V259" s="50">
        <v>3.88</v>
      </c>
      <c r="W259" s="52">
        <v>15200</v>
      </c>
      <c r="X259" s="52" t="s">
        <v>100</v>
      </c>
      <c r="Y259" s="53">
        <v>81.765500000000003</v>
      </c>
      <c r="Z259" s="52">
        <f t="shared" si="129"/>
        <v>1242835.6000000001</v>
      </c>
      <c r="AA259" s="52">
        <f t="shared" si="130"/>
        <v>0</v>
      </c>
      <c r="AB259" s="52">
        <f t="shared" si="128"/>
        <v>0</v>
      </c>
      <c r="AC259" s="52">
        <f t="shared" si="131"/>
        <v>223710.408</v>
      </c>
      <c r="AD259" s="52">
        <f t="shared" si="132"/>
        <v>31070.890000000003</v>
      </c>
      <c r="AE259" s="52">
        <f t="shared" si="133"/>
        <v>1497616.898</v>
      </c>
      <c r="AF259" s="52">
        <f t="shared" si="134"/>
        <v>1273906.49</v>
      </c>
      <c r="AG259" s="50" t="s">
        <v>101</v>
      </c>
      <c r="AH259" s="50" t="s">
        <v>48</v>
      </c>
      <c r="AI259" s="50">
        <v>9100153853</v>
      </c>
      <c r="AJ259" s="50" t="s">
        <v>6</v>
      </c>
      <c r="AK259" s="50" t="s">
        <v>116</v>
      </c>
      <c r="AL259" s="50" t="s">
        <v>9</v>
      </c>
      <c r="AM259" s="50">
        <v>331030327</v>
      </c>
      <c r="AN259" s="62" t="s">
        <v>976</v>
      </c>
      <c r="AO259" s="50"/>
      <c r="AP259" s="50" t="s">
        <v>708</v>
      </c>
    </row>
    <row r="260" spans="1:42" ht="15.75">
      <c r="A260" s="88">
        <v>134</v>
      </c>
      <c r="B260" s="89" t="s">
        <v>1001</v>
      </c>
      <c r="C260" s="26"/>
      <c r="D260" s="99">
        <v>4160592</v>
      </c>
      <c r="E260" s="99" t="s">
        <v>706</v>
      </c>
      <c r="F260" s="99">
        <v>5019972994</v>
      </c>
      <c r="G260" s="99" t="s">
        <v>707</v>
      </c>
      <c r="H260" s="91"/>
      <c r="I260" s="50" t="s">
        <v>883</v>
      </c>
      <c r="J260" s="50" t="s">
        <v>48</v>
      </c>
      <c r="K260" s="50"/>
      <c r="L260" s="50"/>
      <c r="M260" s="50"/>
      <c r="N260" s="50">
        <v>3100001559</v>
      </c>
      <c r="O260" s="50" t="s">
        <v>743</v>
      </c>
      <c r="P260" s="50">
        <v>1850</v>
      </c>
      <c r="Q260" s="50">
        <v>3865</v>
      </c>
      <c r="R260" s="50">
        <v>5</v>
      </c>
      <c r="S260" s="92">
        <v>4.95</v>
      </c>
      <c r="T260" s="93" t="s">
        <v>158</v>
      </c>
      <c r="U260" s="50" t="s">
        <v>970</v>
      </c>
      <c r="V260" s="50">
        <v>3.88</v>
      </c>
      <c r="W260" s="52">
        <v>15200</v>
      </c>
      <c r="X260" s="52" t="s">
        <v>100</v>
      </c>
      <c r="Y260" s="53">
        <v>81.765500000000003</v>
      </c>
      <c r="Z260" s="52">
        <f t="shared" si="129"/>
        <v>1242835.6000000001</v>
      </c>
      <c r="AA260" s="52">
        <f t="shared" si="130"/>
        <v>0</v>
      </c>
      <c r="AB260" s="52">
        <f t="shared" si="128"/>
        <v>0</v>
      </c>
      <c r="AC260" s="52">
        <f t="shared" si="131"/>
        <v>223710.408</v>
      </c>
      <c r="AD260" s="52">
        <f t="shared" si="132"/>
        <v>31070.890000000003</v>
      </c>
      <c r="AE260" s="52">
        <f t="shared" si="133"/>
        <v>1497616.898</v>
      </c>
      <c r="AF260" s="52">
        <f t="shared" si="134"/>
        <v>1273906.49</v>
      </c>
      <c r="AG260" s="50" t="s">
        <v>101</v>
      </c>
      <c r="AH260" s="50" t="s">
        <v>48</v>
      </c>
      <c r="AI260" s="50">
        <v>9100153853</v>
      </c>
      <c r="AJ260" s="50" t="s">
        <v>6</v>
      </c>
      <c r="AK260" s="50" t="s">
        <v>116</v>
      </c>
      <c r="AL260" s="50" t="s">
        <v>9</v>
      </c>
      <c r="AM260" s="50">
        <v>331030327</v>
      </c>
      <c r="AN260" s="62" t="s">
        <v>976</v>
      </c>
      <c r="AO260" s="50"/>
      <c r="AP260" s="50" t="s">
        <v>708</v>
      </c>
    </row>
    <row r="261" spans="1:42" ht="15.75">
      <c r="A261" s="88">
        <v>135</v>
      </c>
      <c r="B261" s="89" t="s">
        <v>1002</v>
      </c>
      <c r="C261" s="26"/>
      <c r="D261" s="99">
        <v>4160592</v>
      </c>
      <c r="E261" s="99" t="s">
        <v>706</v>
      </c>
      <c r="F261" s="99">
        <v>5019972994</v>
      </c>
      <c r="G261" s="99" t="s">
        <v>707</v>
      </c>
      <c r="H261" s="91"/>
      <c r="I261" s="50" t="s">
        <v>883</v>
      </c>
      <c r="J261" s="50" t="s">
        <v>48</v>
      </c>
      <c r="K261" s="50"/>
      <c r="L261" s="50"/>
      <c r="M261" s="50"/>
      <c r="N261" s="50">
        <v>3100001559</v>
      </c>
      <c r="O261" s="50" t="s">
        <v>743</v>
      </c>
      <c r="P261" s="50">
        <v>1850</v>
      </c>
      <c r="Q261" s="50">
        <v>3865</v>
      </c>
      <c r="R261" s="50">
        <v>5</v>
      </c>
      <c r="S261" s="92">
        <v>4.8</v>
      </c>
      <c r="T261" s="93" t="s">
        <v>158</v>
      </c>
      <c r="U261" s="50" t="s">
        <v>970</v>
      </c>
      <c r="V261" s="50">
        <v>3.88</v>
      </c>
      <c r="W261" s="52">
        <v>15200</v>
      </c>
      <c r="X261" s="52" t="s">
        <v>100</v>
      </c>
      <c r="Y261" s="53">
        <v>81.765500000000003</v>
      </c>
      <c r="Z261" s="52">
        <f t="shared" si="129"/>
        <v>1242835.6000000001</v>
      </c>
      <c r="AA261" s="52">
        <f t="shared" si="130"/>
        <v>0</v>
      </c>
      <c r="AB261" s="52">
        <f t="shared" si="128"/>
        <v>0</v>
      </c>
      <c r="AC261" s="52">
        <f t="shared" si="131"/>
        <v>223710.408</v>
      </c>
      <c r="AD261" s="52">
        <f t="shared" si="132"/>
        <v>31070.890000000003</v>
      </c>
      <c r="AE261" s="52">
        <f t="shared" si="133"/>
        <v>1497616.898</v>
      </c>
      <c r="AF261" s="52">
        <f t="shared" si="134"/>
        <v>1273906.49</v>
      </c>
      <c r="AG261" s="50" t="s">
        <v>101</v>
      </c>
      <c r="AH261" s="50" t="s">
        <v>48</v>
      </c>
      <c r="AI261" s="50">
        <v>9100153853</v>
      </c>
      <c r="AJ261" s="50" t="s">
        <v>6</v>
      </c>
      <c r="AK261" s="50" t="s">
        <v>116</v>
      </c>
      <c r="AL261" s="50" t="s">
        <v>9</v>
      </c>
      <c r="AM261" s="50">
        <v>331030327</v>
      </c>
      <c r="AN261" s="62" t="s">
        <v>976</v>
      </c>
      <c r="AO261" s="50"/>
      <c r="AP261" s="50" t="s">
        <v>709</v>
      </c>
    </row>
    <row r="262" spans="1:42" ht="15.75">
      <c r="A262" s="88">
        <v>136</v>
      </c>
      <c r="B262" s="89" t="s">
        <v>1003</v>
      </c>
      <c r="C262" s="26"/>
      <c r="D262" s="99">
        <v>4160592</v>
      </c>
      <c r="E262" s="99" t="s">
        <v>706</v>
      </c>
      <c r="F262" s="99">
        <v>5019972994</v>
      </c>
      <c r="G262" s="99" t="s">
        <v>707</v>
      </c>
      <c r="H262" s="91"/>
      <c r="I262" s="50" t="s">
        <v>883</v>
      </c>
      <c r="J262" s="50" t="s">
        <v>48</v>
      </c>
      <c r="K262" s="50"/>
      <c r="L262" s="50"/>
      <c r="M262" s="50"/>
      <c r="N262" s="50">
        <v>3100001559</v>
      </c>
      <c r="O262" s="50" t="s">
        <v>743</v>
      </c>
      <c r="P262" s="50">
        <v>1850</v>
      </c>
      <c r="Q262" s="50">
        <v>3865</v>
      </c>
      <c r="R262" s="50">
        <v>5</v>
      </c>
      <c r="S262" s="92">
        <v>4.8600000000000003</v>
      </c>
      <c r="T262" s="93" t="s">
        <v>158</v>
      </c>
      <c r="U262" s="50" t="s">
        <v>970</v>
      </c>
      <c r="V262" s="50">
        <v>3.88</v>
      </c>
      <c r="W262" s="52">
        <v>15200</v>
      </c>
      <c r="X262" s="52" t="s">
        <v>100</v>
      </c>
      <c r="Y262" s="53">
        <v>81.765500000000003</v>
      </c>
      <c r="Z262" s="52">
        <f t="shared" si="129"/>
        <v>1242835.6000000001</v>
      </c>
      <c r="AA262" s="52">
        <f t="shared" si="130"/>
        <v>0</v>
      </c>
      <c r="AB262" s="52">
        <f t="shared" si="128"/>
        <v>0</v>
      </c>
      <c r="AC262" s="52">
        <f t="shared" si="131"/>
        <v>223710.408</v>
      </c>
      <c r="AD262" s="52">
        <f t="shared" si="132"/>
        <v>31070.890000000003</v>
      </c>
      <c r="AE262" s="52">
        <f t="shared" si="133"/>
        <v>1497616.898</v>
      </c>
      <c r="AF262" s="52">
        <f t="shared" si="134"/>
        <v>1273906.49</v>
      </c>
      <c r="AG262" s="50" t="s">
        <v>101</v>
      </c>
      <c r="AH262" s="50" t="s">
        <v>48</v>
      </c>
      <c r="AI262" s="50">
        <v>9100153853</v>
      </c>
      <c r="AJ262" s="50" t="s">
        <v>6</v>
      </c>
      <c r="AK262" s="50" t="s">
        <v>116</v>
      </c>
      <c r="AL262" s="50" t="s">
        <v>9</v>
      </c>
      <c r="AM262" s="50">
        <v>331030327</v>
      </c>
      <c r="AN262" s="62" t="s">
        <v>976</v>
      </c>
      <c r="AO262" s="50"/>
      <c r="AP262" s="50" t="s">
        <v>709</v>
      </c>
    </row>
    <row r="263" spans="1:42" ht="15.75">
      <c r="A263" s="88">
        <v>137</v>
      </c>
      <c r="B263" s="89" t="s">
        <v>1004</v>
      </c>
      <c r="C263" s="26"/>
      <c r="D263" s="99">
        <v>4160592</v>
      </c>
      <c r="E263" s="99" t="s">
        <v>706</v>
      </c>
      <c r="F263" s="99">
        <v>5019972994</v>
      </c>
      <c r="G263" s="99" t="s">
        <v>707</v>
      </c>
      <c r="H263" s="91"/>
      <c r="I263" s="50" t="s">
        <v>883</v>
      </c>
      <c r="J263" s="50" t="s">
        <v>48</v>
      </c>
      <c r="K263" s="50"/>
      <c r="L263" s="50"/>
      <c r="M263" s="50"/>
      <c r="N263" s="50">
        <v>3100001559</v>
      </c>
      <c r="O263" s="50" t="s">
        <v>743</v>
      </c>
      <c r="P263" s="50">
        <v>1850</v>
      </c>
      <c r="Q263" s="50">
        <v>3865</v>
      </c>
      <c r="R263" s="50">
        <v>5</v>
      </c>
      <c r="S263" s="92">
        <v>4.92</v>
      </c>
      <c r="T263" s="93" t="s">
        <v>158</v>
      </c>
      <c r="U263" s="50" t="s">
        <v>970</v>
      </c>
      <c r="V263" s="50">
        <v>3.88</v>
      </c>
      <c r="W263" s="52">
        <v>15200</v>
      </c>
      <c r="X263" s="52" t="s">
        <v>100</v>
      </c>
      <c r="Y263" s="53">
        <v>81.765500000000003</v>
      </c>
      <c r="Z263" s="52">
        <f t="shared" si="129"/>
        <v>1242835.6000000001</v>
      </c>
      <c r="AA263" s="52">
        <f t="shared" si="130"/>
        <v>0</v>
      </c>
      <c r="AB263" s="52">
        <f t="shared" si="128"/>
        <v>0</v>
      </c>
      <c r="AC263" s="52">
        <f t="shared" si="131"/>
        <v>223710.408</v>
      </c>
      <c r="AD263" s="52">
        <f t="shared" si="132"/>
        <v>31070.890000000003</v>
      </c>
      <c r="AE263" s="52">
        <f t="shared" si="133"/>
        <v>1497616.898</v>
      </c>
      <c r="AF263" s="52">
        <f t="shared" si="134"/>
        <v>1273906.49</v>
      </c>
      <c r="AG263" s="50" t="s">
        <v>101</v>
      </c>
      <c r="AH263" s="50" t="s">
        <v>48</v>
      </c>
      <c r="AI263" s="50">
        <v>9100153853</v>
      </c>
      <c r="AJ263" s="50" t="s">
        <v>6</v>
      </c>
      <c r="AK263" s="50" t="s">
        <v>116</v>
      </c>
      <c r="AL263" s="50" t="s">
        <v>9</v>
      </c>
      <c r="AM263" s="50">
        <v>331030327</v>
      </c>
      <c r="AN263" s="62" t="s">
        <v>976</v>
      </c>
      <c r="AO263" s="50"/>
      <c r="AP263" s="50" t="s">
        <v>709</v>
      </c>
    </row>
    <row r="264" spans="1:42" ht="15.75">
      <c r="A264" s="88">
        <v>138</v>
      </c>
      <c r="B264" s="89" t="s">
        <v>1005</v>
      </c>
      <c r="C264" s="26"/>
      <c r="D264" s="99">
        <v>4160592</v>
      </c>
      <c r="E264" s="99" t="s">
        <v>706</v>
      </c>
      <c r="F264" s="99">
        <v>5019972994</v>
      </c>
      <c r="G264" s="99" t="s">
        <v>707</v>
      </c>
      <c r="H264" s="91"/>
      <c r="I264" s="50" t="s">
        <v>883</v>
      </c>
      <c r="J264" s="50" t="s">
        <v>48</v>
      </c>
      <c r="K264" s="50"/>
      <c r="L264" s="50"/>
      <c r="M264" s="50"/>
      <c r="N264" s="50">
        <v>3100001559</v>
      </c>
      <c r="O264" s="50" t="s">
        <v>743</v>
      </c>
      <c r="P264" s="50">
        <v>1850</v>
      </c>
      <c r="Q264" s="50">
        <v>3865</v>
      </c>
      <c r="R264" s="50">
        <v>5</v>
      </c>
      <c r="S264" s="92">
        <v>4.82</v>
      </c>
      <c r="T264" s="93" t="s">
        <v>158</v>
      </c>
      <c r="U264" s="50" t="s">
        <v>970</v>
      </c>
      <c r="V264" s="50">
        <v>3.88</v>
      </c>
      <c r="W264" s="52">
        <v>15200</v>
      </c>
      <c r="X264" s="52" t="s">
        <v>100</v>
      </c>
      <c r="Y264" s="53">
        <v>81.765500000000003</v>
      </c>
      <c r="Z264" s="52">
        <f t="shared" si="129"/>
        <v>1242835.6000000001</v>
      </c>
      <c r="AA264" s="52">
        <f t="shared" si="130"/>
        <v>0</v>
      </c>
      <c r="AB264" s="52">
        <f t="shared" si="128"/>
        <v>0</v>
      </c>
      <c r="AC264" s="52">
        <f t="shared" si="131"/>
        <v>223710.408</v>
      </c>
      <c r="AD264" s="52">
        <f t="shared" si="132"/>
        <v>31070.890000000003</v>
      </c>
      <c r="AE264" s="52">
        <f t="shared" si="133"/>
        <v>1497616.898</v>
      </c>
      <c r="AF264" s="52">
        <f t="shared" si="134"/>
        <v>1273906.49</v>
      </c>
      <c r="AG264" s="50" t="s">
        <v>101</v>
      </c>
      <c r="AH264" s="50" t="s">
        <v>48</v>
      </c>
      <c r="AI264" s="50">
        <v>9100153853</v>
      </c>
      <c r="AJ264" s="50" t="s">
        <v>6</v>
      </c>
      <c r="AK264" s="50" t="s">
        <v>116</v>
      </c>
      <c r="AL264" s="50" t="s">
        <v>9</v>
      </c>
      <c r="AM264" s="50">
        <v>331030327</v>
      </c>
      <c r="AN264" s="62" t="s">
        <v>976</v>
      </c>
      <c r="AO264" s="50"/>
      <c r="AP264" s="50" t="s">
        <v>709</v>
      </c>
    </row>
    <row r="265" spans="1:42" ht="15.75">
      <c r="A265" s="88">
        <v>139</v>
      </c>
      <c r="B265" s="89" t="s">
        <v>1006</v>
      </c>
      <c r="C265" s="26"/>
      <c r="D265" s="99">
        <v>4160592</v>
      </c>
      <c r="E265" s="99" t="s">
        <v>706</v>
      </c>
      <c r="F265" s="99">
        <v>5019972994</v>
      </c>
      <c r="G265" s="99" t="s">
        <v>707</v>
      </c>
      <c r="H265" s="91"/>
      <c r="I265" s="50" t="s">
        <v>883</v>
      </c>
      <c r="J265" s="50" t="s">
        <v>48</v>
      </c>
      <c r="K265" s="50"/>
      <c r="L265" s="50"/>
      <c r="M265" s="50"/>
      <c r="N265" s="50">
        <v>3100001559</v>
      </c>
      <c r="O265" s="50" t="s">
        <v>743</v>
      </c>
      <c r="P265" s="50">
        <v>1850</v>
      </c>
      <c r="Q265" s="50">
        <v>3865</v>
      </c>
      <c r="R265" s="50">
        <v>5</v>
      </c>
      <c r="S265" s="92">
        <v>4.9000000000000004</v>
      </c>
      <c r="T265" s="93" t="s">
        <v>158</v>
      </c>
      <c r="U265" s="50" t="s">
        <v>970</v>
      </c>
      <c r="V265" s="50">
        <v>3.88</v>
      </c>
      <c r="W265" s="52">
        <v>15200</v>
      </c>
      <c r="X265" s="52" t="s">
        <v>100</v>
      </c>
      <c r="Y265" s="53">
        <v>81.765500000000003</v>
      </c>
      <c r="Z265" s="52">
        <f t="shared" si="129"/>
        <v>1242835.6000000001</v>
      </c>
      <c r="AA265" s="52">
        <f t="shared" si="130"/>
        <v>0</v>
      </c>
      <c r="AB265" s="52">
        <f t="shared" si="128"/>
        <v>0</v>
      </c>
      <c r="AC265" s="52">
        <f t="shared" si="131"/>
        <v>223710.408</v>
      </c>
      <c r="AD265" s="52">
        <f t="shared" si="132"/>
        <v>31070.890000000003</v>
      </c>
      <c r="AE265" s="52">
        <f t="shared" si="133"/>
        <v>1497616.898</v>
      </c>
      <c r="AF265" s="52">
        <f t="shared" si="134"/>
        <v>1273906.49</v>
      </c>
      <c r="AG265" s="50" t="s">
        <v>101</v>
      </c>
      <c r="AH265" s="50" t="s">
        <v>48</v>
      </c>
      <c r="AI265" s="50">
        <v>9100153853</v>
      </c>
      <c r="AJ265" s="50" t="s">
        <v>6</v>
      </c>
      <c r="AK265" s="50" t="s">
        <v>116</v>
      </c>
      <c r="AL265" s="50" t="s">
        <v>9</v>
      </c>
      <c r="AM265" s="50">
        <v>331030327</v>
      </c>
      <c r="AN265" s="62" t="s">
        <v>976</v>
      </c>
      <c r="AO265" s="50"/>
      <c r="AP265" s="50" t="s">
        <v>709</v>
      </c>
    </row>
    <row r="266" spans="1:42" ht="15.75">
      <c r="A266" s="88">
        <v>140</v>
      </c>
      <c r="B266" s="89" t="s">
        <v>1007</v>
      </c>
      <c r="C266" s="26"/>
      <c r="D266" s="99">
        <v>4160592</v>
      </c>
      <c r="E266" s="99" t="s">
        <v>706</v>
      </c>
      <c r="F266" s="99">
        <v>5019972994</v>
      </c>
      <c r="G266" s="99" t="s">
        <v>707</v>
      </c>
      <c r="H266" s="91"/>
      <c r="I266" s="50" t="s">
        <v>883</v>
      </c>
      <c r="J266" s="50" t="s">
        <v>48</v>
      </c>
      <c r="K266" s="50"/>
      <c r="L266" s="50"/>
      <c r="M266" s="50"/>
      <c r="N266" s="50">
        <v>3100001559</v>
      </c>
      <c r="O266" s="50" t="s">
        <v>743</v>
      </c>
      <c r="P266" s="50">
        <v>1850</v>
      </c>
      <c r="Q266" s="50">
        <v>3865</v>
      </c>
      <c r="R266" s="50">
        <v>5</v>
      </c>
      <c r="S266" s="92">
        <v>4.82</v>
      </c>
      <c r="T266" s="93" t="s">
        <v>158</v>
      </c>
      <c r="U266" s="50" t="s">
        <v>970</v>
      </c>
      <c r="V266" s="50">
        <v>3.88</v>
      </c>
      <c r="W266" s="52">
        <v>15200</v>
      </c>
      <c r="X266" s="52" t="s">
        <v>100</v>
      </c>
      <c r="Y266" s="53">
        <v>81.765500000000003</v>
      </c>
      <c r="Z266" s="52">
        <f t="shared" si="129"/>
        <v>1242835.6000000001</v>
      </c>
      <c r="AA266" s="52">
        <f t="shared" si="130"/>
        <v>0</v>
      </c>
      <c r="AB266" s="52">
        <f t="shared" si="128"/>
        <v>0</v>
      </c>
      <c r="AC266" s="52">
        <f t="shared" si="131"/>
        <v>223710.408</v>
      </c>
      <c r="AD266" s="52">
        <f t="shared" si="132"/>
        <v>31070.890000000003</v>
      </c>
      <c r="AE266" s="52">
        <f t="shared" si="133"/>
        <v>1497616.898</v>
      </c>
      <c r="AF266" s="52">
        <f t="shared" si="134"/>
        <v>1273906.49</v>
      </c>
      <c r="AG266" s="50" t="s">
        <v>101</v>
      </c>
      <c r="AH266" s="50" t="s">
        <v>48</v>
      </c>
      <c r="AI266" s="50">
        <v>9100153853</v>
      </c>
      <c r="AJ266" s="50" t="s">
        <v>6</v>
      </c>
      <c r="AK266" s="50" t="s">
        <v>116</v>
      </c>
      <c r="AL266" s="50" t="s">
        <v>9</v>
      </c>
      <c r="AM266" s="50">
        <v>331030327</v>
      </c>
      <c r="AN266" s="62" t="s">
        <v>976</v>
      </c>
      <c r="AO266" s="50"/>
      <c r="AP266" s="50" t="s">
        <v>709</v>
      </c>
    </row>
    <row r="267" spans="1:42" ht="15.75">
      <c r="A267" s="88">
        <v>141</v>
      </c>
      <c r="B267" s="89" t="s">
        <v>1008</v>
      </c>
      <c r="C267" s="26"/>
      <c r="D267" s="99">
        <v>4160592</v>
      </c>
      <c r="E267" s="99" t="s">
        <v>706</v>
      </c>
      <c r="F267" s="99">
        <v>5019972994</v>
      </c>
      <c r="G267" s="99" t="s">
        <v>707</v>
      </c>
      <c r="H267" s="91"/>
      <c r="I267" s="50" t="s">
        <v>883</v>
      </c>
      <c r="J267" s="50" t="s">
        <v>48</v>
      </c>
      <c r="K267" s="50"/>
      <c r="L267" s="50"/>
      <c r="M267" s="50"/>
      <c r="N267" s="50">
        <v>3100001559</v>
      </c>
      <c r="O267" s="50" t="s">
        <v>743</v>
      </c>
      <c r="P267" s="50">
        <v>1850</v>
      </c>
      <c r="Q267" s="50">
        <v>3865</v>
      </c>
      <c r="R267" s="50">
        <v>5</v>
      </c>
      <c r="S267" s="92">
        <v>4.82</v>
      </c>
      <c r="T267" s="93" t="s">
        <v>158</v>
      </c>
      <c r="U267" s="50" t="s">
        <v>970</v>
      </c>
      <c r="V267" s="50">
        <v>3.88</v>
      </c>
      <c r="W267" s="52">
        <v>15200</v>
      </c>
      <c r="X267" s="52" t="s">
        <v>100</v>
      </c>
      <c r="Y267" s="53">
        <v>81.765500000000003</v>
      </c>
      <c r="Z267" s="52">
        <f t="shared" si="129"/>
        <v>1242835.6000000001</v>
      </c>
      <c r="AA267" s="52">
        <f t="shared" si="130"/>
        <v>0</v>
      </c>
      <c r="AB267" s="52">
        <f t="shared" si="128"/>
        <v>0</v>
      </c>
      <c r="AC267" s="52">
        <f t="shared" si="131"/>
        <v>223710.408</v>
      </c>
      <c r="AD267" s="52">
        <f t="shared" si="132"/>
        <v>31070.890000000003</v>
      </c>
      <c r="AE267" s="52">
        <f t="shared" si="133"/>
        <v>1497616.898</v>
      </c>
      <c r="AF267" s="52">
        <f t="shared" si="134"/>
        <v>1273906.49</v>
      </c>
      <c r="AG267" s="50" t="s">
        <v>101</v>
      </c>
      <c r="AH267" s="50" t="s">
        <v>48</v>
      </c>
      <c r="AI267" s="50">
        <v>9100153853</v>
      </c>
      <c r="AJ267" s="50" t="s">
        <v>6</v>
      </c>
      <c r="AK267" s="50" t="s">
        <v>116</v>
      </c>
      <c r="AL267" s="50" t="s">
        <v>9</v>
      </c>
      <c r="AM267" s="50">
        <v>331030327</v>
      </c>
      <c r="AN267" s="62" t="s">
        <v>976</v>
      </c>
      <c r="AO267" s="50"/>
      <c r="AP267" s="50" t="s">
        <v>709</v>
      </c>
    </row>
    <row r="268" spans="1:42" ht="15.75">
      <c r="A268" s="88">
        <v>142</v>
      </c>
      <c r="B268" s="89" t="s">
        <v>1009</v>
      </c>
      <c r="C268" s="26"/>
      <c r="D268" s="99">
        <v>4160592</v>
      </c>
      <c r="E268" s="99" t="s">
        <v>706</v>
      </c>
      <c r="F268" s="99">
        <v>5019972994</v>
      </c>
      <c r="G268" s="99" t="s">
        <v>707</v>
      </c>
      <c r="H268" s="91"/>
      <c r="I268" s="50" t="s">
        <v>883</v>
      </c>
      <c r="J268" s="50" t="s">
        <v>48</v>
      </c>
      <c r="K268" s="50"/>
      <c r="L268" s="50"/>
      <c r="M268" s="50"/>
      <c r="N268" s="50">
        <v>3100001559</v>
      </c>
      <c r="O268" s="50" t="s">
        <v>743</v>
      </c>
      <c r="P268" s="50">
        <v>1850</v>
      </c>
      <c r="Q268" s="50">
        <v>3865</v>
      </c>
      <c r="R268" s="50">
        <v>5</v>
      </c>
      <c r="S268" s="92">
        <v>4.91</v>
      </c>
      <c r="T268" s="93" t="s">
        <v>158</v>
      </c>
      <c r="U268" s="50" t="s">
        <v>970</v>
      </c>
      <c r="V268" s="50">
        <v>3.88</v>
      </c>
      <c r="W268" s="52">
        <v>15200</v>
      </c>
      <c r="X268" s="52" t="s">
        <v>100</v>
      </c>
      <c r="Y268" s="53">
        <v>81.765500000000003</v>
      </c>
      <c r="Z268" s="52">
        <f t="shared" si="129"/>
        <v>1242835.6000000001</v>
      </c>
      <c r="AA268" s="52">
        <f t="shared" si="130"/>
        <v>0</v>
      </c>
      <c r="AB268" s="52">
        <f t="shared" si="128"/>
        <v>0</v>
      </c>
      <c r="AC268" s="52">
        <f t="shared" si="131"/>
        <v>223710.408</v>
      </c>
      <c r="AD268" s="52">
        <f t="shared" si="132"/>
        <v>31070.890000000003</v>
      </c>
      <c r="AE268" s="52">
        <f t="shared" si="133"/>
        <v>1497616.898</v>
      </c>
      <c r="AF268" s="52">
        <f t="shared" si="134"/>
        <v>1273906.49</v>
      </c>
      <c r="AG268" s="50" t="s">
        <v>101</v>
      </c>
      <c r="AH268" s="50" t="s">
        <v>48</v>
      </c>
      <c r="AI268" s="50">
        <v>9100153853</v>
      </c>
      <c r="AJ268" s="50" t="s">
        <v>6</v>
      </c>
      <c r="AK268" s="50" t="s">
        <v>116</v>
      </c>
      <c r="AL268" s="50" t="s">
        <v>9</v>
      </c>
      <c r="AM268" s="50">
        <v>331030327</v>
      </c>
      <c r="AN268" s="62" t="s">
        <v>976</v>
      </c>
      <c r="AO268" s="50"/>
      <c r="AP268" s="50" t="s">
        <v>709</v>
      </c>
    </row>
    <row r="269" spans="1:42" ht="15.75">
      <c r="A269" s="88">
        <v>143</v>
      </c>
      <c r="B269" s="89" t="s">
        <v>1010</v>
      </c>
      <c r="C269" s="26"/>
      <c r="D269" s="99">
        <v>4160592</v>
      </c>
      <c r="E269" s="99" t="s">
        <v>706</v>
      </c>
      <c r="F269" s="99">
        <v>5019972994</v>
      </c>
      <c r="G269" s="99" t="s">
        <v>707</v>
      </c>
      <c r="H269" s="91"/>
      <c r="I269" s="50" t="s">
        <v>883</v>
      </c>
      <c r="J269" s="50" t="s">
        <v>48</v>
      </c>
      <c r="K269" s="50"/>
      <c r="L269" s="50"/>
      <c r="M269" s="50"/>
      <c r="N269" s="50">
        <v>3100001559</v>
      </c>
      <c r="O269" s="50" t="s">
        <v>743</v>
      </c>
      <c r="P269" s="50">
        <v>1850</v>
      </c>
      <c r="Q269" s="50">
        <v>3865</v>
      </c>
      <c r="R269" s="50">
        <v>5</v>
      </c>
      <c r="S269" s="92">
        <v>4.8099999999999996</v>
      </c>
      <c r="T269" s="93" t="s">
        <v>158</v>
      </c>
      <c r="U269" s="50" t="s">
        <v>970</v>
      </c>
      <c r="V269" s="50">
        <v>3.88</v>
      </c>
      <c r="W269" s="52">
        <v>15200</v>
      </c>
      <c r="X269" s="52" t="s">
        <v>100</v>
      </c>
      <c r="Y269" s="53">
        <v>81.765500000000003</v>
      </c>
      <c r="Z269" s="52">
        <f t="shared" si="129"/>
        <v>1242835.6000000001</v>
      </c>
      <c r="AA269" s="52">
        <f t="shared" si="130"/>
        <v>0</v>
      </c>
      <c r="AB269" s="52">
        <f t="shared" si="128"/>
        <v>0</v>
      </c>
      <c r="AC269" s="52">
        <f t="shared" si="131"/>
        <v>223710.408</v>
      </c>
      <c r="AD269" s="52">
        <f t="shared" si="132"/>
        <v>31070.890000000003</v>
      </c>
      <c r="AE269" s="52">
        <f t="shared" si="133"/>
        <v>1497616.898</v>
      </c>
      <c r="AF269" s="52">
        <f t="shared" si="134"/>
        <v>1273906.49</v>
      </c>
      <c r="AG269" s="50" t="s">
        <v>101</v>
      </c>
      <c r="AH269" s="50" t="s">
        <v>48</v>
      </c>
      <c r="AI269" s="50">
        <v>9100153853</v>
      </c>
      <c r="AJ269" s="50" t="s">
        <v>6</v>
      </c>
      <c r="AK269" s="50" t="s">
        <v>116</v>
      </c>
      <c r="AL269" s="50" t="s">
        <v>9</v>
      </c>
      <c r="AM269" s="50">
        <v>331030327</v>
      </c>
      <c r="AN269" s="62" t="s">
        <v>976</v>
      </c>
      <c r="AO269" s="50"/>
      <c r="AP269" s="50" t="s">
        <v>709</v>
      </c>
    </row>
    <row r="270" spans="1:42" ht="15.75">
      <c r="A270" s="88">
        <v>144</v>
      </c>
      <c r="B270" s="89" t="s">
        <v>1011</v>
      </c>
      <c r="C270" s="26"/>
      <c r="D270" s="99">
        <v>4160592</v>
      </c>
      <c r="E270" s="99" t="s">
        <v>706</v>
      </c>
      <c r="F270" s="99">
        <v>5019972994</v>
      </c>
      <c r="G270" s="99" t="s">
        <v>707</v>
      </c>
      <c r="H270" s="91"/>
      <c r="I270" s="50" t="s">
        <v>883</v>
      </c>
      <c r="J270" s="50" t="s">
        <v>48</v>
      </c>
      <c r="K270" s="50"/>
      <c r="L270" s="50"/>
      <c r="M270" s="50"/>
      <c r="N270" s="50">
        <v>3100001559</v>
      </c>
      <c r="O270" s="50" t="s">
        <v>743</v>
      </c>
      <c r="P270" s="50">
        <v>1850</v>
      </c>
      <c r="Q270" s="50">
        <v>3865</v>
      </c>
      <c r="R270" s="50">
        <v>5</v>
      </c>
      <c r="S270" s="92">
        <v>4.92</v>
      </c>
      <c r="T270" s="93" t="s">
        <v>158</v>
      </c>
      <c r="U270" s="50" t="s">
        <v>970</v>
      </c>
      <c r="V270" s="50">
        <v>3.88</v>
      </c>
      <c r="W270" s="52">
        <v>15200</v>
      </c>
      <c r="X270" s="52" t="s">
        <v>100</v>
      </c>
      <c r="Y270" s="53">
        <v>81.765500000000003</v>
      </c>
      <c r="Z270" s="52">
        <f t="shared" si="129"/>
        <v>1242835.6000000001</v>
      </c>
      <c r="AA270" s="52">
        <f t="shared" si="130"/>
        <v>0</v>
      </c>
      <c r="AB270" s="52">
        <f t="shared" si="128"/>
        <v>0</v>
      </c>
      <c r="AC270" s="52">
        <f t="shared" si="131"/>
        <v>223710.408</v>
      </c>
      <c r="AD270" s="52">
        <f t="shared" si="132"/>
        <v>31070.890000000003</v>
      </c>
      <c r="AE270" s="52">
        <f t="shared" si="133"/>
        <v>1497616.898</v>
      </c>
      <c r="AF270" s="52">
        <f t="shared" si="134"/>
        <v>1273906.49</v>
      </c>
      <c r="AG270" s="50" t="s">
        <v>101</v>
      </c>
      <c r="AH270" s="50" t="s">
        <v>48</v>
      </c>
      <c r="AI270" s="50">
        <v>9100153853</v>
      </c>
      <c r="AJ270" s="50" t="s">
        <v>6</v>
      </c>
      <c r="AK270" s="50" t="s">
        <v>116</v>
      </c>
      <c r="AL270" s="50" t="s">
        <v>9</v>
      </c>
      <c r="AM270" s="50">
        <v>331030327</v>
      </c>
      <c r="AN270" s="62" t="s">
        <v>976</v>
      </c>
      <c r="AO270" s="50"/>
      <c r="AP270" s="50" t="s">
        <v>709</v>
      </c>
    </row>
    <row r="271" spans="1:42" ht="15.75">
      <c r="A271" s="88">
        <v>145</v>
      </c>
      <c r="B271" s="89" t="s">
        <v>1012</v>
      </c>
      <c r="C271" s="26"/>
      <c r="D271" s="99">
        <v>4160592</v>
      </c>
      <c r="E271" s="99" t="s">
        <v>706</v>
      </c>
      <c r="F271" s="99">
        <v>5019972994</v>
      </c>
      <c r="G271" s="99" t="s">
        <v>707</v>
      </c>
      <c r="H271" s="91"/>
      <c r="I271" s="50" t="s">
        <v>883</v>
      </c>
      <c r="J271" s="50" t="s">
        <v>48</v>
      </c>
      <c r="K271" s="50"/>
      <c r="L271" s="50"/>
      <c r="M271" s="50"/>
      <c r="N271" s="50">
        <v>3100001559</v>
      </c>
      <c r="O271" s="50" t="s">
        <v>743</v>
      </c>
      <c r="P271" s="50">
        <v>1850</v>
      </c>
      <c r="Q271" s="50">
        <v>3865</v>
      </c>
      <c r="R271" s="50">
        <v>5</v>
      </c>
      <c r="S271" s="92">
        <v>5.01</v>
      </c>
      <c r="T271" s="93" t="s">
        <v>158</v>
      </c>
      <c r="U271" s="50" t="s">
        <v>970</v>
      </c>
      <c r="V271" s="50">
        <v>3.88</v>
      </c>
      <c r="W271" s="52">
        <v>15200</v>
      </c>
      <c r="X271" s="52" t="s">
        <v>100</v>
      </c>
      <c r="Y271" s="53">
        <v>81.765500000000003</v>
      </c>
      <c r="Z271" s="52">
        <f t="shared" si="129"/>
        <v>1242835.6000000001</v>
      </c>
      <c r="AA271" s="52">
        <f t="shared" si="130"/>
        <v>0</v>
      </c>
      <c r="AB271" s="52">
        <f t="shared" si="128"/>
        <v>0</v>
      </c>
      <c r="AC271" s="52">
        <f t="shared" si="131"/>
        <v>223710.408</v>
      </c>
      <c r="AD271" s="52">
        <f t="shared" si="132"/>
        <v>31070.890000000003</v>
      </c>
      <c r="AE271" s="52">
        <f t="shared" si="133"/>
        <v>1497616.898</v>
      </c>
      <c r="AF271" s="52">
        <f t="shared" si="134"/>
        <v>1273906.49</v>
      </c>
      <c r="AG271" s="50" t="s">
        <v>101</v>
      </c>
      <c r="AH271" s="50" t="s">
        <v>48</v>
      </c>
      <c r="AI271" s="50">
        <v>9100153853</v>
      </c>
      <c r="AJ271" s="50" t="s">
        <v>6</v>
      </c>
      <c r="AK271" s="50" t="s">
        <v>116</v>
      </c>
      <c r="AL271" s="50" t="s">
        <v>9</v>
      </c>
      <c r="AM271" s="50">
        <v>331030327</v>
      </c>
      <c r="AN271" s="62" t="s">
        <v>976</v>
      </c>
      <c r="AO271" s="50"/>
      <c r="AP271" s="50" t="s">
        <v>709</v>
      </c>
    </row>
  </sheetData>
  <hyperlinks>
    <hyperlink ref="AB1" r:id="rId1"/>
    <hyperlink ref="AC1" r:id="rId2"/>
  </hyperlinks>
  <pageMargins left="0.7" right="0.7" top="0.75" bottom="0.75" header="0.3" footer="0.3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"/>
  <sheetViews>
    <sheetView topLeftCell="W1" workbookViewId="0">
      <selection activeCell="H5" sqref="H5"/>
    </sheetView>
  </sheetViews>
  <sheetFormatPr defaultRowHeight="15"/>
  <cols>
    <col min="1" max="1" width="11.140625" bestFit="1" customWidth="1"/>
    <col min="2" max="2" width="11.7109375" bestFit="1" customWidth="1"/>
    <col min="3" max="3" width="14.42578125" style="133" bestFit="1" customWidth="1"/>
    <col min="4" max="4" width="18.7109375" style="133" customWidth="1"/>
    <col min="5" max="5" width="13.85546875" style="133" customWidth="1"/>
    <col min="6" max="6" width="14.7109375" style="133" customWidth="1"/>
    <col min="7" max="7" width="16.5703125" style="133" customWidth="1"/>
    <col min="8" max="8" width="18.85546875" style="133" customWidth="1"/>
    <col min="9" max="9" width="10.42578125" bestFit="1" customWidth="1"/>
    <col min="10" max="10" width="11.5703125" bestFit="1" customWidth="1"/>
    <col min="11" max="11" width="19.7109375" customWidth="1"/>
    <col min="12" max="12" width="11.5703125" customWidth="1"/>
    <col min="13" max="13" width="17.28515625" customWidth="1"/>
    <col min="14" max="14" width="12.28515625" customWidth="1"/>
    <col min="15" max="15" width="18" customWidth="1"/>
    <col min="16" max="17" width="13.140625" customWidth="1"/>
    <col min="18" max="18" width="40.28515625" style="134" customWidth="1"/>
    <col min="19" max="19" width="28" customWidth="1"/>
    <col min="20" max="20" width="13" customWidth="1"/>
    <col min="21" max="21" width="15" customWidth="1"/>
    <col min="22" max="22" width="11.28515625" customWidth="1"/>
    <col min="23" max="23" width="16.42578125" customWidth="1"/>
    <col min="24" max="24" width="15.7109375" customWidth="1"/>
    <col min="25" max="25" width="14.28515625" customWidth="1"/>
    <col min="26" max="26" width="16.85546875" customWidth="1"/>
    <col min="27" max="27" width="16.7109375" customWidth="1"/>
    <col min="28" max="28" width="14.140625" customWidth="1"/>
    <col min="29" max="29" width="16.28515625" customWidth="1"/>
    <col min="30" max="30" width="12.7109375" customWidth="1"/>
    <col min="31" max="31" width="8.85546875" customWidth="1"/>
    <col min="32" max="32" width="11.42578125" bestFit="1" customWidth="1"/>
    <col min="33" max="33" width="14.140625" customWidth="1"/>
    <col min="34" max="34" width="4.140625" bestFit="1" customWidth="1"/>
    <col min="35" max="35" width="19.85546875" bestFit="1" customWidth="1"/>
    <col min="36" max="36" width="23.28515625" bestFit="1" customWidth="1"/>
    <col min="37" max="37" width="19.7109375" bestFit="1" customWidth="1"/>
    <col min="38" max="38" width="14" bestFit="1" customWidth="1"/>
    <col min="39" max="39" width="20.5703125" bestFit="1" customWidth="1"/>
  </cols>
  <sheetData>
    <row r="1" spans="1:39" ht="43.5" customHeight="1">
      <c r="A1" s="12" t="s">
        <v>58</v>
      </c>
      <c r="B1" s="66" t="s">
        <v>1013</v>
      </c>
      <c r="C1" s="13" t="s">
        <v>60</v>
      </c>
      <c r="D1" s="13" t="s">
        <v>61</v>
      </c>
      <c r="E1" s="13" t="s">
        <v>62</v>
      </c>
      <c r="F1" s="13" t="s">
        <v>63</v>
      </c>
      <c r="G1" s="13" t="s">
        <v>64</v>
      </c>
      <c r="H1" s="12" t="s">
        <v>734</v>
      </c>
      <c r="I1" s="12" t="s">
        <v>735</v>
      </c>
      <c r="J1" s="12" t="s">
        <v>54</v>
      </c>
      <c r="K1" s="12" t="s">
        <v>65</v>
      </c>
      <c r="L1" s="12" t="s">
        <v>1014</v>
      </c>
      <c r="M1" s="12" t="s">
        <v>736</v>
      </c>
      <c r="N1" s="12" t="s">
        <v>66</v>
      </c>
      <c r="O1" s="12" t="s">
        <v>67</v>
      </c>
      <c r="P1" s="12" t="s">
        <v>69</v>
      </c>
      <c r="Q1" s="12" t="s">
        <v>1015</v>
      </c>
      <c r="R1" s="66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  <c r="Z1" s="12" t="s">
        <v>78</v>
      </c>
      <c r="AA1" s="12" t="s">
        <v>79</v>
      </c>
      <c r="AB1" s="12" t="s">
        <v>80</v>
      </c>
      <c r="AC1" s="12" t="s">
        <v>81</v>
      </c>
      <c r="AD1" s="12" t="s">
        <v>82</v>
      </c>
      <c r="AE1" s="12" t="s">
        <v>83</v>
      </c>
      <c r="AF1" s="12" t="s">
        <v>84</v>
      </c>
      <c r="AG1" s="12" t="s">
        <v>85</v>
      </c>
      <c r="AH1" s="12" t="s">
        <v>86</v>
      </c>
      <c r="AI1" s="12" t="s">
        <v>87</v>
      </c>
      <c r="AJ1" s="12" t="s">
        <v>88</v>
      </c>
      <c r="AK1" s="12" t="s">
        <v>89</v>
      </c>
      <c r="AL1" s="12" t="s">
        <v>738</v>
      </c>
      <c r="AM1" s="12" t="s">
        <v>91</v>
      </c>
    </row>
    <row r="2" spans="1:39" s="43" customFormat="1">
      <c r="A2" s="84">
        <v>1</v>
      </c>
      <c r="B2" s="39" t="s">
        <v>1016</v>
      </c>
      <c r="C2" s="107">
        <v>220000000532</v>
      </c>
      <c r="D2" s="107">
        <v>5846875</v>
      </c>
      <c r="E2" s="107" t="s">
        <v>165</v>
      </c>
      <c r="F2" s="107">
        <v>5008503868</v>
      </c>
      <c r="G2" s="107" t="s">
        <v>1017</v>
      </c>
      <c r="H2" s="107" t="s">
        <v>1017</v>
      </c>
      <c r="I2" s="84" t="s">
        <v>1018</v>
      </c>
      <c r="J2" s="39" t="s">
        <v>468</v>
      </c>
      <c r="K2" s="39">
        <v>3100001560</v>
      </c>
      <c r="L2" s="108"/>
      <c r="M2" s="39" t="s">
        <v>1019</v>
      </c>
      <c r="N2" s="84">
        <v>1650</v>
      </c>
      <c r="O2" s="84">
        <v>4125</v>
      </c>
      <c r="P2" s="84">
        <v>5</v>
      </c>
      <c r="Q2" s="109">
        <v>5.09</v>
      </c>
      <c r="R2" s="110" t="s">
        <v>126</v>
      </c>
      <c r="S2" s="39" t="s">
        <v>1020</v>
      </c>
      <c r="T2" s="84">
        <v>21.2</v>
      </c>
      <c r="U2" s="111">
        <v>12996000</v>
      </c>
      <c r="V2" s="111" t="s">
        <v>128</v>
      </c>
      <c r="W2" s="112">
        <f>63.21/100</f>
        <v>0.6321</v>
      </c>
      <c r="X2" s="111">
        <f>U2*W2</f>
        <v>8214771.5999999996</v>
      </c>
      <c r="Y2" s="111">
        <f>X2*0%</f>
        <v>0</v>
      </c>
      <c r="Z2" s="111">
        <f>Y2*10%</f>
        <v>0</v>
      </c>
      <c r="AA2" s="111">
        <f>X2*18%</f>
        <v>1478658.8879999998</v>
      </c>
      <c r="AB2" s="111">
        <f>X2*2.5%</f>
        <v>205369.29</v>
      </c>
      <c r="AC2" s="111">
        <f>SUM(X2:AB2)</f>
        <v>9898799.777999999</v>
      </c>
      <c r="AD2" s="111">
        <f>AC2-AA2</f>
        <v>8420140.8899999987</v>
      </c>
      <c r="AE2" s="84" t="s">
        <v>101</v>
      </c>
      <c r="AF2" s="84">
        <v>9100083108</v>
      </c>
      <c r="AG2" s="84" t="s">
        <v>7</v>
      </c>
      <c r="AH2" s="84" t="s">
        <v>102</v>
      </c>
      <c r="AI2" s="84" t="s">
        <v>18</v>
      </c>
      <c r="AJ2" s="84">
        <v>330050808</v>
      </c>
      <c r="AK2" s="84" t="s">
        <v>117</v>
      </c>
      <c r="AL2" s="84"/>
      <c r="AM2" s="84" t="s">
        <v>1017</v>
      </c>
    </row>
    <row r="3" spans="1:39" s="43" customFormat="1">
      <c r="A3" s="84">
        <v>2</v>
      </c>
      <c r="B3" s="39" t="s">
        <v>1021</v>
      </c>
      <c r="C3" s="107">
        <v>220000000532</v>
      </c>
      <c r="D3" s="107">
        <v>7407562</v>
      </c>
      <c r="E3" s="107" t="s">
        <v>1022</v>
      </c>
      <c r="F3" s="107">
        <v>5009199790</v>
      </c>
      <c r="G3" s="107" t="s">
        <v>1023</v>
      </c>
      <c r="H3" s="107" t="s">
        <v>1023</v>
      </c>
      <c r="I3" s="84" t="s">
        <v>1018</v>
      </c>
      <c r="J3" s="39" t="s">
        <v>468</v>
      </c>
      <c r="K3" s="39">
        <v>3100001560</v>
      </c>
      <c r="L3" s="108"/>
      <c r="M3" s="39" t="s">
        <v>1019</v>
      </c>
      <c r="N3" s="84">
        <v>1650</v>
      </c>
      <c r="O3" s="84">
        <v>4125</v>
      </c>
      <c r="P3" s="84">
        <v>5</v>
      </c>
      <c r="Q3" s="109">
        <v>5.05</v>
      </c>
      <c r="R3" s="110" t="s">
        <v>126</v>
      </c>
      <c r="S3" s="39" t="s">
        <v>1020</v>
      </c>
      <c r="T3" s="84">
        <v>21.2</v>
      </c>
      <c r="U3" s="111">
        <v>12996000</v>
      </c>
      <c r="V3" s="111" t="s">
        <v>128</v>
      </c>
      <c r="W3" s="112">
        <f t="shared" ref="W3:W4" si="0">63.21/100</f>
        <v>0.6321</v>
      </c>
      <c r="X3" s="111">
        <f t="shared" ref="X3:X4" si="1">U3*W3</f>
        <v>8214771.5999999996</v>
      </c>
      <c r="Y3" s="111">
        <f t="shared" ref="Y3:Y4" si="2">X3*0%</f>
        <v>0</v>
      </c>
      <c r="Z3" s="111">
        <f t="shared" ref="Z3:Z4" si="3">Y3*10%</f>
        <v>0</v>
      </c>
      <c r="AA3" s="111">
        <f t="shared" ref="AA3:AA4" si="4">X3*18%</f>
        <v>1478658.8879999998</v>
      </c>
      <c r="AB3" s="111">
        <f t="shared" ref="AB3:AB4" si="5">X3*2.5%</f>
        <v>205369.29</v>
      </c>
      <c r="AC3" s="111">
        <f t="shared" ref="AC3:AC4" si="6">SUM(X3:AB3)</f>
        <v>9898799.777999999</v>
      </c>
      <c r="AD3" s="111">
        <f t="shared" ref="AD3:AD4" si="7">AC3-AA3</f>
        <v>8420140.8899999987</v>
      </c>
      <c r="AE3" s="84" t="s">
        <v>101</v>
      </c>
      <c r="AF3" s="84">
        <v>9100083108</v>
      </c>
      <c r="AG3" s="84" t="s">
        <v>7</v>
      </c>
      <c r="AH3" s="84" t="s">
        <v>102</v>
      </c>
      <c r="AI3" s="84" t="s">
        <v>18</v>
      </c>
      <c r="AJ3" s="84">
        <v>330050808</v>
      </c>
      <c r="AK3" s="84" t="s">
        <v>117</v>
      </c>
      <c r="AL3" s="84" t="s">
        <v>1024</v>
      </c>
      <c r="AM3" s="84" t="s">
        <v>1025</v>
      </c>
    </row>
    <row r="4" spans="1:39" s="43" customFormat="1">
      <c r="A4" s="84">
        <v>3</v>
      </c>
      <c r="B4" s="39" t="s">
        <v>1026</v>
      </c>
      <c r="C4" s="107">
        <v>220000000532</v>
      </c>
      <c r="D4" s="107">
        <v>5449248</v>
      </c>
      <c r="E4" s="107" t="s">
        <v>1027</v>
      </c>
      <c r="F4" s="107">
        <v>5008412208</v>
      </c>
      <c r="G4" s="107" t="s">
        <v>1025</v>
      </c>
      <c r="H4" s="107" t="s">
        <v>1025</v>
      </c>
      <c r="I4" s="84" t="s">
        <v>1018</v>
      </c>
      <c r="J4" s="39" t="s">
        <v>468</v>
      </c>
      <c r="K4" s="39">
        <v>3100001560</v>
      </c>
      <c r="L4" s="108"/>
      <c r="M4" s="39" t="s">
        <v>1019</v>
      </c>
      <c r="N4" s="84">
        <v>1650</v>
      </c>
      <c r="O4" s="84">
        <v>4125</v>
      </c>
      <c r="P4" s="84">
        <v>5</v>
      </c>
      <c r="Q4" s="109">
        <v>5.12</v>
      </c>
      <c r="R4" s="110" t="s">
        <v>126</v>
      </c>
      <c r="S4" s="39" t="s">
        <v>1020</v>
      </c>
      <c r="T4" s="84">
        <v>21.2</v>
      </c>
      <c r="U4" s="111">
        <v>12996000</v>
      </c>
      <c r="V4" s="111" t="s">
        <v>128</v>
      </c>
      <c r="W4" s="112">
        <f t="shared" si="0"/>
        <v>0.6321</v>
      </c>
      <c r="X4" s="111">
        <f t="shared" si="1"/>
        <v>8214771.5999999996</v>
      </c>
      <c r="Y4" s="111">
        <f t="shared" si="2"/>
        <v>0</v>
      </c>
      <c r="Z4" s="111">
        <f t="shared" si="3"/>
        <v>0</v>
      </c>
      <c r="AA4" s="111">
        <f t="shared" si="4"/>
        <v>1478658.8879999998</v>
      </c>
      <c r="AB4" s="111">
        <f t="shared" si="5"/>
        <v>205369.29</v>
      </c>
      <c r="AC4" s="111">
        <f t="shared" si="6"/>
        <v>9898799.777999999</v>
      </c>
      <c r="AD4" s="111">
        <f t="shared" si="7"/>
        <v>8420140.8899999987</v>
      </c>
      <c r="AE4" s="84" t="s">
        <v>101</v>
      </c>
      <c r="AF4" s="84">
        <v>9100083108</v>
      </c>
      <c r="AG4" s="84" t="s">
        <v>7</v>
      </c>
      <c r="AH4" s="84" t="s">
        <v>102</v>
      </c>
      <c r="AI4" s="84" t="s">
        <v>18</v>
      </c>
      <c r="AJ4" s="84">
        <v>330050808</v>
      </c>
      <c r="AK4" s="84" t="s">
        <v>117</v>
      </c>
      <c r="AL4" s="84"/>
      <c r="AM4" s="84" t="s">
        <v>1025</v>
      </c>
    </row>
    <row r="5" spans="1:39" s="43" customFormat="1">
      <c r="A5" s="84">
        <v>4</v>
      </c>
      <c r="B5" s="39">
        <v>15770</v>
      </c>
      <c r="C5" s="107">
        <v>130000005771</v>
      </c>
      <c r="D5" s="113" t="s">
        <v>1028</v>
      </c>
      <c r="E5" s="107" t="s">
        <v>1029</v>
      </c>
      <c r="F5" s="107"/>
      <c r="G5" s="107"/>
      <c r="H5" s="107"/>
      <c r="I5" s="84" t="s">
        <v>1018</v>
      </c>
      <c r="J5" s="39" t="s">
        <v>468</v>
      </c>
      <c r="K5" s="39" t="s">
        <v>1030</v>
      </c>
      <c r="L5" s="108"/>
      <c r="M5" s="39" t="s">
        <v>1019</v>
      </c>
      <c r="N5" s="84">
        <v>1650</v>
      </c>
      <c r="O5" s="84">
        <v>4125</v>
      </c>
      <c r="P5" s="84">
        <v>5</v>
      </c>
      <c r="Q5" s="109">
        <v>4.5410000000000004</v>
      </c>
      <c r="R5" s="110" t="s">
        <v>236</v>
      </c>
      <c r="S5" s="39" t="s">
        <v>1031</v>
      </c>
      <c r="T5" s="84">
        <v>21.2</v>
      </c>
      <c r="U5" s="111">
        <v>7000000</v>
      </c>
      <c r="V5" s="111" t="s">
        <v>813</v>
      </c>
      <c r="W5" s="111"/>
      <c r="X5" s="111"/>
      <c r="Y5" s="111"/>
      <c r="Z5" s="111"/>
      <c r="AA5" s="111"/>
      <c r="AB5" s="111"/>
      <c r="AC5" s="114" t="s">
        <v>1032</v>
      </c>
      <c r="AD5" s="111">
        <v>7000000</v>
      </c>
      <c r="AE5" s="84" t="s">
        <v>101</v>
      </c>
      <c r="AF5" s="10">
        <v>9100066170</v>
      </c>
      <c r="AG5" s="10" t="s">
        <v>238</v>
      </c>
      <c r="AH5" s="10" t="s">
        <v>102</v>
      </c>
      <c r="AI5" s="10" t="s">
        <v>239</v>
      </c>
      <c r="AJ5" s="84" t="s">
        <v>152</v>
      </c>
      <c r="AK5" s="84" t="s">
        <v>152</v>
      </c>
      <c r="AL5" s="84"/>
      <c r="AM5" s="39" t="s">
        <v>240</v>
      </c>
    </row>
    <row r="6" spans="1:39" s="43" customFormat="1">
      <c r="A6" s="84">
        <v>5</v>
      </c>
      <c r="B6" s="39">
        <v>15771</v>
      </c>
      <c r="C6" s="107">
        <v>130000005771</v>
      </c>
      <c r="D6" s="113" t="s">
        <v>1033</v>
      </c>
      <c r="E6" s="107" t="s">
        <v>1029</v>
      </c>
      <c r="F6" s="107"/>
      <c r="G6" s="107"/>
      <c r="H6" s="107"/>
      <c r="I6" s="84" t="s">
        <v>1018</v>
      </c>
      <c r="J6" s="39" t="s">
        <v>468</v>
      </c>
      <c r="K6" s="39" t="s">
        <v>1030</v>
      </c>
      <c r="L6" s="108"/>
      <c r="M6" s="39" t="s">
        <v>1019</v>
      </c>
      <c r="N6" s="84">
        <v>1650</v>
      </c>
      <c r="O6" s="84">
        <v>4125</v>
      </c>
      <c r="P6" s="84">
        <v>5</v>
      </c>
      <c r="Q6" s="109">
        <v>4.5720000000000001</v>
      </c>
      <c r="R6" s="110" t="s">
        <v>236</v>
      </c>
      <c r="S6" s="39" t="s">
        <v>1031</v>
      </c>
      <c r="T6" s="84">
        <v>21.2</v>
      </c>
      <c r="U6" s="111">
        <v>7000000</v>
      </c>
      <c r="V6" s="111" t="s">
        <v>813</v>
      </c>
      <c r="W6" s="111"/>
      <c r="X6" s="111"/>
      <c r="Y6" s="111"/>
      <c r="Z6" s="111"/>
      <c r="AA6" s="111"/>
      <c r="AB6" s="111"/>
      <c r="AC6" s="114" t="s">
        <v>1032</v>
      </c>
      <c r="AD6" s="111">
        <v>7000000</v>
      </c>
      <c r="AE6" s="84" t="s">
        <v>101</v>
      </c>
      <c r="AF6" s="10">
        <v>9100066170</v>
      </c>
      <c r="AG6" s="10" t="s">
        <v>238</v>
      </c>
      <c r="AH6" s="10" t="s">
        <v>102</v>
      </c>
      <c r="AI6" s="10" t="s">
        <v>239</v>
      </c>
      <c r="AJ6" s="84" t="s">
        <v>152</v>
      </c>
      <c r="AK6" s="84" t="s">
        <v>152</v>
      </c>
      <c r="AL6" s="84"/>
      <c r="AM6" s="39" t="s">
        <v>240</v>
      </c>
    </row>
    <row r="7" spans="1:39" s="43" customFormat="1">
      <c r="A7" s="84">
        <v>6</v>
      </c>
      <c r="B7" s="39">
        <v>15773</v>
      </c>
      <c r="C7" s="107">
        <v>130000005771</v>
      </c>
      <c r="D7" s="113" t="s">
        <v>1034</v>
      </c>
      <c r="E7" s="107" t="s">
        <v>1029</v>
      </c>
      <c r="F7" s="107"/>
      <c r="G7" s="107"/>
      <c r="H7" s="107"/>
      <c r="I7" s="84" t="s">
        <v>1018</v>
      </c>
      <c r="J7" s="39" t="s">
        <v>468</v>
      </c>
      <c r="K7" s="39" t="s">
        <v>1030</v>
      </c>
      <c r="L7" s="108"/>
      <c r="M7" s="39" t="s">
        <v>1019</v>
      </c>
      <c r="N7" s="84">
        <v>1650</v>
      </c>
      <c r="O7" s="84">
        <v>4125</v>
      </c>
      <c r="P7" s="84">
        <v>5</v>
      </c>
      <c r="Q7" s="109">
        <v>4.57</v>
      </c>
      <c r="R7" s="110" t="s">
        <v>236</v>
      </c>
      <c r="S7" s="39" t="s">
        <v>1031</v>
      </c>
      <c r="T7" s="84">
        <v>21.2</v>
      </c>
      <c r="U7" s="111">
        <v>7000000</v>
      </c>
      <c r="V7" s="111" t="s">
        <v>813</v>
      </c>
      <c r="W7" s="111"/>
      <c r="X7" s="111"/>
      <c r="Y7" s="111"/>
      <c r="Z7" s="111"/>
      <c r="AA7" s="111"/>
      <c r="AB7" s="111"/>
      <c r="AC7" s="114" t="s">
        <v>1032</v>
      </c>
      <c r="AD7" s="111">
        <v>7000000</v>
      </c>
      <c r="AE7" s="84" t="s">
        <v>101</v>
      </c>
      <c r="AF7" s="10">
        <v>9100066170</v>
      </c>
      <c r="AG7" s="10" t="s">
        <v>238</v>
      </c>
      <c r="AH7" s="10" t="s">
        <v>102</v>
      </c>
      <c r="AI7" s="10" t="s">
        <v>239</v>
      </c>
      <c r="AJ7" s="84" t="s">
        <v>152</v>
      </c>
      <c r="AK7" s="84" t="s">
        <v>152</v>
      </c>
      <c r="AL7" s="84"/>
      <c r="AM7" s="39" t="s">
        <v>240</v>
      </c>
    </row>
    <row r="8" spans="1:39" s="43" customFormat="1">
      <c r="A8" s="84">
        <v>7</v>
      </c>
      <c r="B8" s="39">
        <v>15774</v>
      </c>
      <c r="C8" s="107">
        <v>130000005771</v>
      </c>
      <c r="D8" s="113" t="s">
        <v>1035</v>
      </c>
      <c r="E8" s="107" t="s">
        <v>1029</v>
      </c>
      <c r="F8" s="107"/>
      <c r="G8" s="107"/>
      <c r="H8" s="107"/>
      <c r="I8" s="84" t="s">
        <v>1018</v>
      </c>
      <c r="J8" s="39" t="s">
        <v>468</v>
      </c>
      <c r="K8" s="39" t="s">
        <v>1030</v>
      </c>
      <c r="L8" s="108"/>
      <c r="M8" s="39" t="s">
        <v>1019</v>
      </c>
      <c r="N8" s="84">
        <v>1650</v>
      </c>
      <c r="O8" s="84">
        <v>4125</v>
      </c>
      <c r="P8" s="84">
        <v>5</v>
      </c>
      <c r="Q8" s="109">
        <v>4.6159999999999997</v>
      </c>
      <c r="R8" s="110" t="s">
        <v>236</v>
      </c>
      <c r="S8" s="39" t="s">
        <v>1031</v>
      </c>
      <c r="T8" s="84">
        <v>21.2</v>
      </c>
      <c r="U8" s="111">
        <v>7000000</v>
      </c>
      <c r="V8" s="111" t="s">
        <v>813</v>
      </c>
      <c r="W8" s="111"/>
      <c r="X8" s="111"/>
      <c r="Y8" s="111"/>
      <c r="Z8" s="111"/>
      <c r="AA8" s="111"/>
      <c r="AB8" s="111"/>
      <c r="AC8" s="114" t="s">
        <v>1032</v>
      </c>
      <c r="AD8" s="111">
        <v>7000000</v>
      </c>
      <c r="AE8" s="84" t="s">
        <v>101</v>
      </c>
      <c r="AF8" s="10">
        <v>9100066170</v>
      </c>
      <c r="AG8" s="10" t="s">
        <v>238</v>
      </c>
      <c r="AH8" s="10" t="s">
        <v>102</v>
      </c>
      <c r="AI8" s="10" t="s">
        <v>239</v>
      </c>
      <c r="AJ8" s="84" t="s">
        <v>152</v>
      </c>
      <c r="AK8" s="84" t="s">
        <v>152</v>
      </c>
      <c r="AL8" s="84"/>
      <c r="AM8" s="39" t="s">
        <v>240</v>
      </c>
    </row>
    <row r="9" spans="1:39" s="43" customFormat="1">
      <c r="A9" s="84">
        <v>8</v>
      </c>
      <c r="B9" s="39">
        <v>15775</v>
      </c>
      <c r="C9" s="107">
        <v>130000005771</v>
      </c>
      <c r="D9" s="113" t="s">
        <v>1036</v>
      </c>
      <c r="E9" s="107" t="s">
        <v>1029</v>
      </c>
      <c r="F9" s="107"/>
      <c r="G9" s="107"/>
      <c r="H9" s="107"/>
      <c r="I9" s="84" t="s">
        <v>1018</v>
      </c>
      <c r="J9" s="39" t="s">
        <v>468</v>
      </c>
      <c r="K9" s="39" t="s">
        <v>1030</v>
      </c>
      <c r="L9" s="108"/>
      <c r="M9" s="39" t="s">
        <v>1019</v>
      </c>
      <c r="N9" s="84">
        <v>1650</v>
      </c>
      <c r="O9" s="84">
        <v>4125</v>
      </c>
      <c r="P9" s="84">
        <v>5</v>
      </c>
      <c r="Q9" s="109">
        <v>4.5990000000000002</v>
      </c>
      <c r="R9" s="110" t="s">
        <v>236</v>
      </c>
      <c r="S9" s="39" t="s">
        <v>1031</v>
      </c>
      <c r="T9" s="84">
        <v>21.2</v>
      </c>
      <c r="U9" s="111">
        <v>7000000</v>
      </c>
      <c r="V9" s="111" t="s">
        <v>813</v>
      </c>
      <c r="W9" s="111"/>
      <c r="X9" s="111"/>
      <c r="Y9" s="111"/>
      <c r="Z9" s="111"/>
      <c r="AA9" s="111"/>
      <c r="AB9" s="111"/>
      <c r="AC9" s="114" t="s">
        <v>1032</v>
      </c>
      <c r="AD9" s="111">
        <v>7000000</v>
      </c>
      <c r="AE9" s="84" t="s">
        <v>101</v>
      </c>
      <c r="AF9" s="10">
        <v>9100066170</v>
      </c>
      <c r="AG9" s="10" t="s">
        <v>238</v>
      </c>
      <c r="AH9" s="10" t="s">
        <v>102</v>
      </c>
      <c r="AI9" s="10" t="s">
        <v>239</v>
      </c>
      <c r="AJ9" s="84" t="s">
        <v>152</v>
      </c>
      <c r="AK9" s="84" t="s">
        <v>152</v>
      </c>
      <c r="AL9" s="84"/>
      <c r="AM9" s="39" t="s">
        <v>240</v>
      </c>
    </row>
    <row r="10" spans="1:39" s="43" customFormat="1">
      <c r="A10" s="84">
        <v>9</v>
      </c>
      <c r="B10" s="39">
        <v>15777</v>
      </c>
      <c r="C10" s="107">
        <v>130000005771</v>
      </c>
      <c r="D10" s="113" t="s">
        <v>1037</v>
      </c>
      <c r="E10" s="107" t="s">
        <v>1029</v>
      </c>
      <c r="F10" s="107"/>
      <c r="G10" s="107"/>
      <c r="H10" s="107"/>
      <c r="I10" s="84" t="s">
        <v>1018</v>
      </c>
      <c r="J10" s="39" t="s">
        <v>468</v>
      </c>
      <c r="K10" s="39" t="s">
        <v>1030</v>
      </c>
      <c r="L10" s="108"/>
      <c r="M10" s="39" t="s">
        <v>1019</v>
      </c>
      <c r="N10" s="84">
        <v>1650</v>
      </c>
      <c r="O10" s="84">
        <v>4125</v>
      </c>
      <c r="P10" s="84">
        <v>5</v>
      </c>
      <c r="Q10" s="109">
        <v>4.54</v>
      </c>
      <c r="R10" s="110" t="s">
        <v>236</v>
      </c>
      <c r="S10" s="39" t="s">
        <v>1031</v>
      </c>
      <c r="T10" s="84">
        <v>21.2</v>
      </c>
      <c r="U10" s="111">
        <v>7000000</v>
      </c>
      <c r="V10" s="111" t="s">
        <v>813</v>
      </c>
      <c r="W10" s="111"/>
      <c r="X10" s="111"/>
      <c r="Y10" s="111"/>
      <c r="Z10" s="111"/>
      <c r="AA10" s="111"/>
      <c r="AB10" s="111"/>
      <c r="AC10" s="114" t="s">
        <v>1032</v>
      </c>
      <c r="AD10" s="111">
        <v>7000000</v>
      </c>
      <c r="AE10" s="84" t="s">
        <v>101</v>
      </c>
      <c r="AF10" s="10">
        <v>9100066170</v>
      </c>
      <c r="AG10" s="10" t="s">
        <v>238</v>
      </c>
      <c r="AH10" s="10" t="s">
        <v>102</v>
      </c>
      <c r="AI10" s="10" t="s">
        <v>239</v>
      </c>
      <c r="AJ10" s="84" t="s">
        <v>152</v>
      </c>
      <c r="AK10" s="84" t="s">
        <v>152</v>
      </c>
      <c r="AL10" s="84"/>
      <c r="AM10" s="39" t="s">
        <v>240</v>
      </c>
    </row>
    <row r="11" spans="1:39" s="43" customFormat="1">
      <c r="A11" s="84">
        <v>10</v>
      </c>
      <c r="B11" s="39">
        <v>15778</v>
      </c>
      <c r="C11" s="107">
        <v>130000005771</v>
      </c>
      <c r="D11" s="113" t="s">
        <v>1038</v>
      </c>
      <c r="E11" s="107" t="s">
        <v>1029</v>
      </c>
      <c r="F11" s="107"/>
      <c r="G11" s="107"/>
      <c r="H11" s="107"/>
      <c r="I11" s="84" t="s">
        <v>1018</v>
      </c>
      <c r="J11" s="39" t="s">
        <v>468</v>
      </c>
      <c r="K11" s="39" t="s">
        <v>1030</v>
      </c>
      <c r="L11" s="108"/>
      <c r="M11" s="39" t="s">
        <v>1019</v>
      </c>
      <c r="N11" s="84">
        <v>1650</v>
      </c>
      <c r="O11" s="84">
        <v>4125</v>
      </c>
      <c r="P11" s="84">
        <v>5</v>
      </c>
      <c r="Q11" s="109">
        <v>4.5640000000000001</v>
      </c>
      <c r="R11" s="110" t="s">
        <v>236</v>
      </c>
      <c r="S11" s="39" t="s">
        <v>1031</v>
      </c>
      <c r="T11" s="84">
        <v>21.2</v>
      </c>
      <c r="U11" s="111">
        <v>7000000</v>
      </c>
      <c r="V11" s="111" t="s">
        <v>813</v>
      </c>
      <c r="W11" s="111"/>
      <c r="X11" s="111"/>
      <c r="Y11" s="111"/>
      <c r="Z11" s="111"/>
      <c r="AA11" s="111"/>
      <c r="AB11" s="111"/>
      <c r="AC11" s="114" t="s">
        <v>1032</v>
      </c>
      <c r="AD11" s="111">
        <v>7000000</v>
      </c>
      <c r="AE11" s="84" t="s">
        <v>101</v>
      </c>
      <c r="AF11" s="10">
        <v>9100066170</v>
      </c>
      <c r="AG11" s="10" t="s">
        <v>238</v>
      </c>
      <c r="AH11" s="10" t="s">
        <v>102</v>
      </c>
      <c r="AI11" s="10" t="s">
        <v>239</v>
      </c>
      <c r="AJ11" s="84" t="s">
        <v>152</v>
      </c>
      <c r="AK11" s="84" t="s">
        <v>152</v>
      </c>
      <c r="AL11" s="84"/>
      <c r="AM11" s="39" t="s">
        <v>240</v>
      </c>
    </row>
    <row r="12" spans="1:39" s="43" customFormat="1">
      <c r="A12" s="84">
        <v>11</v>
      </c>
      <c r="B12" s="39">
        <v>15779</v>
      </c>
      <c r="C12" s="107">
        <v>130000005771</v>
      </c>
      <c r="D12" s="113" t="s">
        <v>1039</v>
      </c>
      <c r="E12" s="107" t="s">
        <v>1029</v>
      </c>
      <c r="F12" s="107"/>
      <c r="G12" s="107"/>
      <c r="H12" s="107"/>
      <c r="I12" s="84" t="s">
        <v>1018</v>
      </c>
      <c r="J12" s="39" t="s">
        <v>468</v>
      </c>
      <c r="K12" s="39" t="s">
        <v>1030</v>
      </c>
      <c r="L12" s="108"/>
      <c r="M12" s="39" t="s">
        <v>1019</v>
      </c>
      <c r="N12" s="84">
        <v>1650</v>
      </c>
      <c r="O12" s="84">
        <v>4125</v>
      </c>
      <c r="P12" s="84">
        <v>5</v>
      </c>
      <c r="Q12" s="109">
        <v>4.6029999999999998</v>
      </c>
      <c r="R12" s="110" t="s">
        <v>236</v>
      </c>
      <c r="S12" s="39" t="s">
        <v>1031</v>
      </c>
      <c r="T12" s="84">
        <v>21.2</v>
      </c>
      <c r="U12" s="111">
        <v>7000000</v>
      </c>
      <c r="V12" s="111" t="s">
        <v>813</v>
      </c>
      <c r="W12" s="111"/>
      <c r="X12" s="111"/>
      <c r="Y12" s="111"/>
      <c r="Z12" s="111"/>
      <c r="AA12" s="111"/>
      <c r="AB12" s="111"/>
      <c r="AC12" s="114" t="s">
        <v>1032</v>
      </c>
      <c r="AD12" s="111">
        <v>7000000</v>
      </c>
      <c r="AE12" s="84" t="s">
        <v>101</v>
      </c>
      <c r="AF12" s="10">
        <v>9100066170</v>
      </c>
      <c r="AG12" s="10" t="s">
        <v>238</v>
      </c>
      <c r="AH12" s="10" t="s">
        <v>102</v>
      </c>
      <c r="AI12" s="10" t="s">
        <v>239</v>
      </c>
      <c r="AJ12" s="84" t="s">
        <v>152</v>
      </c>
      <c r="AK12" s="84" t="s">
        <v>152</v>
      </c>
      <c r="AL12" s="84"/>
      <c r="AM12" s="39" t="s">
        <v>240</v>
      </c>
    </row>
    <row r="13" spans="1:39" s="43" customFormat="1">
      <c r="A13" s="84">
        <v>12</v>
      </c>
      <c r="B13" s="39">
        <v>18116</v>
      </c>
      <c r="C13" s="115">
        <v>220000000533</v>
      </c>
      <c r="D13" s="116">
        <v>6385688</v>
      </c>
      <c r="E13" s="116" t="s">
        <v>1040</v>
      </c>
      <c r="F13" s="116">
        <v>5008708250</v>
      </c>
      <c r="G13" s="116" t="s">
        <v>1041</v>
      </c>
      <c r="H13" s="116" t="s">
        <v>1041</v>
      </c>
      <c r="I13" s="84" t="s">
        <v>1018</v>
      </c>
      <c r="J13" s="39" t="s">
        <v>468</v>
      </c>
      <c r="K13" s="39">
        <v>3100001560</v>
      </c>
      <c r="L13" s="108"/>
      <c r="M13" s="39" t="s">
        <v>1019</v>
      </c>
      <c r="N13" s="84">
        <v>1650</v>
      </c>
      <c r="O13" s="84">
        <v>4125</v>
      </c>
      <c r="P13" s="84">
        <v>5</v>
      </c>
      <c r="Q13" s="109">
        <v>4.6769999999999996</v>
      </c>
      <c r="R13" s="110" t="s">
        <v>317</v>
      </c>
      <c r="S13" s="39" t="s">
        <v>1031</v>
      </c>
      <c r="T13" s="84">
        <v>21.2</v>
      </c>
      <c r="U13" s="111">
        <v>93300</v>
      </c>
      <c r="V13" s="111" t="s">
        <v>767</v>
      </c>
      <c r="W13" s="117">
        <v>84.905000000000001</v>
      </c>
      <c r="X13" s="111">
        <f t="shared" ref="X13:X28" si="8">U13*W13</f>
        <v>7921636.5</v>
      </c>
      <c r="Y13" s="111">
        <f t="shared" ref="Y13:Y28" si="9">X13*0%</f>
        <v>0</v>
      </c>
      <c r="Z13" s="111">
        <f t="shared" ref="Z13:Z28" si="10">Y13*10%</f>
        <v>0</v>
      </c>
      <c r="AA13" s="111">
        <f t="shared" ref="AA13:AA28" si="11">X13*18%</f>
        <v>1425894.5699999998</v>
      </c>
      <c r="AB13" s="111">
        <f t="shared" ref="AB13:AB28" si="12">X13*2.5%</f>
        <v>198040.91250000001</v>
      </c>
      <c r="AC13" s="111">
        <f t="shared" ref="AC13:AC28" si="13">SUM(X13:AB13)</f>
        <v>9545571.9824999999</v>
      </c>
      <c r="AD13" s="111">
        <f t="shared" ref="AD13:AD28" si="14">AC13-AA13</f>
        <v>8119677.4124999996</v>
      </c>
      <c r="AE13" s="84" t="s">
        <v>101</v>
      </c>
      <c r="AF13" s="84">
        <v>9100084492</v>
      </c>
      <c r="AG13" s="84" t="s">
        <v>7</v>
      </c>
      <c r="AH13" s="84" t="s">
        <v>102</v>
      </c>
      <c r="AI13" s="84" t="s">
        <v>18</v>
      </c>
      <c r="AJ13" s="84">
        <v>330050808</v>
      </c>
      <c r="AK13" s="84" t="s">
        <v>117</v>
      </c>
      <c r="AL13" s="84"/>
      <c r="AM13" s="84" t="s">
        <v>1041</v>
      </c>
    </row>
    <row r="14" spans="1:39" s="43" customFormat="1">
      <c r="A14" s="84">
        <v>13</v>
      </c>
      <c r="B14" s="39">
        <v>18117</v>
      </c>
      <c r="C14" s="107">
        <v>220000000533</v>
      </c>
      <c r="D14" s="107">
        <v>6385688</v>
      </c>
      <c r="E14" s="107" t="s">
        <v>1040</v>
      </c>
      <c r="F14" s="107">
        <v>5008708250</v>
      </c>
      <c r="G14" s="107" t="s">
        <v>1041</v>
      </c>
      <c r="H14" s="107" t="s">
        <v>1041</v>
      </c>
      <c r="I14" s="84" t="s">
        <v>1018</v>
      </c>
      <c r="J14" s="39" t="s">
        <v>468</v>
      </c>
      <c r="K14" s="39">
        <v>3100001560</v>
      </c>
      <c r="L14" s="108"/>
      <c r="M14" s="39" t="s">
        <v>1019</v>
      </c>
      <c r="N14" s="84">
        <v>1650</v>
      </c>
      <c r="O14" s="84">
        <v>4125</v>
      </c>
      <c r="P14" s="84">
        <v>5</v>
      </c>
      <c r="Q14" s="109">
        <v>4.6769999999999996</v>
      </c>
      <c r="R14" s="110" t="s">
        <v>317</v>
      </c>
      <c r="S14" s="39" t="s">
        <v>1031</v>
      </c>
      <c r="T14" s="84">
        <v>21.2</v>
      </c>
      <c r="U14" s="111">
        <v>93300</v>
      </c>
      <c r="V14" s="111" t="s">
        <v>767</v>
      </c>
      <c r="W14" s="117">
        <v>84.905000000000001</v>
      </c>
      <c r="X14" s="111">
        <f t="shared" si="8"/>
        <v>7921636.5</v>
      </c>
      <c r="Y14" s="111">
        <f t="shared" si="9"/>
        <v>0</v>
      </c>
      <c r="Z14" s="111">
        <f t="shared" si="10"/>
        <v>0</v>
      </c>
      <c r="AA14" s="111">
        <f t="shared" si="11"/>
        <v>1425894.5699999998</v>
      </c>
      <c r="AB14" s="111">
        <f t="shared" si="12"/>
        <v>198040.91250000001</v>
      </c>
      <c r="AC14" s="111">
        <f t="shared" si="13"/>
        <v>9545571.9824999999</v>
      </c>
      <c r="AD14" s="111">
        <f t="shared" si="14"/>
        <v>8119677.4124999996</v>
      </c>
      <c r="AE14" s="84" t="s">
        <v>101</v>
      </c>
      <c r="AF14" s="84">
        <v>9100084492</v>
      </c>
      <c r="AG14" s="84" t="s">
        <v>7</v>
      </c>
      <c r="AH14" s="84" t="s">
        <v>102</v>
      </c>
      <c r="AI14" s="84" t="s">
        <v>18</v>
      </c>
      <c r="AJ14" s="84">
        <v>330050808</v>
      </c>
      <c r="AK14" s="84" t="s">
        <v>117</v>
      </c>
      <c r="AL14" s="84"/>
      <c r="AM14" s="84" t="s">
        <v>1041</v>
      </c>
    </row>
    <row r="15" spans="1:39" s="43" customFormat="1">
      <c r="A15" s="84">
        <v>14</v>
      </c>
      <c r="B15" s="39">
        <v>18118</v>
      </c>
      <c r="C15" s="107">
        <v>220000000533</v>
      </c>
      <c r="D15" s="107">
        <v>7352009</v>
      </c>
      <c r="E15" s="107" t="s">
        <v>1042</v>
      </c>
      <c r="F15" s="107">
        <v>5009085515</v>
      </c>
      <c r="G15" s="107" t="s">
        <v>1043</v>
      </c>
      <c r="H15" s="107" t="s">
        <v>1043</v>
      </c>
      <c r="I15" s="84" t="s">
        <v>1018</v>
      </c>
      <c r="J15" s="39" t="s">
        <v>468</v>
      </c>
      <c r="K15" s="39">
        <v>3100001560</v>
      </c>
      <c r="L15" s="108"/>
      <c r="M15" s="39" t="s">
        <v>1019</v>
      </c>
      <c r="N15" s="84">
        <v>1650</v>
      </c>
      <c r="O15" s="84">
        <v>4125</v>
      </c>
      <c r="P15" s="84">
        <v>5</v>
      </c>
      <c r="Q15" s="109">
        <v>4.5419999999999998</v>
      </c>
      <c r="R15" s="110" t="s">
        <v>317</v>
      </c>
      <c r="S15" s="39" t="s">
        <v>1031</v>
      </c>
      <c r="T15" s="84">
        <v>21.2</v>
      </c>
      <c r="U15" s="111">
        <v>93300</v>
      </c>
      <c r="V15" s="111" t="s">
        <v>767</v>
      </c>
      <c r="W15" s="117">
        <v>84.905000000000001</v>
      </c>
      <c r="X15" s="111">
        <f t="shared" si="8"/>
        <v>7921636.5</v>
      </c>
      <c r="Y15" s="111">
        <f t="shared" si="9"/>
        <v>0</v>
      </c>
      <c r="Z15" s="111">
        <f t="shared" si="10"/>
        <v>0</v>
      </c>
      <c r="AA15" s="111">
        <f t="shared" si="11"/>
        <v>1425894.5699999998</v>
      </c>
      <c r="AB15" s="111">
        <f t="shared" si="12"/>
        <v>198040.91250000001</v>
      </c>
      <c r="AC15" s="111">
        <f t="shared" si="13"/>
        <v>9545571.9824999999</v>
      </c>
      <c r="AD15" s="111">
        <f t="shared" si="14"/>
        <v>8119677.4124999996</v>
      </c>
      <c r="AE15" s="84" t="s">
        <v>101</v>
      </c>
      <c r="AF15" s="84">
        <v>9100084492</v>
      </c>
      <c r="AG15" s="84" t="s">
        <v>7</v>
      </c>
      <c r="AH15" s="84" t="s">
        <v>102</v>
      </c>
      <c r="AI15" s="84" t="s">
        <v>18</v>
      </c>
      <c r="AJ15" s="84">
        <v>330050808</v>
      </c>
      <c r="AK15" s="84" t="s">
        <v>117</v>
      </c>
      <c r="AL15" s="84"/>
      <c r="AM15" s="84" t="s">
        <v>1043</v>
      </c>
    </row>
    <row r="16" spans="1:39" s="43" customFormat="1">
      <c r="A16" s="84">
        <v>15</v>
      </c>
      <c r="B16" s="39">
        <v>18119</v>
      </c>
      <c r="C16" s="107">
        <v>220000000533</v>
      </c>
      <c r="D16" s="107">
        <v>7352009</v>
      </c>
      <c r="E16" s="107" t="s">
        <v>1042</v>
      </c>
      <c r="F16" s="107">
        <v>5009085515</v>
      </c>
      <c r="G16" s="107" t="s">
        <v>1043</v>
      </c>
      <c r="H16" s="107" t="s">
        <v>1043</v>
      </c>
      <c r="I16" s="84" t="s">
        <v>1018</v>
      </c>
      <c r="J16" s="39" t="s">
        <v>468</v>
      </c>
      <c r="K16" s="39">
        <v>3100001560</v>
      </c>
      <c r="L16" s="108"/>
      <c r="M16" s="39" t="s">
        <v>1019</v>
      </c>
      <c r="N16" s="84">
        <v>1650</v>
      </c>
      <c r="O16" s="84">
        <v>4125</v>
      </c>
      <c r="P16" s="84">
        <v>5</v>
      </c>
      <c r="Q16" s="109">
        <v>4.5860000000000003</v>
      </c>
      <c r="R16" s="110" t="s">
        <v>317</v>
      </c>
      <c r="S16" s="39" t="s">
        <v>1031</v>
      </c>
      <c r="T16" s="84">
        <v>21.2</v>
      </c>
      <c r="U16" s="111">
        <v>93300</v>
      </c>
      <c r="V16" s="111" t="s">
        <v>767</v>
      </c>
      <c r="W16" s="117">
        <v>84.905000000000001</v>
      </c>
      <c r="X16" s="111">
        <f t="shared" si="8"/>
        <v>7921636.5</v>
      </c>
      <c r="Y16" s="111">
        <f t="shared" si="9"/>
        <v>0</v>
      </c>
      <c r="Z16" s="111">
        <f t="shared" si="10"/>
        <v>0</v>
      </c>
      <c r="AA16" s="111">
        <f t="shared" si="11"/>
        <v>1425894.5699999998</v>
      </c>
      <c r="AB16" s="111">
        <f t="shared" si="12"/>
        <v>198040.91250000001</v>
      </c>
      <c r="AC16" s="111">
        <f t="shared" si="13"/>
        <v>9545571.9824999999</v>
      </c>
      <c r="AD16" s="111">
        <f t="shared" si="14"/>
        <v>8119677.4124999996</v>
      </c>
      <c r="AE16" s="84" t="s">
        <v>101</v>
      </c>
      <c r="AF16" s="84">
        <v>9100084492</v>
      </c>
      <c r="AG16" s="84" t="s">
        <v>7</v>
      </c>
      <c r="AH16" s="84" t="s">
        <v>102</v>
      </c>
      <c r="AI16" s="84" t="s">
        <v>18</v>
      </c>
      <c r="AJ16" s="84">
        <v>330050808</v>
      </c>
      <c r="AK16" s="84" t="s">
        <v>117</v>
      </c>
      <c r="AL16" s="84"/>
      <c r="AM16" s="84" t="s">
        <v>1043</v>
      </c>
    </row>
    <row r="17" spans="1:39" s="43" customFormat="1">
      <c r="A17" s="84">
        <v>16</v>
      </c>
      <c r="B17" s="39" t="s">
        <v>1044</v>
      </c>
      <c r="C17" s="107">
        <v>220000000530</v>
      </c>
      <c r="D17" s="107">
        <v>7395517</v>
      </c>
      <c r="E17" s="107" t="s">
        <v>801</v>
      </c>
      <c r="F17" s="107">
        <v>5009091846</v>
      </c>
      <c r="G17" s="107" t="s">
        <v>113</v>
      </c>
      <c r="H17" s="107" t="s">
        <v>113</v>
      </c>
      <c r="I17" s="84" t="s">
        <v>1018</v>
      </c>
      <c r="J17" s="39" t="s">
        <v>468</v>
      </c>
      <c r="K17" s="39">
        <v>3100001560</v>
      </c>
      <c r="L17" s="108"/>
      <c r="M17" s="39" t="s">
        <v>1019</v>
      </c>
      <c r="N17" s="84">
        <v>1650</v>
      </c>
      <c r="O17" s="84">
        <v>4125</v>
      </c>
      <c r="P17" s="84">
        <v>3</v>
      </c>
      <c r="Q17" s="109">
        <v>3.47</v>
      </c>
      <c r="R17" s="110" t="s">
        <v>114</v>
      </c>
      <c r="S17" s="39" t="s">
        <v>115</v>
      </c>
      <c r="T17" s="84">
        <v>21.2</v>
      </c>
      <c r="U17" s="111">
        <v>148000</v>
      </c>
      <c r="V17" s="111" t="s">
        <v>100</v>
      </c>
      <c r="W17" s="117">
        <v>68.8</v>
      </c>
      <c r="X17" s="111">
        <f t="shared" si="8"/>
        <v>10182400</v>
      </c>
      <c r="Y17" s="111">
        <f t="shared" si="9"/>
        <v>0</v>
      </c>
      <c r="Z17" s="111">
        <f t="shared" si="10"/>
        <v>0</v>
      </c>
      <c r="AA17" s="111">
        <f t="shared" si="11"/>
        <v>1832832</v>
      </c>
      <c r="AB17" s="111">
        <f t="shared" si="12"/>
        <v>254560</v>
      </c>
      <c r="AC17" s="111">
        <f t="shared" si="13"/>
        <v>12269792</v>
      </c>
      <c r="AD17" s="111">
        <f t="shared" si="14"/>
        <v>10436960</v>
      </c>
      <c r="AE17" s="84" t="s">
        <v>101</v>
      </c>
      <c r="AF17" s="84">
        <v>9100082407</v>
      </c>
      <c r="AG17" s="84" t="s">
        <v>7</v>
      </c>
      <c r="AH17" s="84" t="s">
        <v>116</v>
      </c>
      <c r="AI17" s="84" t="s">
        <v>18</v>
      </c>
      <c r="AJ17" s="84">
        <v>330050808</v>
      </c>
      <c r="AK17" s="84" t="s">
        <v>117</v>
      </c>
      <c r="AL17" s="84" t="s">
        <v>1043</v>
      </c>
      <c r="AM17" s="84" t="s">
        <v>1043</v>
      </c>
    </row>
    <row r="18" spans="1:39" s="43" customFormat="1">
      <c r="A18" s="84">
        <v>17</v>
      </c>
      <c r="B18" s="39" t="s">
        <v>1045</v>
      </c>
      <c r="C18" s="107">
        <v>220000000530</v>
      </c>
      <c r="D18" s="107">
        <v>7395517</v>
      </c>
      <c r="E18" s="107" t="s">
        <v>801</v>
      </c>
      <c r="F18" s="107">
        <v>5009091846</v>
      </c>
      <c r="G18" s="107" t="s">
        <v>113</v>
      </c>
      <c r="H18" s="107" t="s">
        <v>113</v>
      </c>
      <c r="I18" s="84" t="s">
        <v>1018</v>
      </c>
      <c r="J18" s="39" t="s">
        <v>468</v>
      </c>
      <c r="K18" s="39">
        <v>3100001560</v>
      </c>
      <c r="L18" s="108"/>
      <c r="M18" s="39" t="s">
        <v>1019</v>
      </c>
      <c r="N18" s="84">
        <v>1650</v>
      </c>
      <c r="O18" s="84">
        <v>4125</v>
      </c>
      <c r="P18" s="84">
        <v>3</v>
      </c>
      <c r="Q18" s="109">
        <v>2.98</v>
      </c>
      <c r="R18" s="110" t="s">
        <v>114</v>
      </c>
      <c r="S18" s="39" t="s">
        <v>115</v>
      </c>
      <c r="T18" s="84">
        <v>21.2</v>
      </c>
      <c r="U18" s="111">
        <v>148000</v>
      </c>
      <c r="V18" s="111" t="s">
        <v>100</v>
      </c>
      <c r="W18" s="117">
        <v>68.8</v>
      </c>
      <c r="X18" s="111">
        <f t="shared" si="8"/>
        <v>10182400</v>
      </c>
      <c r="Y18" s="111">
        <f t="shared" si="9"/>
        <v>0</v>
      </c>
      <c r="Z18" s="111">
        <f t="shared" si="10"/>
        <v>0</v>
      </c>
      <c r="AA18" s="111">
        <f t="shared" si="11"/>
        <v>1832832</v>
      </c>
      <c r="AB18" s="111">
        <f t="shared" si="12"/>
        <v>254560</v>
      </c>
      <c r="AC18" s="111">
        <f t="shared" si="13"/>
        <v>12269792</v>
      </c>
      <c r="AD18" s="111">
        <f t="shared" si="14"/>
        <v>10436960</v>
      </c>
      <c r="AE18" s="84" t="s">
        <v>101</v>
      </c>
      <c r="AF18" s="84">
        <v>9100082407</v>
      </c>
      <c r="AG18" s="84" t="s">
        <v>7</v>
      </c>
      <c r="AH18" s="84" t="s">
        <v>116</v>
      </c>
      <c r="AI18" s="84" t="s">
        <v>18</v>
      </c>
      <c r="AJ18" s="84">
        <v>330050808</v>
      </c>
      <c r="AK18" s="84" t="s">
        <v>117</v>
      </c>
      <c r="AL18" s="84" t="s">
        <v>1043</v>
      </c>
      <c r="AM18" s="84" t="s">
        <v>1043</v>
      </c>
    </row>
    <row r="19" spans="1:39" s="43" customFormat="1">
      <c r="A19" s="84">
        <v>18</v>
      </c>
      <c r="B19" s="39" t="s">
        <v>1046</v>
      </c>
      <c r="C19" s="107">
        <v>220000000530</v>
      </c>
      <c r="D19" s="107">
        <v>8484004</v>
      </c>
      <c r="E19" s="107" t="s">
        <v>1047</v>
      </c>
      <c r="F19" s="107">
        <v>5009559893</v>
      </c>
      <c r="G19" s="107" t="s">
        <v>1048</v>
      </c>
      <c r="H19" s="107" t="s">
        <v>1048</v>
      </c>
      <c r="I19" s="84" t="s">
        <v>1018</v>
      </c>
      <c r="J19" s="39" t="s">
        <v>468</v>
      </c>
      <c r="K19" s="39">
        <v>3100001560</v>
      </c>
      <c r="L19" s="108"/>
      <c r="M19" s="39" t="s">
        <v>1019</v>
      </c>
      <c r="N19" s="84">
        <v>1650</v>
      </c>
      <c r="O19" s="84">
        <v>4125</v>
      </c>
      <c r="P19" s="84">
        <v>3</v>
      </c>
      <c r="Q19" s="109">
        <v>3.02</v>
      </c>
      <c r="R19" s="110" t="s">
        <v>114</v>
      </c>
      <c r="S19" s="39" t="s">
        <v>115</v>
      </c>
      <c r="T19" s="84">
        <v>21.2</v>
      </c>
      <c r="U19" s="111">
        <v>148000</v>
      </c>
      <c r="V19" s="111" t="s">
        <v>100</v>
      </c>
      <c r="W19" s="117">
        <v>68.8</v>
      </c>
      <c r="X19" s="111">
        <f t="shared" si="8"/>
        <v>10182400</v>
      </c>
      <c r="Y19" s="111">
        <f t="shared" si="9"/>
        <v>0</v>
      </c>
      <c r="Z19" s="111">
        <f t="shared" si="10"/>
        <v>0</v>
      </c>
      <c r="AA19" s="111">
        <f t="shared" si="11"/>
        <v>1832832</v>
      </c>
      <c r="AB19" s="111">
        <f t="shared" si="12"/>
        <v>254560</v>
      </c>
      <c r="AC19" s="111">
        <f t="shared" si="13"/>
        <v>12269792</v>
      </c>
      <c r="AD19" s="111">
        <f t="shared" si="14"/>
        <v>10436960</v>
      </c>
      <c r="AE19" s="84" t="s">
        <v>101</v>
      </c>
      <c r="AF19" s="84">
        <v>9100082407</v>
      </c>
      <c r="AG19" s="84" t="s">
        <v>7</v>
      </c>
      <c r="AH19" s="84" t="s">
        <v>116</v>
      </c>
      <c r="AI19" s="84" t="s">
        <v>18</v>
      </c>
      <c r="AJ19" s="84">
        <v>330050808</v>
      </c>
      <c r="AK19" s="84" t="s">
        <v>117</v>
      </c>
      <c r="AL19" s="84" t="s">
        <v>118</v>
      </c>
      <c r="AM19" s="84" t="s">
        <v>118</v>
      </c>
    </row>
    <row r="20" spans="1:39" s="43" customFormat="1">
      <c r="A20" s="84">
        <v>19</v>
      </c>
      <c r="B20" s="39" t="s">
        <v>1049</v>
      </c>
      <c r="C20" s="107">
        <v>220000000530</v>
      </c>
      <c r="D20" s="107">
        <v>8484004</v>
      </c>
      <c r="E20" s="107" t="s">
        <v>1047</v>
      </c>
      <c r="F20" s="107">
        <v>5009559893</v>
      </c>
      <c r="G20" s="107" t="s">
        <v>1048</v>
      </c>
      <c r="H20" s="107" t="s">
        <v>1048</v>
      </c>
      <c r="I20" s="84" t="s">
        <v>1018</v>
      </c>
      <c r="J20" s="39" t="s">
        <v>468</v>
      </c>
      <c r="K20" s="39">
        <v>3100001560</v>
      </c>
      <c r="L20" s="108"/>
      <c r="M20" s="39" t="s">
        <v>1019</v>
      </c>
      <c r="N20" s="84">
        <v>1650</v>
      </c>
      <c r="O20" s="84">
        <v>4125</v>
      </c>
      <c r="P20" s="84">
        <v>3</v>
      </c>
      <c r="Q20" s="109">
        <v>3.05</v>
      </c>
      <c r="R20" s="110" t="s">
        <v>114</v>
      </c>
      <c r="S20" s="39" t="s">
        <v>115</v>
      </c>
      <c r="T20" s="84">
        <v>21.2</v>
      </c>
      <c r="U20" s="111">
        <v>148000</v>
      </c>
      <c r="V20" s="111" t="s">
        <v>100</v>
      </c>
      <c r="W20" s="117">
        <v>68.8</v>
      </c>
      <c r="X20" s="111">
        <f t="shared" si="8"/>
        <v>10182400</v>
      </c>
      <c r="Y20" s="111">
        <f t="shared" si="9"/>
        <v>0</v>
      </c>
      <c r="Z20" s="111">
        <f t="shared" si="10"/>
        <v>0</v>
      </c>
      <c r="AA20" s="111">
        <f t="shared" si="11"/>
        <v>1832832</v>
      </c>
      <c r="AB20" s="111">
        <f t="shared" si="12"/>
        <v>254560</v>
      </c>
      <c r="AC20" s="111">
        <f t="shared" si="13"/>
        <v>12269792</v>
      </c>
      <c r="AD20" s="111">
        <f t="shared" si="14"/>
        <v>10436960</v>
      </c>
      <c r="AE20" s="84" t="s">
        <v>101</v>
      </c>
      <c r="AF20" s="84">
        <v>9100082407</v>
      </c>
      <c r="AG20" s="84" t="s">
        <v>7</v>
      </c>
      <c r="AH20" s="84" t="s">
        <v>116</v>
      </c>
      <c r="AI20" s="84" t="s">
        <v>18</v>
      </c>
      <c r="AJ20" s="84">
        <v>330050808</v>
      </c>
      <c r="AK20" s="84" t="s">
        <v>117</v>
      </c>
      <c r="AL20" s="84" t="s">
        <v>118</v>
      </c>
      <c r="AM20" s="84" t="s">
        <v>118</v>
      </c>
    </row>
    <row r="21" spans="1:39" s="43" customFormat="1">
      <c r="A21" s="84">
        <v>20</v>
      </c>
      <c r="B21" s="39" t="s">
        <v>1050</v>
      </c>
      <c r="C21" s="107">
        <v>220000000531</v>
      </c>
      <c r="D21" s="107">
        <v>69897</v>
      </c>
      <c r="E21" s="107" t="s">
        <v>1051</v>
      </c>
      <c r="F21" s="107">
        <v>5007678449</v>
      </c>
      <c r="G21" s="107" t="s">
        <v>1052</v>
      </c>
      <c r="H21" s="107" t="s">
        <v>1052</v>
      </c>
      <c r="I21" s="84" t="s">
        <v>1018</v>
      </c>
      <c r="J21" s="39" t="s">
        <v>468</v>
      </c>
      <c r="K21" s="39">
        <v>3100001560</v>
      </c>
      <c r="L21" s="108"/>
      <c r="M21" s="39" t="s">
        <v>1019</v>
      </c>
      <c r="N21" s="84">
        <v>1650</v>
      </c>
      <c r="O21" s="84">
        <v>4125</v>
      </c>
      <c r="P21" s="84">
        <v>5</v>
      </c>
      <c r="Q21" s="109">
        <v>5.18</v>
      </c>
      <c r="R21" s="110" t="s">
        <v>1053</v>
      </c>
      <c r="S21" s="39" t="s">
        <v>1054</v>
      </c>
      <c r="T21" s="84">
        <v>21.2</v>
      </c>
      <c r="U21" s="111">
        <v>134000</v>
      </c>
      <c r="V21" s="111" t="s">
        <v>100</v>
      </c>
      <c r="W21" s="117">
        <v>68.953800000000001</v>
      </c>
      <c r="X21" s="111">
        <f t="shared" si="8"/>
        <v>9239809.1999999993</v>
      </c>
      <c r="Y21" s="111">
        <f t="shared" si="9"/>
        <v>0</v>
      </c>
      <c r="Z21" s="111">
        <f t="shared" si="10"/>
        <v>0</v>
      </c>
      <c r="AA21" s="111">
        <f t="shared" si="11"/>
        <v>1663165.6559999997</v>
      </c>
      <c r="AB21" s="111">
        <f t="shared" si="12"/>
        <v>230995.22999999998</v>
      </c>
      <c r="AC21" s="111">
        <f t="shared" si="13"/>
        <v>11133970.085999999</v>
      </c>
      <c r="AD21" s="111">
        <f t="shared" si="14"/>
        <v>9470804.4299999997</v>
      </c>
      <c r="AE21" s="84" t="s">
        <v>101</v>
      </c>
      <c r="AF21" s="84">
        <v>9100082530</v>
      </c>
      <c r="AG21" s="84" t="s">
        <v>7</v>
      </c>
      <c r="AH21" s="84" t="s">
        <v>102</v>
      </c>
      <c r="AI21" s="84" t="s">
        <v>18</v>
      </c>
      <c r="AJ21" s="84">
        <v>330047413</v>
      </c>
      <c r="AK21" s="39" t="s">
        <v>103</v>
      </c>
      <c r="AL21" s="108"/>
      <c r="AM21" s="118" t="s">
        <v>1055</v>
      </c>
    </row>
    <row r="22" spans="1:39" s="43" customFormat="1">
      <c r="A22" s="84">
        <v>21</v>
      </c>
      <c r="B22" s="39" t="s">
        <v>1056</v>
      </c>
      <c r="C22" s="107">
        <v>220000000531</v>
      </c>
      <c r="D22" s="107">
        <v>69897</v>
      </c>
      <c r="E22" s="107" t="s">
        <v>1051</v>
      </c>
      <c r="F22" s="107">
        <v>5007678449</v>
      </c>
      <c r="G22" s="107" t="s">
        <v>1052</v>
      </c>
      <c r="H22" s="107" t="s">
        <v>1052</v>
      </c>
      <c r="I22" s="84" t="s">
        <v>1018</v>
      </c>
      <c r="J22" s="39" t="s">
        <v>468</v>
      </c>
      <c r="K22" s="39">
        <v>3100001560</v>
      </c>
      <c r="L22" s="108"/>
      <c r="M22" s="39" t="s">
        <v>1019</v>
      </c>
      <c r="N22" s="84">
        <v>1650</v>
      </c>
      <c r="O22" s="84">
        <v>4125</v>
      </c>
      <c r="P22" s="84">
        <v>5</v>
      </c>
      <c r="Q22" s="109">
        <v>5.05</v>
      </c>
      <c r="R22" s="110" t="s">
        <v>1053</v>
      </c>
      <c r="S22" s="39" t="s">
        <v>1054</v>
      </c>
      <c r="T22" s="84">
        <v>21.2</v>
      </c>
      <c r="U22" s="111">
        <v>134000</v>
      </c>
      <c r="V22" s="111" t="s">
        <v>100</v>
      </c>
      <c r="W22" s="117">
        <v>68.953800000000001</v>
      </c>
      <c r="X22" s="111">
        <f t="shared" si="8"/>
        <v>9239809.1999999993</v>
      </c>
      <c r="Y22" s="111">
        <f t="shared" si="9"/>
        <v>0</v>
      </c>
      <c r="Z22" s="111">
        <f t="shared" si="10"/>
        <v>0</v>
      </c>
      <c r="AA22" s="111">
        <f t="shared" si="11"/>
        <v>1663165.6559999997</v>
      </c>
      <c r="AB22" s="111">
        <f t="shared" si="12"/>
        <v>230995.22999999998</v>
      </c>
      <c r="AC22" s="111">
        <f t="shared" si="13"/>
        <v>11133970.085999999</v>
      </c>
      <c r="AD22" s="111">
        <f t="shared" si="14"/>
        <v>9470804.4299999997</v>
      </c>
      <c r="AE22" s="84" t="s">
        <v>101</v>
      </c>
      <c r="AF22" s="84">
        <v>9100082530</v>
      </c>
      <c r="AG22" s="84" t="s">
        <v>7</v>
      </c>
      <c r="AH22" s="84" t="s">
        <v>102</v>
      </c>
      <c r="AI22" s="84" t="s">
        <v>18</v>
      </c>
      <c r="AJ22" s="84">
        <v>330047413</v>
      </c>
      <c r="AK22" s="39" t="s">
        <v>103</v>
      </c>
      <c r="AL22" s="108"/>
      <c r="AM22" s="118" t="s">
        <v>1055</v>
      </c>
    </row>
    <row r="23" spans="1:39" s="43" customFormat="1">
      <c r="A23" s="84">
        <v>22</v>
      </c>
      <c r="B23" s="39" t="s">
        <v>1057</v>
      </c>
      <c r="C23" s="107">
        <v>220000000531</v>
      </c>
      <c r="D23" s="107">
        <v>69897</v>
      </c>
      <c r="E23" s="107" t="s">
        <v>1051</v>
      </c>
      <c r="F23" s="107">
        <v>5007678449</v>
      </c>
      <c r="G23" s="107" t="s">
        <v>1052</v>
      </c>
      <c r="H23" s="107" t="s">
        <v>1052</v>
      </c>
      <c r="I23" s="84" t="s">
        <v>1018</v>
      </c>
      <c r="J23" s="39" t="s">
        <v>468</v>
      </c>
      <c r="K23" s="39">
        <v>3100001560</v>
      </c>
      <c r="L23" s="108"/>
      <c r="M23" s="39" t="s">
        <v>1019</v>
      </c>
      <c r="N23" s="84">
        <v>1650</v>
      </c>
      <c r="O23" s="84">
        <v>4125</v>
      </c>
      <c r="P23" s="84">
        <v>5</v>
      </c>
      <c r="Q23" s="109">
        <v>5.05</v>
      </c>
      <c r="R23" s="110" t="s">
        <v>1053</v>
      </c>
      <c r="S23" s="39" t="s">
        <v>1054</v>
      </c>
      <c r="T23" s="84">
        <v>21.2</v>
      </c>
      <c r="U23" s="111">
        <v>134000</v>
      </c>
      <c r="V23" s="111" t="s">
        <v>100</v>
      </c>
      <c r="W23" s="117">
        <v>68.953800000000001</v>
      </c>
      <c r="X23" s="111">
        <f t="shared" si="8"/>
        <v>9239809.1999999993</v>
      </c>
      <c r="Y23" s="111">
        <f t="shared" si="9"/>
        <v>0</v>
      </c>
      <c r="Z23" s="111">
        <f t="shared" si="10"/>
        <v>0</v>
      </c>
      <c r="AA23" s="111">
        <f t="shared" si="11"/>
        <v>1663165.6559999997</v>
      </c>
      <c r="AB23" s="111">
        <f t="shared" si="12"/>
        <v>230995.22999999998</v>
      </c>
      <c r="AC23" s="111">
        <f t="shared" si="13"/>
        <v>11133970.085999999</v>
      </c>
      <c r="AD23" s="111">
        <f t="shared" si="14"/>
        <v>9470804.4299999997</v>
      </c>
      <c r="AE23" s="84" t="s">
        <v>101</v>
      </c>
      <c r="AF23" s="84">
        <v>9100082530</v>
      </c>
      <c r="AG23" s="84" t="s">
        <v>7</v>
      </c>
      <c r="AH23" s="84" t="s">
        <v>102</v>
      </c>
      <c r="AI23" s="84" t="s">
        <v>18</v>
      </c>
      <c r="AJ23" s="84">
        <v>330047413</v>
      </c>
      <c r="AK23" s="39" t="s">
        <v>103</v>
      </c>
      <c r="AL23" s="108"/>
      <c r="AM23" s="118" t="s">
        <v>1055</v>
      </c>
    </row>
    <row r="24" spans="1:39" s="43" customFormat="1">
      <c r="A24" s="84">
        <v>23</v>
      </c>
      <c r="B24" s="39" t="s">
        <v>1058</v>
      </c>
      <c r="C24" s="107">
        <v>220000000531</v>
      </c>
      <c r="D24" s="107">
        <v>69897</v>
      </c>
      <c r="E24" s="107" t="s">
        <v>1051</v>
      </c>
      <c r="F24" s="107">
        <v>5007678449</v>
      </c>
      <c r="G24" s="107" t="s">
        <v>1052</v>
      </c>
      <c r="H24" s="107" t="s">
        <v>1052</v>
      </c>
      <c r="I24" s="84" t="s">
        <v>1018</v>
      </c>
      <c r="J24" s="39" t="s">
        <v>468</v>
      </c>
      <c r="K24" s="39">
        <v>3100001560</v>
      </c>
      <c r="L24" s="108"/>
      <c r="M24" s="39" t="s">
        <v>1019</v>
      </c>
      <c r="N24" s="84">
        <v>1650</v>
      </c>
      <c r="O24" s="84">
        <v>4125</v>
      </c>
      <c r="P24" s="84">
        <v>5</v>
      </c>
      <c r="Q24" s="109">
        <v>5.0999999999999996</v>
      </c>
      <c r="R24" s="110" t="s">
        <v>1053</v>
      </c>
      <c r="S24" s="39" t="s">
        <v>1054</v>
      </c>
      <c r="T24" s="84">
        <v>21.2</v>
      </c>
      <c r="U24" s="111">
        <v>134000</v>
      </c>
      <c r="V24" s="111" t="s">
        <v>100</v>
      </c>
      <c r="W24" s="117">
        <v>68.953800000000001</v>
      </c>
      <c r="X24" s="111">
        <f t="shared" si="8"/>
        <v>9239809.1999999993</v>
      </c>
      <c r="Y24" s="111">
        <f t="shared" si="9"/>
        <v>0</v>
      </c>
      <c r="Z24" s="111">
        <f t="shared" si="10"/>
        <v>0</v>
      </c>
      <c r="AA24" s="111">
        <f t="shared" si="11"/>
        <v>1663165.6559999997</v>
      </c>
      <c r="AB24" s="111">
        <f t="shared" si="12"/>
        <v>230995.22999999998</v>
      </c>
      <c r="AC24" s="111">
        <f t="shared" si="13"/>
        <v>11133970.085999999</v>
      </c>
      <c r="AD24" s="111">
        <f t="shared" si="14"/>
        <v>9470804.4299999997</v>
      </c>
      <c r="AE24" s="84" t="s">
        <v>101</v>
      </c>
      <c r="AF24" s="84">
        <v>9100082530</v>
      </c>
      <c r="AG24" s="84" t="s">
        <v>7</v>
      </c>
      <c r="AH24" s="84" t="s">
        <v>102</v>
      </c>
      <c r="AI24" s="84" t="s">
        <v>18</v>
      </c>
      <c r="AJ24" s="84">
        <v>330047413</v>
      </c>
      <c r="AK24" s="39" t="s">
        <v>103</v>
      </c>
      <c r="AL24" s="108"/>
      <c r="AM24" s="118" t="s">
        <v>1055</v>
      </c>
    </row>
    <row r="25" spans="1:39" s="43" customFormat="1">
      <c r="A25" s="84">
        <v>24</v>
      </c>
      <c r="B25" s="39" t="s">
        <v>1059</v>
      </c>
      <c r="C25" s="107">
        <v>220000000531</v>
      </c>
      <c r="D25" s="107">
        <v>3957827</v>
      </c>
      <c r="E25" s="107" t="s">
        <v>765</v>
      </c>
      <c r="F25" s="107">
        <v>5007936614</v>
      </c>
      <c r="G25" s="107" t="s">
        <v>1060</v>
      </c>
      <c r="H25" s="107" t="s">
        <v>1060</v>
      </c>
      <c r="I25" s="84" t="s">
        <v>1018</v>
      </c>
      <c r="J25" s="39" t="s">
        <v>468</v>
      </c>
      <c r="K25" s="39">
        <v>3100001560</v>
      </c>
      <c r="L25" s="108"/>
      <c r="M25" s="39" t="s">
        <v>1019</v>
      </c>
      <c r="N25" s="84">
        <v>1650</v>
      </c>
      <c r="O25" s="84">
        <v>4125</v>
      </c>
      <c r="P25" s="84">
        <v>5</v>
      </c>
      <c r="Q25" s="109">
        <v>5.12</v>
      </c>
      <c r="R25" s="110" t="s">
        <v>1053</v>
      </c>
      <c r="S25" s="39" t="s">
        <v>1054</v>
      </c>
      <c r="T25" s="84">
        <v>21.2</v>
      </c>
      <c r="U25" s="111">
        <v>134000</v>
      </c>
      <c r="V25" s="111" t="s">
        <v>100</v>
      </c>
      <c r="W25" s="117">
        <v>68.953800000000001</v>
      </c>
      <c r="X25" s="111">
        <f t="shared" si="8"/>
        <v>9239809.1999999993</v>
      </c>
      <c r="Y25" s="111">
        <f t="shared" si="9"/>
        <v>0</v>
      </c>
      <c r="Z25" s="111">
        <f t="shared" si="10"/>
        <v>0</v>
      </c>
      <c r="AA25" s="111">
        <f t="shared" si="11"/>
        <v>1663165.6559999997</v>
      </c>
      <c r="AB25" s="111">
        <f t="shared" si="12"/>
        <v>230995.22999999998</v>
      </c>
      <c r="AC25" s="111">
        <f t="shared" si="13"/>
        <v>11133970.085999999</v>
      </c>
      <c r="AD25" s="111">
        <f t="shared" si="14"/>
        <v>9470804.4299999997</v>
      </c>
      <c r="AE25" s="84" t="s">
        <v>101</v>
      </c>
      <c r="AF25" s="84">
        <v>9100082530</v>
      </c>
      <c r="AG25" s="84" t="s">
        <v>7</v>
      </c>
      <c r="AH25" s="84" t="s">
        <v>102</v>
      </c>
      <c r="AI25" s="84" t="s">
        <v>18</v>
      </c>
      <c r="AJ25" s="84">
        <v>330047413</v>
      </c>
      <c r="AK25" s="84" t="s">
        <v>103</v>
      </c>
      <c r="AL25" s="84" t="s">
        <v>1061</v>
      </c>
      <c r="AM25" s="119">
        <v>43742</v>
      </c>
    </row>
    <row r="26" spans="1:39" s="43" customFormat="1">
      <c r="A26" s="84">
        <v>25</v>
      </c>
      <c r="B26" s="39" t="s">
        <v>1062</v>
      </c>
      <c r="C26" s="107">
        <v>220000000531</v>
      </c>
      <c r="D26" s="107">
        <v>3957827</v>
      </c>
      <c r="E26" s="107" t="s">
        <v>765</v>
      </c>
      <c r="F26" s="107">
        <v>5007936614</v>
      </c>
      <c r="G26" s="107" t="s">
        <v>1060</v>
      </c>
      <c r="H26" s="107" t="s">
        <v>1060</v>
      </c>
      <c r="I26" s="84" t="s">
        <v>1018</v>
      </c>
      <c r="J26" s="39" t="s">
        <v>468</v>
      </c>
      <c r="K26" s="39">
        <v>3100001560</v>
      </c>
      <c r="L26" s="108"/>
      <c r="M26" s="39" t="s">
        <v>1019</v>
      </c>
      <c r="N26" s="84">
        <v>1650</v>
      </c>
      <c r="O26" s="84">
        <v>4125</v>
      </c>
      <c r="P26" s="84">
        <v>5</v>
      </c>
      <c r="Q26" s="109">
        <v>5.04</v>
      </c>
      <c r="R26" s="110" t="s">
        <v>1053</v>
      </c>
      <c r="S26" s="39" t="s">
        <v>1054</v>
      </c>
      <c r="T26" s="84">
        <v>21.2</v>
      </c>
      <c r="U26" s="111">
        <v>134000</v>
      </c>
      <c r="V26" s="111" t="s">
        <v>100</v>
      </c>
      <c r="W26" s="117">
        <v>68.953800000000001</v>
      </c>
      <c r="X26" s="111">
        <f t="shared" si="8"/>
        <v>9239809.1999999993</v>
      </c>
      <c r="Y26" s="111">
        <f t="shared" si="9"/>
        <v>0</v>
      </c>
      <c r="Z26" s="111">
        <f t="shared" si="10"/>
        <v>0</v>
      </c>
      <c r="AA26" s="111">
        <f t="shared" si="11"/>
        <v>1663165.6559999997</v>
      </c>
      <c r="AB26" s="111">
        <f t="shared" si="12"/>
        <v>230995.22999999998</v>
      </c>
      <c r="AC26" s="111">
        <f t="shared" si="13"/>
        <v>11133970.085999999</v>
      </c>
      <c r="AD26" s="111">
        <f t="shared" si="14"/>
        <v>9470804.4299999997</v>
      </c>
      <c r="AE26" s="84" t="s">
        <v>101</v>
      </c>
      <c r="AF26" s="84">
        <v>9100082530</v>
      </c>
      <c r="AG26" s="84" t="s">
        <v>7</v>
      </c>
      <c r="AH26" s="84" t="s">
        <v>102</v>
      </c>
      <c r="AI26" s="84" t="s">
        <v>18</v>
      </c>
      <c r="AJ26" s="84">
        <v>330047413</v>
      </c>
      <c r="AK26" s="84" t="s">
        <v>103</v>
      </c>
      <c r="AL26" s="84" t="s">
        <v>1061</v>
      </c>
      <c r="AM26" s="119">
        <v>43742</v>
      </c>
    </row>
    <row r="27" spans="1:39" s="43" customFormat="1">
      <c r="A27" s="84">
        <v>26</v>
      </c>
      <c r="B27" s="39" t="s">
        <v>1063</v>
      </c>
      <c r="C27" s="107">
        <v>220000000531</v>
      </c>
      <c r="D27" s="107">
        <v>3957827</v>
      </c>
      <c r="E27" s="107" t="s">
        <v>765</v>
      </c>
      <c r="F27" s="107">
        <v>5007936614</v>
      </c>
      <c r="G27" s="107" t="s">
        <v>1060</v>
      </c>
      <c r="H27" s="107" t="s">
        <v>1060</v>
      </c>
      <c r="I27" s="84" t="s">
        <v>1018</v>
      </c>
      <c r="J27" s="39" t="s">
        <v>468</v>
      </c>
      <c r="K27" s="39">
        <v>3100001560</v>
      </c>
      <c r="L27" s="108"/>
      <c r="M27" s="39" t="s">
        <v>1019</v>
      </c>
      <c r="N27" s="84">
        <v>1650</v>
      </c>
      <c r="O27" s="84">
        <v>4125</v>
      </c>
      <c r="P27" s="84">
        <v>5</v>
      </c>
      <c r="Q27" s="109">
        <v>5.07</v>
      </c>
      <c r="R27" s="110" t="s">
        <v>1053</v>
      </c>
      <c r="S27" s="39" t="s">
        <v>1054</v>
      </c>
      <c r="T27" s="84">
        <v>21.2</v>
      </c>
      <c r="U27" s="111">
        <v>134000</v>
      </c>
      <c r="V27" s="111" t="s">
        <v>100</v>
      </c>
      <c r="W27" s="117">
        <v>68.953800000000001</v>
      </c>
      <c r="X27" s="111">
        <f t="shared" si="8"/>
        <v>9239809.1999999993</v>
      </c>
      <c r="Y27" s="111">
        <f t="shared" si="9"/>
        <v>0</v>
      </c>
      <c r="Z27" s="111">
        <f t="shared" si="10"/>
        <v>0</v>
      </c>
      <c r="AA27" s="111">
        <f t="shared" si="11"/>
        <v>1663165.6559999997</v>
      </c>
      <c r="AB27" s="111">
        <f t="shared" si="12"/>
        <v>230995.22999999998</v>
      </c>
      <c r="AC27" s="111">
        <f t="shared" si="13"/>
        <v>11133970.085999999</v>
      </c>
      <c r="AD27" s="111">
        <f t="shared" si="14"/>
        <v>9470804.4299999997</v>
      </c>
      <c r="AE27" s="84" t="s">
        <v>101</v>
      </c>
      <c r="AF27" s="84">
        <v>9100082530</v>
      </c>
      <c r="AG27" s="84" t="s">
        <v>7</v>
      </c>
      <c r="AH27" s="84" t="s">
        <v>102</v>
      </c>
      <c r="AI27" s="84" t="s">
        <v>18</v>
      </c>
      <c r="AJ27" s="84">
        <v>330047413</v>
      </c>
      <c r="AK27" s="84" t="s">
        <v>103</v>
      </c>
      <c r="AL27" s="84" t="s">
        <v>1061</v>
      </c>
      <c r="AM27" s="119">
        <v>43712</v>
      </c>
    </row>
    <row r="28" spans="1:39" s="43" customFormat="1">
      <c r="A28" s="84">
        <v>27</v>
      </c>
      <c r="B28" s="39" t="s">
        <v>1064</v>
      </c>
      <c r="C28" s="116">
        <v>220000000531</v>
      </c>
      <c r="D28" s="116">
        <v>4064877</v>
      </c>
      <c r="E28" s="116" t="s">
        <v>1065</v>
      </c>
      <c r="F28" s="116">
        <v>5007944212</v>
      </c>
      <c r="G28" s="116" t="s">
        <v>1066</v>
      </c>
      <c r="H28" s="116" t="s">
        <v>1066</v>
      </c>
      <c r="I28" s="84" t="s">
        <v>1018</v>
      </c>
      <c r="J28" s="39" t="s">
        <v>468</v>
      </c>
      <c r="K28" s="39">
        <v>3100001560</v>
      </c>
      <c r="L28" s="108"/>
      <c r="M28" s="39" t="s">
        <v>1019</v>
      </c>
      <c r="N28" s="84">
        <v>1650</v>
      </c>
      <c r="O28" s="84">
        <v>4125</v>
      </c>
      <c r="P28" s="84">
        <v>5</v>
      </c>
      <c r="Q28" s="109">
        <v>5.12</v>
      </c>
      <c r="R28" s="110" t="s">
        <v>1053</v>
      </c>
      <c r="S28" s="39" t="s">
        <v>1054</v>
      </c>
      <c r="T28" s="84">
        <v>21.2</v>
      </c>
      <c r="U28" s="111">
        <v>134000</v>
      </c>
      <c r="V28" s="111" t="s">
        <v>100</v>
      </c>
      <c r="W28" s="117">
        <v>68.953800000000001</v>
      </c>
      <c r="X28" s="111">
        <f t="shared" si="8"/>
        <v>9239809.1999999993</v>
      </c>
      <c r="Y28" s="111">
        <f t="shared" si="9"/>
        <v>0</v>
      </c>
      <c r="Z28" s="111">
        <f t="shared" si="10"/>
        <v>0</v>
      </c>
      <c r="AA28" s="111">
        <f t="shared" si="11"/>
        <v>1663165.6559999997</v>
      </c>
      <c r="AB28" s="111">
        <f t="shared" si="12"/>
        <v>230995.22999999998</v>
      </c>
      <c r="AC28" s="111">
        <f t="shared" si="13"/>
        <v>11133970.085999999</v>
      </c>
      <c r="AD28" s="111">
        <f t="shared" si="14"/>
        <v>9470804.4299999997</v>
      </c>
      <c r="AE28" s="84" t="s">
        <v>101</v>
      </c>
      <c r="AF28" s="84">
        <v>9100082530</v>
      </c>
      <c r="AG28" s="84" t="s">
        <v>7</v>
      </c>
      <c r="AH28" s="84" t="s">
        <v>102</v>
      </c>
      <c r="AI28" s="84" t="s">
        <v>18</v>
      </c>
      <c r="AJ28" s="84">
        <v>330047413</v>
      </c>
      <c r="AK28" s="84" t="s">
        <v>103</v>
      </c>
      <c r="AL28" s="84" t="s">
        <v>1061</v>
      </c>
      <c r="AM28" s="120">
        <v>43739</v>
      </c>
    </row>
    <row r="29" spans="1:39" s="43" customFormat="1">
      <c r="A29" s="84">
        <v>28</v>
      </c>
      <c r="B29" s="39">
        <v>15772</v>
      </c>
      <c r="C29" s="116">
        <v>130000005771</v>
      </c>
      <c r="D29" s="116" t="s">
        <v>1067</v>
      </c>
      <c r="E29" s="116" t="s">
        <v>1029</v>
      </c>
      <c r="F29" s="116"/>
      <c r="G29" s="116"/>
      <c r="H29" s="116"/>
      <c r="I29" s="84" t="s">
        <v>1068</v>
      </c>
      <c r="J29" s="39" t="s">
        <v>468</v>
      </c>
      <c r="K29" s="39" t="s">
        <v>1030</v>
      </c>
      <c r="L29" s="108"/>
      <c r="M29" s="39" t="s">
        <v>1019</v>
      </c>
      <c r="N29" s="84">
        <v>1650</v>
      </c>
      <c r="O29" s="84">
        <v>4125</v>
      </c>
      <c r="P29" s="84">
        <v>5</v>
      </c>
      <c r="Q29" s="109">
        <v>4.57</v>
      </c>
      <c r="R29" s="110" t="s">
        <v>236</v>
      </c>
      <c r="S29" s="39" t="s">
        <v>1069</v>
      </c>
      <c r="T29" s="84">
        <v>21.2</v>
      </c>
      <c r="U29" s="111">
        <v>7000000</v>
      </c>
      <c r="V29" s="111" t="s">
        <v>813</v>
      </c>
      <c r="W29" s="117"/>
      <c r="X29" s="111"/>
      <c r="Y29" s="111"/>
      <c r="Z29" s="111"/>
      <c r="AA29" s="111"/>
      <c r="AB29" s="111"/>
      <c r="AC29" s="111"/>
      <c r="AD29" s="111">
        <v>7000000</v>
      </c>
      <c r="AE29" s="84" t="s">
        <v>101</v>
      </c>
      <c r="AF29" s="84">
        <v>9100066170</v>
      </c>
      <c r="AG29" s="84" t="s">
        <v>238</v>
      </c>
      <c r="AH29" s="84" t="s">
        <v>102</v>
      </c>
      <c r="AI29" s="84" t="s">
        <v>239</v>
      </c>
      <c r="AJ29" s="84" t="s">
        <v>152</v>
      </c>
      <c r="AK29" s="84" t="s">
        <v>152</v>
      </c>
      <c r="AL29" s="84"/>
      <c r="AM29" s="120" t="s">
        <v>240</v>
      </c>
    </row>
    <row r="30" spans="1:39" s="43" customFormat="1">
      <c r="A30" s="84">
        <v>29</v>
      </c>
      <c r="B30" s="39">
        <v>15776</v>
      </c>
      <c r="C30" s="116">
        <v>130000005771</v>
      </c>
      <c r="D30" s="116" t="s">
        <v>1070</v>
      </c>
      <c r="E30" s="116" t="s">
        <v>1029</v>
      </c>
      <c r="F30" s="116"/>
      <c r="G30" s="116"/>
      <c r="H30" s="116"/>
      <c r="I30" s="84" t="s">
        <v>1068</v>
      </c>
      <c r="J30" s="39" t="s">
        <v>468</v>
      </c>
      <c r="K30" s="39" t="s">
        <v>1030</v>
      </c>
      <c r="L30" s="108"/>
      <c r="M30" s="39" t="s">
        <v>1019</v>
      </c>
      <c r="N30" s="84">
        <v>1650</v>
      </c>
      <c r="O30" s="84">
        <v>4125</v>
      </c>
      <c r="P30" s="84">
        <v>5</v>
      </c>
      <c r="Q30" s="109">
        <v>4.5640000000000001</v>
      </c>
      <c r="R30" s="110" t="s">
        <v>236</v>
      </c>
      <c r="S30" s="39" t="s">
        <v>1069</v>
      </c>
      <c r="T30" s="84">
        <v>21.2</v>
      </c>
      <c r="U30" s="111">
        <v>7000000</v>
      </c>
      <c r="V30" s="111" t="s">
        <v>813</v>
      </c>
      <c r="W30" s="117"/>
      <c r="X30" s="111"/>
      <c r="Y30" s="111"/>
      <c r="Z30" s="111"/>
      <c r="AA30" s="111"/>
      <c r="AB30" s="111"/>
      <c r="AC30" s="111"/>
      <c r="AD30" s="111">
        <v>7000000</v>
      </c>
      <c r="AE30" s="84" t="s">
        <v>101</v>
      </c>
      <c r="AF30" s="84">
        <v>9100066170</v>
      </c>
      <c r="AG30" s="84" t="s">
        <v>238</v>
      </c>
      <c r="AH30" s="84" t="s">
        <v>102</v>
      </c>
      <c r="AI30" s="84" t="s">
        <v>239</v>
      </c>
      <c r="AJ30" s="84" t="s">
        <v>152</v>
      </c>
      <c r="AK30" s="84" t="s">
        <v>152</v>
      </c>
      <c r="AL30" s="84"/>
      <c r="AM30" s="120" t="s">
        <v>240</v>
      </c>
    </row>
    <row r="31" spans="1:39" s="46" customFormat="1">
      <c r="A31" s="96">
        <v>1</v>
      </c>
      <c r="B31" s="89" t="s">
        <v>1071</v>
      </c>
      <c r="C31" s="121">
        <v>220000000592</v>
      </c>
      <c r="D31" s="121">
        <v>4685972</v>
      </c>
      <c r="E31" s="121" t="s">
        <v>1072</v>
      </c>
      <c r="F31" s="121">
        <v>5011675447</v>
      </c>
      <c r="G31" s="121" t="s">
        <v>864</v>
      </c>
      <c r="H31" s="121"/>
      <c r="I31" s="96" t="s">
        <v>1068</v>
      </c>
      <c r="J31" s="96" t="s">
        <v>48</v>
      </c>
      <c r="K31" s="50">
        <v>3100001560</v>
      </c>
      <c r="L31" s="60"/>
      <c r="M31" s="50" t="s">
        <v>1019</v>
      </c>
      <c r="N31" s="96">
        <v>1650</v>
      </c>
      <c r="O31" s="96">
        <v>4125</v>
      </c>
      <c r="P31" s="96">
        <v>5</v>
      </c>
      <c r="Q31" s="122">
        <v>5.13</v>
      </c>
      <c r="R31" s="123" t="s">
        <v>1053</v>
      </c>
      <c r="S31" s="50" t="s">
        <v>1069</v>
      </c>
      <c r="T31" s="96">
        <v>21.2</v>
      </c>
      <c r="U31" s="124">
        <v>127786</v>
      </c>
      <c r="V31" s="124" t="s">
        <v>100</v>
      </c>
      <c r="W31" s="125">
        <v>75.239199999999997</v>
      </c>
      <c r="X31" s="124">
        <f t="shared" ref="X31:X47" si="15">U31*W31</f>
        <v>9614516.4112</v>
      </c>
      <c r="Y31" s="124">
        <f>X31*7.5%</f>
        <v>721088.73083999997</v>
      </c>
      <c r="Z31" s="124">
        <f t="shared" ref="Z31:Z47" si="16">Y31*10%</f>
        <v>72108.873084000006</v>
      </c>
      <c r="AA31" s="124">
        <f t="shared" ref="AA31:AA47" si="17">X31*18%</f>
        <v>1730612.954016</v>
      </c>
      <c r="AB31" s="124">
        <f t="shared" ref="AB31:AB47" si="18">X31*2.5%</f>
        <v>240362.91028000001</v>
      </c>
      <c r="AC31" s="124">
        <f t="shared" ref="AC31:AC47" si="19">SUM(X31:AB31)</f>
        <v>12378689.879419999</v>
      </c>
      <c r="AD31" s="124">
        <f t="shared" ref="AD31:AD47" si="20">AC31-AA31</f>
        <v>10648076.925403999</v>
      </c>
      <c r="AE31" s="96" t="s">
        <v>101</v>
      </c>
      <c r="AF31" s="96">
        <v>9100104719</v>
      </c>
      <c r="AG31" s="96" t="s">
        <v>7</v>
      </c>
      <c r="AH31" s="96" t="s">
        <v>116</v>
      </c>
      <c r="AI31" s="96" t="s">
        <v>22</v>
      </c>
      <c r="AJ31" s="96" t="s">
        <v>152</v>
      </c>
      <c r="AK31" s="96" t="s">
        <v>152</v>
      </c>
      <c r="AL31" s="96"/>
      <c r="AM31" s="126" t="s">
        <v>1073</v>
      </c>
    </row>
    <row r="32" spans="1:39" s="46" customFormat="1">
      <c r="A32" s="96">
        <v>2</v>
      </c>
      <c r="B32" s="89" t="s">
        <v>1074</v>
      </c>
      <c r="C32" s="121">
        <v>220000000592</v>
      </c>
      <c r="D32" s="121">
        <v>4685951</v>
      </c>
      <c r="E32" s="121" t="s">
        <v>1075</v>
      </c>
      <c r="F32" s="121">
        <v>5011675191</v>
      </c>
      <c r="G32" s="121" t="s">
        <v>864</v>
      </c>
      <c r="H32" s="121"/>
      <c r="I32" s="96" t="s">
        <v>1068</v>
      </c>
      <c r="J32" s="96" t="s">
        <v>48</v>
      </c>
      <c r="K32" s="50">
        <v>3100001560</v>
      </c>
      <c r="L32" s="60"/>
      <c r="M32" s="50" t="s">
        <v>1019</v>
      </c>
      <c r="N32" s="96">
        <v>1650</v>
      </c>
      <c r="O32" s="96">
        <v>4125</v>
      </c>
      <c r="P32" s="96">
        <v>5</v>
      </c>
      <c r="Q32" s="122">
        <v>5.1100000000000003</v>
      </c>
      <c r="R32" s="123" t="s">
        <v>1053</v>
      </c>
      <c r="S32" s="96" t="s">
        <v>1069</v>
      </c>
      <c r="T32" s="96">
        <v>21.2</v>
      </c>
      <c r="U32" s="124">
        <v>127786</v>
      </c>
      <c r="V32" s="124" t="s">
        <v>100</v>
      </c>
      <c r="W32" s="125">
        <v>75.239199999999997</v>
      </c>
      <c r="X32" s="124">
        <f t="shared" si="15"/>
        <v>9614516.4112</v>
      </c>
      <c r="Y32" s="124">
        <f t="shared" ref="Y32:Y37" si="21">X32*7.5%</f>
        <v>721088.73083999997</v>
      </c>
      <c r="Z32" s="124">
        <f t="shared" si="16"/>
        <v>72108.873084000006</v>
      </c>
      <c r="AA32" s="124">
        <f t="shared" si="17"/>
        <v>1730612.954016</v>
      </c>
      <c r="AB32" s="124">
        <f t="shared" si="18"/>
        <v>240362.91028000001</v>
      </c>
      <c r="AC32" s="124">
        <f t="shared" si="19"/>
        <v>12378689.879419999</v>
      </c>
      <c r="AD32" s="124">
        <f t="shared" si="20"/>
        <v>10648076.925403999</v>
      </c>
      <c r="AE32" s="96" t="s">
        <v>101</v>
      </c>
      <c r="AF32" s="96">
        <v>9100104719</v>
      </c>
      <c r="AG32" s="96" t="s">
        <v>7</v>
      </c>
      <c r="AH32" s="96" t="s">
        <v>116</v>
      </c>
      <c r="AI32" s="96" t="s">
        <v>22</v>
      </c>
      <c r="AJ32" s="96" t="s">
        <v>152</v>
      </c>
      <c r="AK32" s="96" t="s">
        <v>152</v>
      </c>
      <c r="AL32" s="96"/>
      <c r="AM32" s="126" t="s">
        <v>1073</v>
      </c>
    </row>
    <row r="33" spans="1:39" s="46" customFormat="1">
      <c r="A33" s="96">
        <v>3</v>
      </c>
      <c r="B33" s="89" t="s">
        <v>1076</v>
      </c>
      <c r="C33" s="121">
        <v>220000000592</v>
      </c>
      <c r="D33" s="121">
        <v>4685972</v>
      </c>
      <c r="E33" s="121" t="s">
        <v>1072</v>
      </c>
      <c r="F33" s="121">
        <v>5011675447</v>
      </c>
      <c r="G33" s="121" t="s">
        <v>864</v>
      </c>
      <c r="H33" s="121"/>
      <c r="I33" s="96" t="s">
        <v>1068</v>
      </c>
      <c r="J33" s="96" t="s">
        <v>48</v>
      </c>
      <c r="K33" s="50">
        <v>3100001560</v>
      </c>
      <c r="L33" s="60"/>
      <c r="M33" s="50" t="s">
        <v>1019</v>
      </c>
      <c r="N33" s="96">
        <v>1650</v>
      </c>
      <c r="O33" s="96">
        <v>4125</v>
      </c>
      <c r="P33" s="96">
        <v>5</v>
      </c>
      <c r="Q33" s="122">
        <v>5.09</v>
      </c>
      <c r="R33" s="123" t="s">
        <v>1053</v>
      </c>
      <c r="S33" s="96" t="s">
        <v>1069</v>
      </c>
      <c r="T33" s="96">
        <v>21.2</v>
      </c>
      <c r="U33" s="124">
        <v>127786</v>
      </c>
      <c r="V33" s="124" t="s">
        <v>100</v>
      </c>
      <c r="W33" s="125">
        <v>75.239199999999997</v>
      </c>
      <c r="X33" s="124">
        <f t="shared" si="15"/>
        <v>9614516.4112</v>
      </c>
      <c r="Y33" s="124">
        <f t="shared" si="21"/>
        <v>721088.73083999997</v>
      </c>
      <c r="Z33" s="124">
        <f t="shared" si="16"/>
        <v>72108.873084000006</v>
      </c>
      <c r="AA33" s="124">
        <f t="shared" si="17"/>
        <v>1730612.954016</v>
      </c>
      <c r="AB33" s="124">
        <f t="shared" si="18"/>
        <v>240362.91028000001</v>
      </c>
      <c r="AC33" s="124">
        <f t="shared" si="19"/>
        <v>12378689.879419999</v>
      </c>
      <c r="AD33" s="124">
        <f t="shared" si="20"/>
        <v>10648076.925403999</v>
      </c>
      <c r="AE33" s="96" t="s">
        <v>101</v>
      </c>
      <c r="AF33" s="96">
        <v>9100104719</v>
      </c>
      <c r="AG33" s="96" t="s">
        <v>7</v>
      </c>
      <c r="AH33" s="96" t="s">
        <v>116</v>
      </c>
      <c r="AI33" s="96" t="s">
        <v>22</v>
      </c>
      <c r="AJ33" s="96" t="s">
        <v>152</v>
      </c>
      <c r="AK33" s="96" t="s">
        <v>152</v>
      </c>
      <c r="AL33" s="96"/>
      <c r="AM33" s="126" t="s">
        <v>1073</v>
      </c>
    </row>
    <row r="34" spans="1:39" s="46" customFormat="1">
      <c r="A34" s="96">
        <v>4</v>
      </c>
      <c r="B34" s="89" t="s">
        <v>1077</v>
      </c>
      <c r="C34" s="121">
        <v>220000000592</v>
      </c>
      <c r="D34" s="121">
        <v>4685951</v>
      </c>
      <c r="E34" s="121" t="s">
        <v>1075</v>
      </c>
      <c r="F34" s="121">
        <v>5011675191</v>
      </c>
      <c r="G34" s="121" t="s">
        <v>864</v>
      </c>
      <c r="H34" s="121"/>
      <c r="I34" s="96" t="s">
        <v>1068</v>
      </c>
      <c r="J34" s="96" t="s">
        <v>48</v>
      </c>
      <c r="K34" s="50">
        <v>3100001560</v>
      </c>
      <c r="L34" s="60"/>
      <c r="M34" s="50" t="s">
        <v>1019</v>
      </c>
      <c r="N34" s="96">
        <v>1650</v>
      </c>
      <c r="O34" s="96">
        <v>4125</v>
      </c>
      <c r="P34" s="96">
        <v>5</v>
      </c>
      <c r="Q34" s="122">
        <v>5.09</v>
      </c>
      <c r="R34" s="123" t="s">
        <v>1053</v>
      </c>
      <c r="S34" s="96" t="s">
        <v>1069</v>
      </c>
      <c r="T34" s="96">
        <v>21.2</v>
      </c>
      <c r="U34" s="124">
        <v>127786</v>
      </c>
      <c r="V34" s="124" t="s">
        <v>100</v>
      </c>
      <c r="W34" s="125">
        <v>75.239199999999997</v>
      </c>
      <c r="X34" s="124">
        <f t="shared" si="15"/>
        <v>9614516.4112</v>
      </c>
      <c r="Y34" s="124">
        <f t="shared" si="21"/>
        <v>721088.73083999997</v>
      </c>
      <c r="Z34" s="124">
        <f t="shared" si="16"/>
        <v>72108.873084000006</v>
      </c>
      <c r="AA34" s="124">
        <f t="shared" si="17"/>
        <v>1730612.954016</v>
      </c>
      <c r="AB34" s="124">
        <f t="shared" si="18"/>
        <v>240362.91028000001</v>
      </c>
      <c r="AC34" s="124">
        <f t="shared" si="19"/>
        <v>12378689.879419999</v>
      </c>
      <c r="AD34" s="124">
        <f t="shared" si="20"/>
        <v>10648076.925403999</v>
      </c>
      <c r="AE34" s="96" t="s">
        <v>101</v>
      </c>
      <c r="AF34" s="96">
        <v>9100104719</v>
      </c>
      <c r="AG34" s="96" t="s">
        <v>7</v>
      </c>
      <c r="AH34" s="96" t="s">
        <v>116</v>
      </c>
      <c r="AI34" s="96" t="s">
        <v>22</v>
      </c>
      <c r="AJ34" s="96" t="s">
        <v>152</v>
      </c>
      <c r="AK34" s="96" t="s">
        <v>152</v>
      </c>
      <c r="AL34" s="96"/>
      <c r="AM34" s="126" t="s">
        <v>1073</v>
      </c>
    </row>
    <row r="35" spans="1:39" s="46" customFormat="1">
      <c r="A35" s="96">
        <v>5</v>
      </c>
      <c r="B35" s="89" t="s">
        <v>1078</v>
      </c>
      <c r="C35" s="121">
        <v>220000000592</v>
      </c>
      <c r="D35" s="121">
        <v>5722151</v>
      </c>
      <c r="E35" s="121" t="s">
        <v>1079</v>
      </c>
      <c r="F35" s="121">
        <v>5012032908</v>
      </c>
      <c r="G35" s="121" t="s">
        <v>402</v>
      </c>
      <c r="H35" s="121"/>
      <c r="I35" s="96" t="s">
        <v>1068</v>
      </c>
      <c r="J35" s="96" t="s">
        <v>48</v>
      </c>
      <c r="K35" s="50">
        <v>3100001560</v>
      </c>
      <c r="L35" s="60"/>
      <c r="M35" s="50" t="s">
        <v>1019</v>
      </c>
      <c r="N35" s="96">
        <v>1650</v>
      </c>
      <c r="O35" s="96">
        <v>4125</v>
      </c>
      <c r="P35" s="96">
        <v>5</v>
      </c>
      <c r="Q35" s="122">
        <v>5.03</v>
      </c>
      <c r="R35" s="123" t="s">
        <v>1053</v>
      </c>
      <c r="S35" s="96" t="s">
        <v>1069</v>
      </c>
      <c r="T35" s="96">
        <v>21.2</v>
      </c>
      <c r="U35" s="124">
        <v>127786</v>
      </c>
      <c r="V35" s="124" t="s">
        <v>100</v>
      </c>
      <c r="W35" s="125">
        <v>75.239199999999997</v>
      </c>
      <c r="X35" s="124">
        <f t="shared" si="15"/>
        <v>9614516.4112</v>
      </c>
      <c r="Y35" s="124">
        <f t="shared" si="21"/>
        <v>721088.73083999997</v>
      </c>
      <c r="Z35" s="124">
        <f t="shared" si="16"/>
        <v>72108.873084000006</v>
      </c>
      <c r="AA35" s="124">
        <f t="shared" si="17"/>
        <v>1730612.954016</v>
      </c>
      <c r="AB35" s="124">
        <f t="shared" si="18"/>
        <v>240362.91028000001</v>
      </c>
      <c r="AC35" s="124">
        <f t="shared" si="19"/>
        <v>12378689.879419999</v>
      </c>
      <c r="AD35" s="124">
        <f t="shared" si="20"/>
        <v>10648076.925403999</v>
      </c>
      <c r="AE35" s="96" t="s">
        <v>101</v>
      </c>
      <c r="AF35" s="96">
        <v>9100104719</v>
      </c>
      <c r="AG35" s="96" t="s">
        <v>7</v>
      </c>
      <c r="AH35" s="96" t="s">
        <v>116</v>
      </c>
      <c r="AI35" s="96" t="s">
        <v>22</v>
      </c>
      <c r="AJ35" s="96" t="s">
        <v>152</v>
      </c>
      <c r="AK35" s="96" t="s">
        <v>152</v>
      </c>
      <c r="AL35" s="96"/>
      <c r="AM35" s="127">
        <v>44207</v>
      </c>
    </row>
    <row r="36" spans="1:39" s="46" customFormat="1">
      <c r="A36" s="96">
        <v>6</v>
      </c>
      <c r="B36" s="89" t="s">
        <v>1080</v>
      </c>
      <c r="C36" s="121">
        <v>220000000592</v>
      </c>
      <c r="D36" s="121">
        <v>5722151</v>
      </c>
      <c r="E36" s="121" t="s">
        <v>1079</v>
      </c>
      <c r="F36" s="121">
        <v>5012032908</v>
      </c>
      <c r="G36" s="121" t="s">
        <v>402</v>
      </c>
      <c r="H36" s="121"/>
      <c r="I36" s="96" t="s">
        <v>1068</v>
      </c>
      <c r="J36" s="96" t="s">
        <v>48</v>
      </c>
      <c r="K36" s="50">
        <v>3100001560</v>
      </c>
      <c r="L36" s="60"/>
      <c r="M36" s="50" t="s">
        <v>1019</v>
      </c>
      <c r="N36" s="96">
        <v>1650</v>
      </c>
      <c r="O36" s="96">
        <v>4125</v>
      </c>
      <c r="P36" s="96">
        <v>5</v>
      </c>
      <c r="Q36" s="122">
        <v>5.0999999999999996</v>
      </c>
      <c r="R36" s="123" t="s">
        <v>1053</v>
      </c>
      <c r="S36" s="96" t="s">
        <v>1069</v>
      </c>
      <c r="T36" s="96">
        <v>21.2</v>
      </c>
      <c r="U36" s="124">
        <v>127786</v>
      </c>
      <c r="V36" s="124" t="s">
        <v>100</v>
      </c>
      <c r="W36" s="125">
        <v>75.239199999999997</v>
      </c>
      <c r="X36" s="124">
        <f t="shared" si="15"/>
        <v>9614516.4112</v>
      </c>
      <c r="Y36" s="124">
        <f t="shared" si="21"/>
        <v>721088.73083999997</v>
      </c>
      <c r="Z36" s="124">
        <f t="shared" si="16"/>
        <v>72108.873084000006</v>
      </c>
      <c r="AA36" s="124">
        <f t="shared" si="17"/>
        <v>1730612.954016</v>
      </c>
      <c r="AB36" s="124">
        <f t="shared" si="18"/>
        <v>240362.91028000001</v>
      </c>
      <c r="AC36" s="124">
        <f t="shared" si="19"/>
        <v>12378689.879419999</v>
      </c>
      <c r="AD36" s="124">
        <f t="shared" si="20"/>
        <v>10648076.925403999</v>
      </c>
      <c r="AE36" s="96" t="s">
        <v>101</v>
      </c>
      <c r="AF36" s="96">
        <v>9100104719</v>
      </c>
      <c r="AG36" s="96" t="s">
        <v>7</v>
      </c>
      <c r="AH36" s="96" t="s">
        <v>116</v>
      </c>
      <c r="AI36" s="96" t="s">
        <v>22</v>
      </c>
      <c r="AJ36" s="96" t="s">
        <v>152</v>
      </c>
      <c r="AK36" s="96" t="s">
        <v>152</v>
      </c>
      <c r="AL36" s="96"/>
      <c r="AM36" s="127">
        <v>44207</v>
      </c>
    </row>
    <row r="37" spans="1:39" s="46" customFormat="1">
      <c r="A37" s="96">
        <v>7</v>
      </c>
      <c r="B37" s="89" t="s">
        <v>1081</v>
      </c>
      <c r="C37" s="121">
        <v>220000000592</v>
      </c>
      <c r="D37" s="121">
        <v>5722151</v>
      </c>
      <c r="E37" s="121" t="s">
        <v>1079</v>
      </c>
      <c r="F37" s="121">
        <v>5012032908</v>
      </c>
      <c r="G37" s="121" t="s">
        <v>402</v>
      </c>
      <c r="H37" s="121"/>
      <c r="I37" s="96" t="s">
        <v>1068</v>
      </c>
      <c r="J37" s="96" t="s">
        <v>48</v>
      </c>
      <c r="K37" s="50">
        <v>3100001560</v>
      </c>
      <c r="L37" s="60"/>
      <c r="M37" s="50" t="s">
        <v>1019</v>
      </c>
      <c r="N37" s="96">
        <v>1650</v>
      </c>
      <c r="O37" s="96">
        <v>4125</v>
      </c>
      <c r="P37" s="96">
        <v>5</v>
      </c>
      <c r="Q37" s="122">
        <v>5.1100000000000003</v>
      </c>
      <c r="R37" s="123" t="s">
        <v>1053</v>
      </c>
      <c r="S37" s="96" t="s">
        <v>1069</v>
      </c>
      <c r="T37" s="96">
        <v>21.2</v>
      </c>
      <c r="U37" s="124">
        <v>127786</v>
      </c>
      <c r="V37" s="124" t="s">
        <v>100</v>
      </c>
      <c r="W37" s="125">
        <v>75.239199999999997</v>
      </c>
      <c r="X37" s="124">
        <f t="shared" si="15"/>
        <v>9614516.4112</v>
      </c>
      <c r="Y37" s="124">
        <f t="shared" si="21"/>
        <v>721088.73083999997</v>
      </c>
      <c r="Z37" s="124">
        <f t="shared" si="16"/>
        <v>72108.873084000006</v>
      </c>
      <c r="AA37" s="124">
        <f t="shared" si="17"/>
        <v>1730612.954016</v>
      </c>
      <c r="AB37" s="124">
        <f t="shared" si="18"/>
        <v>240362.91028000001</v>
      </c>
      <c r="AC37" s="124">
        <f t="shared" si="19"/>
        <v>12378689.879419999</v>
      </c>
      <c r="AD37" s="124">
        <f t="shared" si="20"/>
        <v>10648076.925403999</v>
      </c>
      <c r="AE37" s="96" t="s">
        <v>101</v>
      </c>
      <c r="AF37" s="96">
        <v>9100104719</v>
      </c>
      <c r="AG37" s="96" t="s">
        <v>7</v>
      </c>
      <c r="AH37" s="96" t="s">
        <v>116</v>
      </c>
      <c r="AI37" s="96" t="s">
        <v>22</v>
      </c>
      <c r="AJ37" s="96" t="s">
        <v>152</v>
      </c>
      <c r="AK37" s="96" t="s">
        <v>152</v>
      </c>
      <c r="AL37" s="96"/>
      <c r="AM37" s="127">
        <v>44207</v>
      </c>
    </row>
    <row r="38" spans="1:39" s="46" customFormat="1">
      <c r="A38" s="96">
        <v>8</v>
      </c>
      <c r="B38" s="50">
        <v>25274</v>
      </c>
      <c r="C38" s="121"/>
      <c r="D38" s="121">
        <v>8035845</v>
      </c>
      <c r="E38" s="121" t="s">
        <v>1082</v>
      </c>
      <c r="F38" s="121">
        <v>5012922213</v>
      </c>
      <c r="G38" s="121" t="s">
        <v>1083</v>
      </c>
      <c r="H38" s="121"/>
      <c r="I38" s="96" t="s">
        <v>1068</v>
      </c>
      <c r="J38" s="96" t="s">
        <v>48</v>
      </c>
      <c r="K38" s="50">
        <v>3100001560</v>
      </c>
      <c r="L38" s="60"/>
      <c r="M38" s="50" t="s">
        <v>1019</v>
      </c>
      <c r="N38" s="96">
        <v>1650</v>
      </c>
      <c r="O38" s="96">
        <v>4125</v>
      </c>
      <c r="P38" s="50">
        <v>5</v>
      </c>
      <c r="Q38" s="50" t="s">
        <v>1084</v>
      </c>
      <c r="R38" s="128" t="s">
        <v>317</v>
      </c>
      <c r="S38" s="50" t="s">
        <v>1031</v>
      </c>
      <c r="T38" s="96">
        <v>21.2</v>
      </c>
      <c r="U38" s="26">
        <v>88500</v>
      </c>
      <c r="V38" s="26" t="s">
        <v>767</v>
      </c>
      <c r="W38" s="54">
        <v>84.924300000000002</v>
      </c>
      <c r="X38" s="26">
        <f t="shared" si="15"/>
        <v>7515800.5499999998</v>
      </c>
      <c r="Y38" s="26">
        <f t="shared" ref="Y38:Y47" si="22">X38*0%</f>
        <v>0</v>
      </c>
      <c r="Z38" s="26">
        <f t="shared" si="16"/>
        <v>0</v>
      </c>
      <c r="AA38" s="26">
        <f t="shared" si="17"/>
        <v>1352844.0989999999</v>
      </c>
      <c r="AB38" s="26">
        <f t="shared" si="18"/>
        <v>187895.01375000001</v>
      </c>
      <c r="AC38" s="26">
        <f t="shared" si="19"/>
        <v>9056539.6627500001</v>
      </c>
      <c r="AD38" s="26">
        <f t="shared" si="20"/>
        <v>7703695.5637500007</v>
      </c>
      <c r="AE38" s="96" t="s">
        <v>101</v>
      </c>
      <c r="AF38" s="50">
        <v>9100132635</v>
      </c>
      <c r="AG38" s="50" t="s">
        <v>7</v>
      </c>
      <c r="AH38" s="50" t="s">
        <v>116</v>
      </c>
      <c r="AI38" s="50" t="s">
        <v>22</v>
      </c>
      <c r="AJ38" s="50">
        <v>331011024</v>
      </c>
      <c r="AK38" s="50" t="s">
        <v>197</v>
      </c>
      <c r="AL38" s="50"/>
      <c r="AM38" s="127">
        <v>44565</v>
      </c>
    </row>
    <row r="39" spans="1:39" s="46" customFormat="1">
      <c r="A39" s="96">
        <v>9</v>
      </c>
      <c r="B39" s="50">
        <v>25275</v>
      </c>
      <c r="C39" s="121"/>
      <c r="D39" s="121">
        <v>8035845</v>
      </c>
      <c r="E39" s="121" t="s">
        <v>1082</v>
      </c>
      <c r="F39" s="121">
        <v>5012922213</v>
      </c>
      <c r="G39" s="121" t="s">
        <v>1083</v>
      </c>
      <c r="H39" s="121"/>
      <c r="I39" s="96" t="s">
        <v>1068</v>
      </c>
      <c r="J39" s="96" t="s">
        <v>48</v>
      </c>
      <c r="K39" s="50">
        <v>3100001560</v>
      </c>
      <c r="L39" s="60"/>
      <c r="M39" s="50" t="s">
        <v>1019</v>
      </c>
      <c r="N39" s="96">
        <v>1650</v>
      </c>
      <c r="O39" s="96">
        <v>4125</v>
      </c>
      <c r="P39" s="96">
        <v>5</v>
      </c>
      <c r="Q39" s="50" t="s">
        <v>1084</v>
      </c>
      <c r="R39" s="128" t="s">
        <v>317</v>
      </c>
      <c r="S39" s="50" t="s">
        <v>1031</v>
      </c>
      <c r="T39" s="96">
        <v>21.2</v>
      </c>
      <c r="U39" s="26">
        <v>88500</v>
      </c>
      <c r="V39" s="26" t="s">
        <v>767</v>
      </c>
      <c r="W39" s="54">
        <v>84.924300000000002</v>
      </c>
      <c r="X39" s="26">
        <f t="shared" si="15"/>
        <v>7515800.5499999998</v>
      </c>
      <c r="Y39" s="26">
        <f t="shared" si="22"/>
        <v>0</v>
      </c>
      <c r="Z39" s="26">
        <f t="shared" si="16"/>
        <v>0</v>
      </c>
      <c r="AA39" s="26">
        <f t="shared" si="17"/>
        <v>1352844.0989999999</v>
      </c>
      <c r="AB39" s="26">
        <f t="shared" si="18"/>
        <v>187895.01375000001</v>
      </c>
      <c r="AC39" s="26">
        <f t="shared" si="19"/>
        <v>9056539.6627500001</v>
      </c>
      <c r="AD39" s="26">
        <f t="shared" si="20"/>
        <v>7703695.5637500007</v>
      </c>
      <c r="AE39" s="96" t="s">
        <v>101</v>
      </c>
      <c r="AF39" s="50">
        <v>9100132635</v>
      </c>
      <c r="AG39" s="50" t="s">
        <v>7</v>
      </c>
      <c r="AH39" s="50" t="s">
        <v>116</v>
      </c>
      <c r="AI39" s="50" t="s">
        <v>22</v>
      </c>
      <c r="AJ39" s="50">
        <v>331011024</v>
      </c>
      <c r="AK39" s="50" t="s">
        <v>197</v>
      </c>
      <c r="AL39" s="50"/>
      <c r="AM39" s="127">
        <v>44565</v>
      </c>
    </row>
    <row r="40" spans="1:39" s="46" customFormat="1">
      <c r="A40" s="96">
        <v>10</v>
      </c>
      <c r="B40" s="50">
        <v>25276</v>
      </c>
      <c r="C40" s="121"/>
      <c r="D40" s="121">
        <v>8035845</v>
      </c>
      <c r="E40" s="121" t="s">
        <v>1082</v>
      </c>
      <c r="F40" s="121">
        <v>5012922213</v>
      </c>
      <c r="G40" s="121" t="s">
        <v>1083</v>
      </c>
      <c r="H40" s="121"/>
      <c r="I40" s="96" t="s">
        <v>1068</v>
      </c>
      <c r="J40" s="96" t="s">
        <v>48</v>
      </c>
      <c r="K40" s="50">
        <v>3100001560</v>
      </c>
      <c r="L40" s="60"/>
      <c r="M40" s="50" t="s">
        <v>1019</v>
      </c>
      <c r="N40" s="96">
        <v>1650</v>
      </c>
      <c r="O40" s="96">
        <v>4125</v>
      </c>
      <c r="P40" s="50">
        <v>5</v>
      </c>
      <c r="Q40" s="50" t="s">
        <v>1084</v>
      </c>
      <c r="R40" s="128" t="s">
        <v>317</v>
      </c>
      <c r="S40" s="50" t="s">
        <v>1031</v>
      </c>
      <c r="T40" s="96">
        <v>21.2</v>
      </c>
      <c r="U40" s="26">
        <v>88500</v>
      </c>
      <c r="V40" s="26" t="s">
        <v>767</v>
      </c>
      <c r="W40" s="54">
        <v>84.924300000000002</v>
      </c>
      <c r="X40" s="26">
        <f t="shared" si="15"/>
        <v>7515800.5499999998</v>
      </c>
      <c r="Y40" s="26">
        <f t="shared" si="22"/>
        <v>0</v>
      </c>
      <c r="Z40" s="26">
        <f t="shared" si="16"/>
        <v>0</v>
      </c>
      <c r="AA40" s="26">
        <f t="shared" si="17"/>
        <v>1352844.0989999999</v>
      </c>
      <c r="AB40" s="26">
        <f t="shared" si="18"/>
        <v>187895.01375000001</v>
      </c>
      <c r="AC40" s="26">
        <f t="shared" si="19"/>
        <v>9056539.6627500001</v>
      </c>
      <c r="AD40" s="26">
        <f t="shared" si="20"/>
        <v>7703695.5637500007</v>
      </c>
      <c r="AE40" s="96" t="s">
        <v>101</v>
      </c>
      <c r="AF40" s="50">
        <v>9100132635</v>
      </c>
      <c r="AG40" s="50" t="s">
        <v>7</v>
      </c>
      <c r="AH40" s="50" t="s">
        <v>116</v>
      </c>
      <c r="AI40" s="50" t="s">
        <v>22</v>
      </c>
      <c r="AJ40" s="50">
        <v>331011024</v>
      </c>
      <c r="AK40" s="50" t="s">
        <v>197</v>
      </c>
      <c r="AL40" s="50"/>
      <c r="AM40" s="127">
        <v>44565</v>
      </c>
    </row>
    <row r="41" spans="1:39" s="46" customFormat="1">
      <c r="A41" s="96">
        <v>11</v>
      </c>
      <c r="B41" s="50">
        <v>25277</v>
      </c>
      <c r="C41" s="121"/>
      <c r="D41" s="121">
        <v>8035845</v>
      </c>
      <c r="E41" s="121" t="s">
        <v>1082</v>
      </c>
      <c r="F41" s="121">
        <v>5012922213</v>
      </c>
      <c r="G41" s="121" t="s">
        <v>1083</v>
      </c>
      <c r="H41" s="121"/>
      <c r="I41" s="96" t="s">
        <v>1068</v>
      </c>
      <c r="J41" s="96" t="s">
        <v>48</v>
      </c>
      <c r="K41" s="50">
        <v>3100001560</v>
      </c>
      <c r="L41" s="60"/>
      <c r="M41" s="50" t="s">
        <v>1019</v>
      </c>
      <c r="N41" s="96">
        <v>1650</v>
      </c>
      <c r="O41" s="96">
        <v>4125</v>
      </c>
      <c r="P41" s="96">
        <v>5</v>
      </c>
      <c r="Q41" s="50" t="s">
        <v>1084</v>
      </c>
      <c r="R41" s="128" t="s">
        <v>317</v>
      </c>
      <c r="S41" s="50" t="s">
        <v>1031</v>
      </c>
      <c r="T41" s="96">
        <v>21.2</v>
      </c>
      <c r="U41" s="26">
        <v>88500</v>
      </c>
      <c r="V41" s="26" t="s">
        <v>767</v>
      </c>
      <c r="W41" s="54">
        <v>84.924300000000002</v>
      </c>
      <c r="X41" s="26">
        <f t="shared" si="15"/>
        <v>7515800.5499999998</v>
      </c>
      <c r="Y41" s="26">
        <f t="shared" si="22"/>
        <v>0</v>
      </c>
      <c r="Z41" s="26">
        <f t="shared" si="16"/>
        <v>0</v>
      </c>
      <c r="AA41" s="26">
        <f t="shared" si="17"/>
        <v>1352844.0989999999</v>
      </c>
      <c r="AB41" s="26">
        <f t="shared" si="18"/>
        <v>187895.01375000001</v>
      </c>
      <c r="AC41" s="26">
        <f t="shared" si="19"/>
        <v>9056539.6627500001</v>
      </c>
      <c r="AD41" s="26">
        <f t="shared" si="20"/>
        <v>7703695.5637500007</v>
      </c>
      <c r="AE41" s="96" t="s">
        <v>101</v>
      </c>
      <c r="AF41" s="50">
        <v>9100132635</v>
      </c>
      <c r="AG41" s="50" t="s">
        <v>7</v>
      </c>
      <c r="AH41" s="50" t="s">
        <v>116</v>
      </c>
      <c r="AI41" s="50" t="s">
        <v>22</v>
      </c>
      <c r="AJ41" s="50">
        <v>331011024</v>
      </c>
      <c r="AK41" s="50" t="s">
        <v>197</v>
      </c>
      <c r="AL41" s="50"/>
      <c r="AM41" s="127">
        <v>44565</v>
      </c>
    </row>
    <row r="42" spans="1:39" s="46" customFormat="1">
      <c r="A42" s="96">
        <v>12</v>
      </c>
      <c r="B42" s="50">
        <v>25278</v>
      </c>
      <c r="C42" s="121"/>
      <c r="D42" s="121">
        <v>7991379</v>
      </c>
      <c r="E42" s="121" t="s">
        <v>1085</v>
      </c>
      <c r="F42" s="121">
        <v>5013377762</v>
      </c>
      <c r="G42" s="121" t="s">
        <v>444</v>
      </c>
      <c r="H42" s="121"/>
      <c r="I42" s="96" t="s">
        <v>1068</v>
      </c>
      <c r="J42" s="96" t="s">
        <v>48</v>
      </c>
      <c r="K42" s="50">
        <v>3100001560</v>
      </c>
      <c r="L42" s="60"/>
      <c r="M42" s="50" t="s">
        <v>1019</v>
      </c>
      <c r="N42" s="96">
        <v>1650</v>
      </c>
      <c r="O42" s="96">
        <v>4125</v>
      </c>
      <c r="P42" s="96">
        <v>5</v>
      </c>
      <c r="Q42" s="50" t="s">
        <v>1084</v>
      </c>
      <c r="R42" s="128" t="s">
        <v>317</v>
      </c>
      <c r="S42" s="50" t="s">
        <v>1031</v>
      </c>
      <c r="T42" s="96">
        <v>21.2</v>
      </c>
      <c r="U42" s="26">
        <v>88500</v>
      </c>
      <c r="V42" s="26" t="s">
        <v>767</v>
      </c>
      <c r="W42" s="54">
        <v>84.924300000000002</v>
      </c>
      <c r="X42" s="26">
        <f t="shared" si="15"/>
        <v>7515800.5499999998</v>
      </c>
      <c r="Y42" s="26">
        <f t="shared" si="22"/>
        <v>0</v>
      </c>
      <c r="Z42" s="26">
        <f t="shared" si="16"/>
        <v>0</v>
      </c>
      <c r="AA42" s="26">
        <f t="shared" si="17"/>
        <v>1352844.0989999999</v>
      </c>
      <c r="AB42" s="26">
        <f t="shared" si="18"/>
        <v>187895.01375000001</v>
      </c>
      <c r="AC42" s="26">
        <f t="shared" si="19"/>
        <v>9056539.6627500001</v>
      </c>
      <c r="AD42" s="26">
        <f t="shared" si="20"/>
        <v>7703695.5637500007</v>
      </c>
      <c r="AE42" s="96" t="s">
        <v>101</v>
      </c>
      <c r="AF42" s="50">
        <v>9100132635</v>
      </c>
      <c r="AG42" s="50" t="s">
        <v>7</v>
      </c>
      <c r="AH42" s="50" t="s">
        <v>116</v>
      </c>
      <c r="AI42" s="50" t="s">
        <v>22</v>
      </c>
      <c r="AJ42" s="50">
        <v>331011024</v>
      </c>
      <c r="AK42" s="50" t="s">
        <v>197</v>
      </c>
      <c r="AL42" s="50"/>
      <c r="AM42" s="127">
        <v>44899</v>
      </c>
    </row>
    <row r="43" spans="1:39" s="46" customFormat="1">
      <c r="A43" s="96">
        <v>13</v>
      </c>
      <c r="B43" s="50">
        <v>25279</v>
      </c>
      <c r="C43" s="121"/>
      <c r="D43" s="121">
        <v>7991379</v>
      </c>
      <c r="E43" s="121" t="s">
        <v>1085</v>
      </c>
      <c r="F43" s="121">
        <v>5013377762</v>
      </c>
      <c r="G43" s="121" t="s">
        <v>444</v>
      </c>
      <c r="H43" s="121"/>
      <c r="I43" s="96" t="s">
        <v>1068</v>
      </c>
      <c r="J43" s="96" t="s">
        <v>48</v>
      </c>
      <c r="K43" s="50">
        <v>3100001560</v>
      </c>
      <c r="L43" s="60"/>
      <c r="M43" s="50" t="s">
        <v>1019</v>
      </c>
      <c r="N43" s="96">
        <v>1650</v>
      </c>
      <c r="O43" s="96">
        <v>4125</v>
      </c>
      <c r="P43" s="96">
        <v>5</v>
      </c>
      <c r="Q43" s="50" t="s">
        <v>1084</v>
      </c>
      <c r="R43" s="128" t="s">
        <v>317</v>
      </c>
      <c r="S43" s="50" t="s">
        <v>1031</v>
      </c>
      <c r="T43" s="96">
        <v>21.2</v>
      </c>
      <c r="U43" s="26">
        <v>88500</v>
      </c>
      <c r="V43" s="26" t="s">
        <v>767</v>
      </c>
      <c r="W43" s="54">
        <v>84.924300000000002</v>
      </c>
      <c r="X43" s="26">
        <f t="shared" si="15"/>
        <v>7515800.5499999998</v>
      </c>
      <c r="Y43" s="26">
        <f t="shared" si="22"/>
        <v>0</v>
      </c>
      <c r="Z43" s="26">
        <f t="shared" si="16"/>
        <v>0</v>
      </c>
      <c r="AA43" s="26">
        <f t="shared" si="17"/>
        <v>1352844.0989999999</v>
      </c>
      <c r="AB43" s="26">
        <f t="shared" si="18"/>
        <v>187895.01375000001</v>
      </c>
      <c r="AC43" s="26">
        <f t="shared" si="19"/>
        <v>9056539.6627500001</v>
      </c>
      <c r="AD43" s="26">
        <f t="shared" si="20"/>
        <v>7703695.5637500007</v>
      </c>
      <c r="AE43" s="96" t="s">
        <v>101</v>
      </c>
      <c r="AF43" s="50">
        <v>9100132635</v>
      </c>
      <c r="AG43" s="50" t="s">
        <v>7</v>
      </c>
      <c r="AH43" s="50" t="s">
        <v>116</v>
      </c>
      <c r="AI43" s="50" t="s">
        <v>22</v>
      </c>
      <c r="AJ43" s="50">
        <v>331011024</v>
      </c>
      <c r="AK43" s="50" t="s">
        <v>197</v>
      </c>
      <c r="AL43" s="50"/>
      <c r="AM43" s="127">
        <v>44899</v>
      </c>
    </row>
    <row r="44" spans="1:39" s="46" customFormat="1">
      <c r="A44" s="96">
        <v>14</v>
      </c>
      <c r="B44" s="50">
        <v>28151</v>
      </c>
      <c r="C44" s="121"/>
      <c r="D44" s="121">
        <v>9241996</v>
      </c>
      <c r="E44" s="121" t="s">
        <v>1086</v>
      </c>
      <c r="F44" s="121">
        <v>5013633308</v>
      </c>
      <c r="G44" s="121" t="s">
        <v>1087</v>
      </c>
      <c r="H44" s="121"/>
      <c r="I44" s="96" t="s">
        <v>1068</v>
      </c>
      <c r="J44" s="96" t="s">
        <v>48</v>
      </c>
      <c r="K44" s="50">
        <v>3100001560</v>
      </c>
      <c r="L44" s="60"/>
      <c r="M44" s="50" t="s">
        <v>1019</v>
      </c>
      <c r="N44" s="96">
        <v>1650</v>
      </c>
      <c r="O44" s="96">
        <v>4125</v>
      </c>
      <c r="P44" s="96">
        <v>5</v>
      </c>
      <c r="Q44" s="50" t="s">
        <v>1084</v>
      </c>
      <c r="R44" s="128" t="s">
        <v>317</v>
      </c>
      <c r="S44" s="50" t="s">
        <v>1031</v>
      </c>
      <c r="T44" s="96">
        <v>21.2</v>
      </c>
      <c r="U44" s="26">
        <v>88500</v>
      </c>
      <c r="V44" s="26" t="s">
        <v>767</v>
      </c>
      <c r="W44" s="54">
        <v>84.924300000000002</v>
      </c>
      <c r="X44" s="26">
        <f t="shared" si="15"/>
        <v>7515800.5499999998</v>
      </c>
      <c r="Y44" s="26">
        <f t="shared" si="22"/>
        <v>0</v>
      </c>
      <c r="Z44" s="26">
        <f t="shared" si="16"/>
        <v>0</v>
      </c>
      <c r="AA44" s="26">
        <f t="shared" si="17"/>
        <v>1352844.0989999999</v>
      </c>
      <c r="AB44" s="26">
        <f t="shared" si="18"/>
        <v>187895.01375000001</v>
      </c>
      <c r="AC44" s="26">
        <f t="shared" si="19"/>
        <v>9056539.6627500001</v>
      </c>
      <c r="AD44" s="26">
        <f t="shared" si="20"/>
        <v>7703695.5637500007</v>
      </c>
      <c r="AE44" s="96" t="s">
        <v>101</v>
      </c>
      <c r="AF44" s="50">
        <v>9100132635</v>
      </c>
      <c r="AG44" s="50" t="s">
        <v>7</v>
      </c>
      <c r="AH44" s="50" t="s">
        <v>116</v>
      </c>
      <c r="AI44" s="50" t="s">
        <v>22</v>
      </c>
      <c r="AJ44" s="50">
        <v>331011024</v>
      </c>
      <c r="AK44" s="50" t="s">
        <v>197</v>
      </c>
      <c r="AL44" s="50"/>
      <c r="AM44" s="127">
        <v>44763</v>
      </c>
    </row>
    <row r="45" spans="1:39" s="46" customFormat="1">
      <c r="A45" s="96">
        <v>15</v>
      </c>
      <c r="B45" s="50">
        <v>25280</v>
      </c>
      <c r="C45" s="121"/>
      <c r="D45" s="121">
        <v>8566242</v>
      </c>
      <c r="E45" s="121" t="s">
        <v>441</v>
      </c>
      <c r="F45" s="121">
        <v>5014036849</v>
      </c>
      <c r="G45" s="121" t="s">
        <v>1088</v>
      </c>
      <c r="H45" s="121"/>
      <c r="I45" s="96" t="s">
        <v>1068</v>
      </c>
      <c r="J45" s="96" t="s">
        <v>48</v>
      </c>
      <c r="K45" s="50">
        <v>3100001560</v>
      </c>
      <c r="L45" s="60"/>
      <c r="M45" s="50" t="s">
        <v>1019</v>
      </c>
      <c r="N45" s="96">
        <v>1650</v>
      </c>
      <c r="O45" s="96">
        <v>4125</v>
      </c>
      <c r="P45" s="96">
        <v>5</v>
      </c>
      <c r="Q45" s="50" t="s">
        <v>1084</v>
      </c>
      <c r="R45" s="128" t="s">
        <v>317</v>
      </c>
      <c r="S45" s="50" t="s">
        <v>1031</v>
      </c>
      <c r="T45" s="96">
        <v>21.2</v>
      </c>
      <c r="U45" s="26">
        <v>88500</v>
      </c>
      <c r="V45" s="26" t="s">
        <v>767</v>
      </c>
      <c r="W45" s="54">
        <v>84.924300000000002</v>
      </c>
      <c r="X45" s="26">
        <f t="shared" si="15"/>
        <v>7515800.5499999998</v>
      </c>
      <c r="Y45" s="26">
        <f t="shared" si="22"/>
        <v>0</v>
      </c>
      <c r="Z45" s="26">
        <f t="shared" si="16"/>
        <v>0</v>
      </c>
      <c r="AA45" s="26">
        <f t="shared" si="17"/>
        <v>1352844.0989999999</v>
      </c>
      <c r="AB45" s="26">
        <f t="shared" si="18"/>
        <v>187895.01375000001</v>
      </c>
      <c r="AC45" s="26">
        <f t="shared" si="19"/>
        <v>9056539.6627500001</v>
      </c>
      <c r="AD45" s="26">
        <f t="shared" si="20"/>
        <v>7703695.5637500007</v>
      </c>
      <c r="AE45" s="96" t="s">
        <v>101</v>
      </c>
      <c r="AF45" s="50">
        <v>9100132635</v>
      </c>
      <c r="AG45" s="50" t="s">
        <v>7</v>
      </c>
      <c r="AH45" s="50" t="s">
        <v>116</v>
      </c>
      <c r="AI45" s="50" t="s">
        <v>22</v>
      </c>
      <c r="AJ45" s="50">
        <v>331011024</v>
      </c>
      <c r="AK45" s="50" t="s">
        <v>197</v>
      </c>
      <c r="AL45" s="50"/>
      <c r="AM45" s="127">
        <v>44813</v>
      </c>
    </row>
    <row r="46" spans="1:39" s="46" customFormat="1">
      <c r="A46" s="96">
        <v>16</v>
      </c>
      <c r="B46" s="50">
        <v>25281</v>
      </c>
      <c r="C46" s="121"/>
      <c r="D46" s="121">
        <v>8566242</v>
      </c>
      <c r="E46" s="121" t="s">
        <v>441</v>
      </c>
      <c r="F46" s="121">
        <v>5014036849</v>
      </c>
      <c r="G46" s="121" t="s">
        <v>1088</v>
      </c>
      <c r="H46" s="121"/>
      <c r="I46" s="96" t="s">
        <v>1068</v>
      </c>
      <c r="J46" s="96" t="s">
        <v>48</v>
      </c>
      <c r="K46" s="50">
        <v>3100001560</v>
      </c>
      <c r="L46" s="60"/>
      <c r="M46" s="50" t="s">
        <v>1019</v>
      </c>
      <c r="N46" s="96">
        <v>1650</v>
      </c>
      <c r="O46" s="96">
        <v>4125</v>
      </c>
      <c r="P46" s="96">
        <v>5</v>
      </c>
      <c r="Q46" s="50" t="s">
        <v>1084</v>
      </c>
      <c r="R46" s="128" t="s">
        <v>317</v>
      </c>
      <c r="S46" s="50" t="s">
        <v>1031</v>
      </c>
      <c r="T46" s="96">
        <v>21.2</v>
      </c>
      <c r="U46" s="26">
        <v>88500</v>
      </c>
      <c r="V46" s="26" t="s">
        <v>767</v>
      </c>
      <c r="W46" s="54">
        <v>84.924300000000002</v>
      </c>
      <c r="X46" s="26">
        <f t="shared" si="15"/>
        <v>7515800.5499999998</v>
      </c>
      <c r="Y46" s="26">
        <f t="shared" si="22"/>
        <v>0</v>
      </c>
      <c r="Z46" s="26">
        <f t="shared" si="16"/>
        <v>0</v>
      </c>
      <c r="AA46" s="26">
        <f t="shared" si="17"/>
        <v>1352844.0989999999</v>
      </c>
      <c r="AB46" s="26">
        <f t="shared" si="18"/>
        <v>187895.01375000001</v>
      </c>
      <c r="AC46" s="26">
        <f t="shared" si="19"/>
        <v>9056539.6627500001</v>
      </c>
      <c r="AD46" s="26">
        <f t="shared" si="20"/>
        <v>7703695.5637500007</v>
      </c>
      <c r="AE46" s="96" t="s">
        <v>101</v>
      </c>
      <c r="AF46" s="50">
        <v>9100132635</v>
      </c>
      <c r="AG46" s="50" t="s">
        <v>7</v>
      </c>
      <c r="AH46" s="50" t="s">
        <v>116</v>
      </c>
      <c r="AI46" s="50" t="s">
        <v>22</v>
      </c>
      <c r="AJ46" s="50">
        <v>331011024</v>
      </c>
      <c r="AK46" s="50" t="s">
        <v>197</v>
      </c>
      <c r="AL46" s="50"/>
      <c r="AM46" s="127">
        <v>44813</v>
      </c>
    </row>
    <row r="47" spans="1:39" s="46" customFormat="1">
      <c r="A47" s="96">
        <v>17</v>
      </c>
      <c r="B47" s="50">
        <v>25283</v>
      </c>
      <c r="C47" s="121"/>
      <c r="D47" s="121">
        <v>8566242</v>
      </c>
      <c r="E47" s="121" t="s">
        <v>441</v>
      </c>
      <c r="F47" s="121">
        <v>5014036849</v>
      </c>
      <c r="G47" s="121" t="s">
        <v>1088</v>
      </c>
      <c r="H47" s="121"/>
      <c r="I47" s="96" t="s">
        <v>1068</v>
      </c>
      <c r="J47" s="96" t="s">
        <v>48</v>
      </c>
      <c r="K47" s="50">
        <v>3100001560</v>
      </c>
      <c r="L47" s="60"/>
      <c r="M47" s="50" t="s">
        <v>1019</v>
      </c>
      <c r="N47" s="96">
        <v>1650</v>
      </c>
      <c r="O47" s="96">
        <v>4125</v>
      </c>
      <c r="P47" s="96">
        <v>5</v>
      </c>
      <c r="Q47" s="50" t="s">
        <v>1084</v>
      </c>
      <c r="R47" s="128" t="s">
        <v>317</v>
      </c>
      <c r="S47" s="50" t="s">
        <v>1031</v>
      </c>
      <c r="T47" s="96">
        <v>21.2</v>
      </c>
      <c r="U47" s="26">
        <v>88500</v>
      </c>
      <c r="V47" s="26" t="s">
        <v>767</v>
      </c>
      <c r="W47" s="54">
        <v>84.924300000000002</v>
      </c>
      <c r="X47" s="26">
        <f t="shared" si="15"/>
        <v>7515800.5499999998</v>
      </c>
      <c r="Y47" s="26">
        <f t="shared" si="22"/>
        <v>0</v>
      </c>
      <c r="Z47" s="26">
        <f t="shared" si="16"/>
        <v>0</v>
      </c>
      <c r="AA47" s="26">
        <f t="shared" si="17"/>
        <v>1352844.0989999999</v>
      </c>
      <c r="AB47" s="26">
        <f t="shared" si="18"/>
        <v>187895.01375000001</v>
      </c>
      <c r="AC47" s="26">
        <f t="shared" si="19"/>
        <v>9056539.6627500001</v>
      </c>
      <c r="AD47" s="26">
        <f t="shared" si="20"/>
        <v>7703695.5637500007</v>
      </c>
      <c r="AE47" s="96" t="s">
        <v>101</v>
      </c>
      <c r="AF47" s="50">
        <v>9100132635</v>
      </c>
      <c r="AG47" s="50" t="s">
        <v>7</v>
      </c>
      <c r="AH47" s="50" t="s">
        <v>116</v>
      </c>
      <c r="AI47" s="50" t="s">
        <v>22</v>
      </c>
      <c r="AJ47" s="50">
        <v>331011024</v>
      </c>
      <c r="AK47" s="50" t="s">
        <v>197</v>
      </c>
      <c r="AL47" s="50"/>
      <c r="AM47" s="127">
        <v>44813</v>
      </c>
    </row>
    <row r="48" spans="1:39" s="46" customFormat="1">
      <c r="A48" s="96">
        <v>18</v>
      </c>
      <c r="B48" s="129" t="s">
        <v>1089</v>
      </c>
      <c r="C48" s="121"/>
      <c r="D48" s="121">
        <v>8565062</v>
      </c>
      <c r="E48" s="121" t="s">
        <v>441</v>
      </c>
      <c r="F48" s="121">
        <v>5013403031</v>
      </c>
      <c r="G48" s="121" t="s">
        <v>442</v>
      </c>
      <c r="H48" s="121"/>
      <c r="I48" s="96" t="s">
        <v>1068</v>
      </c>
      <c r="J48" s="96" t="s">
        <v>48</v>
      </c>
      <c r="K48" s="50">
        <v>3100001560</v>
      </c>
      <c r="L48" s="50"/>
      <c r="M48" s="50" t="s">
        <v>1019</v>
      </c>
      <c r="N48" s="96">
        <v>1650</v>
      </c>
      <c r="O48" s="96">
        <v>4125</v>
      </c>
      <c r="P48" s="96">
        <v>5</v>
      </c>
      <c r="Q48" s="50" t="s">
        <v>1090</v>
      </c>
      <c r="R48" s="130" t="s">
        <v>126</v>
      </c>
      <c r="S48" s="96" t="s">
        <v>1091</v>
      </c>
      <c r="T48" s="96">
        <v>21.2</v>
      </c>
      <c r="U48" s="96">
        <v>12570000</v>
      </c>
      <c r="V48" s="96" t="s">
        <v>128</v>
      </c>
      <c r="W48" s="96">
        <f>65.63/100</f>
        <v>0.65629999999999999</v>
      </c>
      <c r="X48" s="131">
        <f>U48*W48</f>
        <v>8249691</v>
      </c>
      <c r="Y48" s="96">
        <f>X48*0%</f>
        <v>0</v>
      </c>
      <c r="Z48" s="131">
        <f>X48*10%</f>
        <v>824969.10000000009</v>
      </c>
      <c r="AA48" s="131">
        <f>X48*18%</f>
        <v>1484944.38</v>
      </c>
      <c r="AB48" s="131">
        <f>X48*2.5%</f>
        <v>206242.27500000002</v>
      </c>
      <c r="AC48" s="131">
        <f>SUM(X48:AB48)</f>
        <v>10765846.755000001</v>
      </c>
      <c r="AD48" s="131">
        <f>AC48-AA48</f>
        <v>9280902.375</v>
      </c>
      <c r="AE48" s="96" t="s">
        <v>101</v>
      </c>
      <c r="AF48" s="50">
        <v>9100129963</v>
      </c>
      <c r="AG48" s="50" t="s">
        <v>6</v>
      </c>
      <c r="AH48" s="50" t="s">
        <v>116</v>
      </c>
      <c r="AI48" s="50" t="s">
        <v>34</v>
      </c>
      <c r="AJ48" s="50">
        <v>331011024</v>
      </c>
      <c r="AK48" s="50" t="s">
        <v>197</v>
      </c>
      <c r="AL48" s="50"/>
      <c r="AM48" s="127">
        <v>44945</v>
      </c>
    </row>
    <row r="49" spans="1:39" s="46" customFormat="1">
      <c r="A49" s="96">
        <v>19</v>
      </c>
      <c r="B49" s="129" t="s">
        <v>1092</v>
      </c>
      <c r="C49" s="121"/>
      <c r="D49" s="121">
        <v>8565062</v>
      </c>
      <c r="E49" s="121" t="s">
        <v>441</v>
      </c>
      <c r="F49" s="121">
        <v>5013403031</v>
      </c>
      <c r="G49" s="121" t="s">
        <v>442</v>
      </c>
      <c r="H49" s="121"/>
      <c r="I49" s="96" t="s">
        <v>1068</v>
      </c>
      <c r="J49" s="96" t="s">
        <v>48</v>
      </c>
      <c r="K49" s="50">
        <v>3100001560</v>
      </c>
      <c r="L49" s="50"/>
      <c r="M49" s="50" t="s">
        <v>1019</v>
      </c>
      <c r="N49" s="96">
        <v>1650</v>
      </c>
      <c r="O49" s="96">
        <v>4125</v>
      </c>
      <c r="P49" s="96">
        <v>5</v>
      </c>
      <c r="Q49" s="50" t="s">
        <v>1090</v>
      </c>
      <c r="R49" s="130" t="s">
        <v>126</v>
      </c>
      <c r="S49" s="96" t="s">
        <v>1091</v>
      </c>
      <c r="T49" s="96">
        <v>21.2</v>
      </c>
      <c r="U49" s="96">
        <v>12570000</v>
      </c>
      <c r="V49" s="96" t="s">
        <v>128</v>
      </c>
      <c r="W49" s="96">
        <f t="shared" ref="W49:W51" si="23">65.63/100</f>
        <v>0.65629999999999999</v>
      </c>
      <c r="X49" s="131">
        <f t="shared" ref="X49:X55" si="24">U49*W49</f>
        <v>8249691</v>
      </c>
      <c r="Y49" s="96">
        <f t="shared" ref="Y49:Y55" si="25">X49*0%</f>
        <v>0</v>
      </c>
      <c r="Z49" s="131">
        <f t="shared" ref="Z49:Z51" si="26">X49*10%</f>
        <v>824969.10000000009</v>
      </c>
      <c r="AA49" s="131">
        <f t="shared" ref="AA49:AA55" si="27">X49*18%</f>
        <v>1484944.38</v>
      </c>
      <c r="AB49" s="131">
        <f t="shared" ref="AB49:AB55" si="28">X49*2.5%</f>
        <v>206242.27500000002</v>
      </c>
      <c r="AC49" s="131">
        <f t="shared" ref="AC49:AC55" si="29">SUM(X49:AB49)</f>
        <v>10765846.755000001</v>
      </c>
      <c r="AD49" s="131">
        <f t="shared" ref="AD49:AD55" si="30">AC49-AA49</f>
        <v>9280902.375</v>
      </c>
      <c r="AE49" s="96" t="s">
        <v>101</v>
      </c>
      <c r="AF49" s="50">
        <v>9100129963</v>
      </c>
      <c r="AG49" s="50" t="s">
        <v>6</v>
      </c>
      <c r="AH49" s="50" t="s">
        <v>116</v>
      </c>
      <c r="AI49" s="50" t="s">
        <v>34</v>
      </c>
      <c r="AJ49" s="50">
        <v>331011024</v>
      </c>
      <c r="AK49" s="50" t="s">
        <v>197</v>
      </c>
      <c r="AL49" s="50"/>
      <c r="AM49" s="127">
        <v>44945</v>
      </c>
    </row>
    <row r="50" spans="1:39" s="46" customFormat="1">
      <c r="A50" s="96">
        <v>20</v>
      </c>
      <c r="B50" s="50" t="s">
        <v>1093</v>
      </c>
      <c r="C50" s="121"/>
      <c r="D50" s="121">
        <v>3972264</v>
      </c>
      <c r="E50" s="121" t="s">
        <v>1094</v>
      </c>
      <c r="F50" s="121">
        <v>5013403034</v>
      </c>
      <c r="G50" s="121" t="s">
        <v>1095</v>
      </c>
      <c r="H50" s="121"/>
      <c r="I50" s="96" t="s">
        <v>1068</v>
      </c>
      <c r="J50" s="96" t="s">
        <v>48</v>
      </c>
      <c r="K50" s="50">
        <v>3100001560</v>
      </c>
      <c r="L50" s="50"/>
      <c r="M50" s="50" t="s">
        <v>1019</v>
      </c>
      <c r="N50" s="96">
        <v>1650</v>
      </c>
      <c r="O50" s="96">
        <v>4125</v>
      </c>
      <c r="P50" s="96">
        <v>5</v>
      </c>
      <c r="Q50" s="50" t="s">
        <v>1090</v>
      </c>
      <c r="R50" s="130" t="s">
        <v>126</v>
      </c>
      <c r="S50" s="96" t="s">
        <v>1091</v>
      </c>
      <c r="T50" s="96">
        <v>21.2</v>
      </c>
      <c r="U50" s="96">
        <v>12570000</v>
      </c>
      <c r="V50" s="96" t="s">
        <v>128</v>
      </c>
      <c r="W50" s="96">
        <f t="shared" si="23"/>
        <v>0.65629999999999999</v>
      </c>
      <c r="X50" s="131">
        <f t="shared" si="24"/>
        <v>8249691</v>
      </c>
      <c r="Y50" s="96">
        <f t="shared" si="25"/>
        <v>0</v>
      </c>
      <c r="Z50" s="131">
        <f t="shared" si="26"/>
        <v>824969.10000000009</v>
      </c>
      <c r="AA50" s="131">
        <f t="shared" si="27"/>
        <v>1484944.38</v>
      </c>
      <c r="AB50" s="131">
        <f t="shared" si="28"/>
        <v>206242.27500000002</v>
      </c>
      <c r="AC50" s="131">
        <f t="shared" si="29"/>
        <v>10765846.755000001</v>
      </c>
      <c r="AD50" s="131">
        <f t="shared" si="30"/>
        <v>9280902.375</v>
      </c>
      <c r="AE50" s="96" t="s">
        <v>101</v>
      </c>
      <c r="AF50" s="50">
        <v>9100129963</v>
      </c>
      <c r="AG50" s="50" t="s">
        <v>6</v>
      </c>
      <c r="AH50" s="50" t="s">
        <v>116</v>
      </c>
      <c r="AI50" s="50" t="s">
        <v>34</v>
      </c>
      <c r="AJ50" s="50">
        <v>331011024</v>
      </c>
      <c r="AK50" s="50" t="s">
        <v>197</v>
      </c>
      <c r="AL50" s="50"/>
      <c r="AM50" s="127">
        <v>45010</v>
      </c>
    </row>
    <row r="51" spans="1:39" s="46" customFormat="1">
      <c r="A51" s="96">
        <v>21</v>
      </c>
      <c r="B51" s="50" t="s">
        <v>1096</v>
      </c>
      <c r="C51" s="121"/>
      <c r="D51" s="121">
        <v>5248573</v>
      </c>
      <c r="E51" s="121" t="s">
        <v>1097</v>
      </c>
      <c r="F51" s="121">
        <v>5015347558</v>
      </c>
      <c r="G51" s="121" t="s">
        <v>1098</v>
      </c>
      <c r="H51" s="121"/>
      <c r="I51" s="96" t="s">
        <v>1068</v>
      </c>
      <c r="J51" s="96" t="s">
        <v>48</v>
      </c>
      <c r="K51" s="50">
        <v>3100001560</v>
      </c>
      <c r="L51" s="50"/>
      <c r="M51" s="50" t="s">
        <v>1019</v>
      </c>
      <c r="N51" s="96">
        <v>1650</v>
      </c>
      <c r="O51" s="96">
        <v>4125</v>
      </c>
      <c r="P51" s="96">
        <v>5</v>
      </c>
      <c r="Q51" s="50" t="s">
        <v>1090</v>
      </c>
      <c r="R51" s="130" t="s">
        <v>126</v>
      </c>
      <c r="S51" s="96" t="s">
        <v>1091</v>
      </c>
      <c r="T51" s="96">
        <v>21.2</v>
      </c>
      <c r="U51" s="96">
        <v>12570000</v>
      </c>
      <c r="V51" s="96" t="s">
        <v>128</v>
      </c>
      <c r="W51" s="96">
        <f t="shared" si="23"/>
        <v>0.65629999999999999</v>
      </c>
      <c r="X51" s="131">
        <f t="shared" si="24"/>
        <v>8249691</v>
      </c>
      <c r="Y51" s="96">
        <f t="shared" si="25"/>
        <v>0</v>
      </c>
      <c r="Z51" s="131">
        <f t="shared" si="26"/>
        <v>824969.10000000009</v>
      </c>
      <c r="AA51" s="131">
        <f t="shared" si="27"/>
        <v>1484944.38</v>
      </c>
      <c r="AB51" s="131">
        <f t="shared" si="28"/>
        <v>206242.27500000002</v>
      </c>
      <c r="AC51" s="131">
        <f t="shared" si="29"/>
        <v>10765846.755000001</v>
      </c>
      <c r="AD51" s="131">
        <f t="shared" si="30"/>
        <v>9280902.375</v>
      </c>
      <c r="AE51" s="96" t="s">
        <v>101</v>
      </c>
      <c r="AF51" s="50">
        <v>9100129963</v>
      </c>
      <c r="AG51" s="50" t="s">
        <v>6</v>
      </c>
      <c r="AH51" s="50" t="s">
        <v>116</v>
      </c>
      <c r="AI51" s="50" t="s">
        <v>34</v>
      </c>
      <c r="AJ51" s="50">
        <v>331011024</v>
      </c>
      <c r="AK51" s="50" t="s">
        <v>197</v>
      </c>
      <c r="AL51" s="50"/>
      <c r="AM51" s="127">
        <v>45015</v>
      </c>
    </row>
    <row r="52" spans="1:39" s="46" customFormat="1">
      <c r="A52" s="96">
        <v>22</v>
      </c>
      <c r="B52" s="50" t="s">
        <v>1099</v>
      </c>
      <c r="C52" s="121"/>
      <c r="D52" s="121">
        <v>9486881</v>
      </c>
      <c r="E52" s="121" t="s">
        <v>1100</v>
      </c>
      <c r="F52" s="121">
        <v>5017934187</v>
      </c>
      <c r="G52" s="121" t="s">
        <v>1101</v>
      </c>
      <c r="H52" s="121"/>
      <c r="I52" s="96" t="s">
        <v>1068</v>
      </c>
      <c r="J52" s="96" t="s">
        <v>48</v>
      </c>
      <c r="K52" s="50">
        <v>3100001560</v>
      </c>
      <c r="L52" s="50"/>
      <c r="M52" s="50" t="s">
        <v>1019</v>
      </c>
      <c r="N52" s="96">
        <v>1650</v>
      </c>
      <c r="O52" s="96">
        <v>4125</v>
      </c>
      <c r="P52" s="96">
        <v>5</v>
      </c>
      <c r="Q52" s="50"/>
      <c r="R52" s="123" t="s">
        <v>1053</v>
      </c>
      <c r="S52" s="96" t="s">
        <v>1069</v>
      </c>
      <c r="T52" s="96">
        <v>21.2</v>
      </c>
      <c r="U52" s="132">
        <v>151737</v>
      </c>
      <c r="V52" s="132" t="s">
        <v>100</v>
      </c>
      <c r="W52" s="132">
        <v>81.773200000000003</v>
      </c>
      <c r="X52" s="132">
        <f t="shared" si="24"/>
        <v>12408020.0484</v>
      </c>
      <c r="Y52" s="132">
        <f t="shared" si="25"/>
        <v>0</v>
      </c>
      <c r="Z52" s="132">
        <f t="shared" ref="Z52:Z55" si="31">Y52*10%</f>
        <v>0</v>
      </c>
      <c r="AA52" s="131">
        <f t="shared" si="27"/>
        <v>2233443.6087119998</v>
      </c>
      <c r="AB52" s="131">
        <f t="shared" si="28"/>
        <v>310200.50121000002</v>
      </c>
      <c r="AC52" s="131">
        <f t="shared" si="29"/>
        <v>14951664.158321999</v>
      </c>
      <c r="AD52" s="131">
        <f t="shared" si="30"/>
        <v>12718220.54961</v>
      </c>
      <c r="AE52" s="96" t="s">
        <v>101</v>
      </c>
      <c r="AF52" s="50">
        <v>9100153589</v>
      </c>
      <c r="AG52" s="50" t="s">
        <v>6</v>
      </c>
      <c r="AH52" s="50" t="s">
        <v>116</v>
      </c>
      <c r="AI52" s="50" t="s">
        <v>12</v>
      </c>
      <c r="AJ52" s="50">
        <v>331011024</v>
      </c>
      <c r="AK52" s="50" t="s">
        <v>197</v>
      </c>
      <c r="AL52" s="127">
        <v>45566</v>
      </c>
      <c r="AM52" s="127">
        <v>45566</v>
      </c>
    </row>
    <row r="53" spans="1:39" s="46" customFormat="1">
      <c r="A53" s="96">
        <v>23</v>
      </c>
      <c r="B53" s="50" t="s">
        <v>1102</v>
      </c>
      <c r="C53" s="121"/>
      <c r="D53" s="121">
        <v>9687416</v>
      </c>
      <c r="E53" s="121" t="s">
        <v>1103</v>
      </c>
      <c r="F53" s="121">
        <v>5018221185</v>
      </c>
      <c r="G53" s="121" t="s">
        <v>1104</v>
      </c>
      <c r="H53" s="121"/>
      <c r="I53" s="96" t="s">
        <v>1068</v>
      </c>
      <c r="J53" s="96" t="s">
        <v>48</v>
      </c>
      <c r="K53" s="50">
        <v>3100001560</v>
      </c>
      <c r="L53" s="50"/>
      <c r="M53" s="50" t="s">
        <v>1019</v>
      </c>
      <c r="N53" s="96">
        <v>1650</v>
      </c>
      <c r="O53" s="96">
        <v>4125</v>
      </c>
      <c r="P53" s="96">
        <v>5</v>
      </c>
      <c r="Q53" s="50"/>
      <c r="R53" s="123" t="s">
        <v>1053</v>
      </c>
      <c r="S53" s="96" t="s">
        <v>1069</v>
      </c>
      <c r="T53" s="96">
        <v>21.2</v>
      </c>
      <c r="U53" s="132">
        <v>151737</v>
      </c>
      <c r="V53" s="132" t="s">
        <v>100</v>
      </c>
      <c r="W53" s="132">
        <v>81.773200000000003</v>
      </c>
      <c r="X53" s="132">
        <f t="shared" si="24"/>
        <v>12408020.0484</v>
      </c>
      <c r="Y53" s="132">
        <f t="shared" si="25"/>
        <v>0</v>
      </c>
      <c r="Z53" s="132">
        <f t="shared" si="31"/>
        <v>0</v>
      </c>
      <c r="AA53" s="131">
        <f t="shared" si="27"/>
        <v>2233443.6087119998</v>
      </c>
      <c r="AB53" s="131">
        <f t="shared" si="28"/>
        <v>310200.50121000002</v>
      </c>
      <c r="AC53" s="131">
        <f t="shared" si="29"/>
        <v>14951664.158321999</v>
      </c>
      <c r="AD53" s="131">
        <f t="shared" si="30"/>
        <v>12718220.54961</v>
      </c>
      <c r="AE53" s="96" t="s">
        <v>101</v>
      </c>
      <c r="AF53" s="50">
        <v>9100153589</v>
      </c>
      <c r="AG53" s="50" t="s">
        <v>6</v>
      </c>
      <c r="AH53" s="50" t="s">
        <v>116</v>
      </c>
      <c r="AI53" s="50" t="s">
        <v>12</v>
      </c>
      <c r="AJ53" s="50">
        <v>331011024</v>
      </c>
      <c r="AK53" s="50" t="s">
        <v>197</v>
      </c>
      <c r="AL53" s="127">
        <v>45567</v>
      </c>
      <c r="AM53" s="127">
        <v>45567</v>
      </c>
    </row>
    <row r="54" spans="1:39" s="46" customFormat="1">
      <c r="A54" s="96">
        <v>24</v>
      </c>
      <c r="B54" s="50" t="s">
        <v>1105</v>
      </c>
      <c r="C54" s="121"/>
      <c r="D54" s="121">
        <v>2591286</v>
      </c>
      <c r="E54" s="121" t="s">
        <v>1106</v>
      </c>
      <c r="F54" s="121">
        <v>5019014910</v>
      </c>
      <c r="G54" s="26" t="s">
        <v>1107</v>
      </c>
      <c r="H54" s="121"/>
      <c r="I54" s="96" t="s">
        <v>1068</v>
      </c>
      <c r="J54" s="96" t="s">
        <v>48</v>
      </c>
      <c r="K54" s="50">
        <v>3100001560</v>
      </c>
      <c r="L54" s="50"/>
      <c r="M54" s="50" t="s">
        <v>1019</v>
      </c>
      <c r="N54" s="96">
        <v>1650</v>
      </c>
      <c r="O54" s="96">
        <v>4125</v>
      </c>
      <c r="P54" s="96">
        <v>5</v>
      </c>
      <c r="Q54" s="50" t="s">
        <v>1084</v>
      </c>
      <c r="R54" s="128" t="s">
        <v>317</v>
      </c>
      <c r="S54" s="50" t="s">
        <v>1108</v>
      </c>
      <c r="T54" s="96">
        <v>20.954999999999998</v>
      </c>
      <c r="U54" s="132">
        <v>148900</v>
      </c>
      <c r="V54" s="26" t="s">
        <v>767</v>
      </c>
      <c r="W54" s="132">
        <v>90.087100000000007</v>
      </c>
      <c r="X54" s="131">
        <f t="shared" si="24"/>
        <v>13413969.190000001</v>
      </c>
      <c r="Y54" s="26">
        <f t="shared" si="25"/>
        <v>0</v>
      </c>
      <c r="Z54" s="26">
        <f t="shared" si="31"/>
        <v>0</v>
      </c>
      <c r="AA54" s="131">
        <f t="shared" si="27"/>
        <v>2414514.4542</v>
      </c>
      <c r="AB54" s="131">
        <f t="shared" si="28"/>
        <v>335349.22975000006</v>
      </c>
      <c r="AC54" s="131">
        <f t="shared" si="29"/>
        <v>16163832.873950001</v>
      </c>
      <c r="AD54" s="131">
        <f t="shared" si="30"/>
        <v>13749318.419750001</v>
      </c>
      <c r="AE54" s="96" t="s">
        <v>101</v>
      </c>
      <c r="AF54" s="50">
        <v>9100164428</v>
      </c>
      <c r="AG54" s="50" t="s">
        <v>6</v>
      </c>
      <c r="AH54" s="50" t="s">
        <v>116</v>
      </c>
      <c r="AI54" s="50" t="s">
        <v>12</v>
      </c>
      <c r="AJ54" s="50">
        <v>331030327</v>
      </c>
      <c r="AK54" s="50" t="s">
        <v>458</v>
      </c>
      <c r="AL54" s="127" t="s">
        <v>1107</v>
      </c>
      <c r="AM54" s="127" t="s">
        <v>1107</v>
      </c>
    </row>
    <row r="55" spans="1:39" s="46" customFormat="1">
      <c r="A55" s="96">
        <v>25</v>
      </c>
      <c r="B55" s="50" t="s">
        <v>1109</v>
      </c>
      <c r="C55" s="121"/>
      <c r="D55" s="121">
        <v>3091119</v>
      </c>
      <c r="E55" s="121" t="s">
        <v>1110</v>
      </c>
      <c r="F55" s="121">
        <v>5019118179</v>
      </c>
      <c r="G55" s="26" t="s">
        <v>456</v>
      </c>
      <c r="H55" s="121"/>
      <c r="I55" s="96" t="s">
        <v>1068</v>
      </c>
      <c r="J55" s="96" t="s">
        <v>48</v>
      </c>
      <c r="K55" s="50">
        <v>3100001560</v>
      </c>
      <c r="L55" s="50"/>
      <c r="M55" s="50" t="s">
        <v>1019</v>
      </c>
      <c r="N55" s="96">
        <v>1650</v>
      </c>
      <c r="O55" s="96">
        <v>4125</v>
      </c>
      <c r="P55" s="96">
        <v>5</v>
      </c>
      <c r="Q55" s="50" t="s">
        <v>1084</v>
      </c>
      <c r="R55" s="128" t="s">
        <v>317</v>
      </c>
      <c r="S55" s="50" t="s">
        <v>1108</v>
      </c>
      <c r="T55" s="96">
        <v>20.954999999999998</v>
      </c>
      <c r="U55" s="132">
        <v>148900</v>
      </c>
      <c r="V55" s="26" t="s">
        <v>767</v>
      </c>
      <c r="W55" s="132">
        <v>90.087100000000007</v>
      </c>
      <c r="X55" s="131">
        <f t="shared" si="24"/>
        <v>13413969.190000001</v>
      </c>
      <c r="Y55" s="26">
        <f t="shared" si="25"/>
        <v>0</v>
      </c>
      <c r="Z55" s="26">
        <f t="shared" si="31"/>
        <v>0</v>
      </c>
      <c r="AA55" s="131">
        <f t="shared" si="27"/>
        <v>2414514.4542</v>
      </c>
      <c r="AB55" s="131">
        <f t="shared" si="28"/>
        <v>335349.22975000006</v>
      </c>
      <c r="AC55" s="131">
        <f t="shared" si="29"/>
        <v>16163832.873950001</v>
      </c>
      <c r="AD55" s="131">
        <f t="shared" si="30"/>
        <v>13749318.419750001</v>
      </c>
      <c r="AE55" s="96" t="s">
        <v>101</v>
      </c>
      <c r="AF55" s="50">
        <v>9100164428</v>
      </c>
      <c r="AG55" s="50" t="s">
        <v>6</v>
      </c>
      <c r="AH55" s="50" t="s">
        <v>116</v>
      </c>
      <c r="AI55" s="50" t="s">
        <v>12</v>
      </c>
      <c r="AJ55" s="50">
        <v>331030327</v>
      </c>
      <c r="AK55" s="50" t="s">
        <v>458</v>
      </c>
      <c r="AL55" s="127">
        <v>45478</v>
      </c>
      <c r="AM55" s="127">
        <v>45478</v>
      </c>
    </row>
  </sheetData>
  <hyperlinks>
    <hyperlink ref="Z1" r:id="rId1"/>
    <hyperlink ref="AA1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1"/>
  <sheetViews>
    <sheetView workbookViewId="0">
      <selection activeCell="D26" sqref="D26"/>
    </sheetView>
  </sheetViews>
  <sheetFormatPr defaultRowHeight="15"/>
  <cols>
    <col min="1" max="1" width="5" bestFit="1" customWidth="1"/>
    <col min="2" max="2" width="10.140625" bestFit="1" customWidth="1"/>
    <col min="3" max="3" width="11" bestFit="1" customWidth="1"/>
    <col min="4" max="4" width="16.42578125" style="1" bestFit="1" customWidth="1"/>
    <col min="5" max="5" width="38.42578125" bestFit="1" customWidth="1"/>
    <col min="6" max="6" width="9.42578125" style="1" bestFit="1" customWidth="1"/>
    <col min="7" max="8" width="9.42578125" style="1" customWidth="1"/>
    <col min="9" max="9" width="14.85546875" style="134" bestFit="1" customWidth="1"/>
    <col min="10" max="10" width="13.85546875" style="134" bestFit="1" customWidth="1"/>
    <col min="11" max="11" width="5.28515625" bestFit="1" customWidth="1"/>
    <col min="12" max="12" width="9" bestFit="1" customWidth="1"/>
    <col min="13" max="13" width="19" bestFit="1" customWidth="1"/>
    <col min="14" max="14" width="15.28515625" bestFit="1" customWidth="1"/>
    <col min="15" max="15" width="21" bestFit="1" customWidth="1"/>
    <col min="16" max="16" width="22.42578125" bestFit="1" customWidth="1"/>
    <col min="17" max="17" width="26.28515625" bestFit="1" customWidth="1"/>
  </cols>
  <sheetData>
    <row r="1" spans="1:17">
      <c r="A1" s="5" t="s">
        <v>1111</v>
      </c>
      <c r="B1" s="5" t="s">
        <v>1112</v>
      </c>
      <c r="C1" s="5" t="s">
        <v>1113</v>
      </c>
      <c r="D1" s="3" t="s">
        <v>735</v>
      </c>
      <c r="E1" s="5" t="s">
        <v>1114</v>
      </c>
      <c r="F1" s="3" t="s">
        <v>1115</v>
      </c>
      <c r="G1" s="3" t="s">
        <v>1116</v>
      </c>
      <c r="H1" s="3" t="s">
        <v>1117</v>
      </c>
      <c r="I1" s="135" t="s">
        <v>1118</v>
      </c>
      <c r="J1" s="135" t="s">
        <v>1119</v>
      </c>
      <c r="K1" s="5" t="s">
        <v>1120</v>
      </c>
      <c r="L1" s="5" t="s">
        <v>1121</v>
      </c>
      <c r="M1" s="5" t="s">
        <v>1122</v>
      </c>
      <c r="N1" s="5" t="s">
        <v>1123</v>
      </c>
      <c r="O1" s="5" t="s">
        <v>1124</v>
      </c>
      <c r="P1" s="5" t="s">
        <v>1125</v>
      </c>
      <c r="Q1" s="5" t="s">
        <v>1126</v>
      </c>
    </row>
    <row r="2" spans="1:17">
      <c r="A2" s="5">
        <v>1013</v>
      </c>
      <c r="B2" s="5" t="s">
        <v>1127</v>
      </c>
      <c r="C2" s="5">
        <v>3100001558</v>
      </c>
      <c r="D2" s="3" t="s">
        <v>1128</v>
      </c>
      <c r="E2" s="5" t="s">
        <v>1129</v>
      </c>
      <c r="F2" s="23">
        <v>22</v>
      </c>
      <c r="G2" s="23">
        <v>22</v>
      </c>
      <c r="H2" s="23" t="s">
        <v>6</v>
      </c>
      <c r="I2" s="136">
        <v>685539.5</v>
      </c>
      <c r="J2" s="136">
        <v>15081869</v>
      </c>
      <c r="K2" s="137" t="s">
        <v>0</v>
      </c>
      <c r="L2" s="137"/>
      <c r="M2" s="137" t="s">
        <v>9</v>
      </c>
      <c r="N2" s="5" t="s">
        <v>1130</v>
      </c>
      <c r="O2" s="5" t="s">
        <v>1131</v>
      </c>
      <c r="P2" s="5" t="s">
        <v>1132</v>
      </c>
      <c r="Q2" s="5" t="s">
        <v>1133</v>
      </c>
    </row>
    <row r="3" spans="1:17">
      <c r="A3" s="5">
        <v>1013</v>
      </c>
      <c r="B3" s="5" t="s">
        <v>1127</v>
      </c>
      <c r="C3" s="5">
        <v>3100001558</v>
      </c>
      <c r="D3" s="3" t="s">
        <v>1128</v>
      </c>
      <c r="E3" s="5" t="s">
        <v>1129</v>
      </c>
      <c r="F3" s="23">
        <v>166</v>
      </c>
      <c r="G3" s="23">
        <v>166</v>
      </c>
      <c r="H3" s="23" t="s">
        <v>6</v>
      </c>
      <c r="I3" s="136">
        <v>731821.78</v>
      </c>
      <c r="J3" s="136">
        <v>121482415.48</v>
      </c>
      <c r="K3" s="137" t="s">
        <v>0</v>
      </c>
      <c r="L3" s="137"/>
      <c r="M3" s="137" t="s">
        <v>12</v>
      </c>
      <c r="N3" s="5" t="s">
        <v>1130</v>
      </c>
      <c r="O3" s="5" t="s">
        <v>1131</v>
      </c>
      <c r="P3" s="5" t="s">
        <v>1132</v>
      </c>
      <c r="Q3" s="5" t="s">
        <v>1133</v>
      </c>
    </row>
    <row r="4" spans="1:17">
      <c r="A4" s="5">
        <v>1013</v>
      </c>
      <c r="B4" s="5" t="s">
        <v>1127</v>
      </c>
      <c r="C4" s="5">
        <v>3100001558</v>
      </c>
      <c r="D4" s="3" t="s">
        <v>1128</v>
      </c>
      <c r="E4" s="5" t="s">
        <v>1129</v>
      </c>
      <c r="F4" s="23">
        <v>10</v>
      </c>
      <c r="G4" s="23">
        <v>10</v>
      </c>
      <c r="H4" s="23" t="s">
        <v>6</v>
      </c>
      <c r="I4" s="136">
        <v>812845.71</v>
      </c>
      <c r="J4" s="136">
        <v>8128457.0999999996</v>
      </c>
      <c r="K4" s="137" t="s">
        <v>0</v>
      </c>
      <c r="L4" s="137"/>
      <c r="M4" s="137" t="s">
        <v>15</v>
      </c>
      <c r="N4" s="5" t="s">
        <v>1130</v>
      </c>
      <c r="O4" s="5" t="s">
        <v>1131</v>
      </c>
      <c r="P4" s="5" t="s">
        <v>1132</v>
      </c>
      <c r="Q4" s="5" t="s">
        <v>1133</v>
      </c>
    </row>
    <row r="5" spans="1:17">
      <c r="A5" s="5">
        <v>1013</v>
      </c>
      <c r="B5" s="5" t="s">
        <v>1127</v>
      </c>
      <c r="C5" s="5">
        <v>3100001558</v>
      </c>
      <c r="D5" s="3" t="s">
        <v>1128</v>
      </c>
      <c r="E5" s="5" t="s">
        <v>1129</v>
      </c>
      <c r="F5" s="23">
        <v>55</v>
      </c>
      <c r="G5" s="23">
        <v>0</v>
      </c>
      <c r="H5" s="23" t="s">
        <v>7</v>
      </c>
      <c r="I5" s="138">
        <v>0.01</v>
      </c>
      <c r="J5" s="138">
        <v>0.55000000000000004</v>
      </c>
      <c r="K5" s="137" t="s">
        <v>1134</v>
      </c>
      <c r="L5" s="137"/>
      <c r="M5" s="137" t="s">
        <v>18</v>
      </c>
      <c r="N5" s="5"/>
      <c r="O5" s="5" t="s">
        <v>1131</v>
      </c>
      <c r="P5" s="5" t="s">
        <v>1132</v>
      </c>
      <c r="Q5" s="5" t="s">
        <v>1133</v>
      </c>
    </row>
    <row r="6" spans="1:17">
      <c r="A6" s="5">
        <v>1013</v>
      </c>
      <c r="B6" s="5" t="s">
        <v>1127</v>
      </c>
      <c r="C6" s="5">
        <v>3100001558</v>
      </c>
      <c r="D6" s="3" t="s">
        <v>1128</v>
      </c>
      <c r="E6" s="5" t="s">
        <v>1129</v>
      </c>
      <c r="F6" s="23">
        <v>20</v>
      </c>
      <c r="G6" s="23">
        <v>1</v>
      </c>
      <c r="H6" s="23" t="s">
        <v>7</v>
      </c>
      <c r="I6" s="138">
        <v>0.01</v>
      </c>
      <c r="J6" s="138">
        <v>0.2</v>
      </c>
      <c r="K6" s="137" t="s">
        <v>1134</v>
      </c>
      <c r="L6" s="137"/>
      <c r="M6" s="137" t="s">
        <v>22</v>
      </c>
      <c r="N6" s="5"/>
      <c r="O6" s="5" t="s">
        <v>1131</v>
      </c>
      <c r="P6" s="5" t="s">
        <v>1132</v>
      </c>
      <c r="Q6" s="5" t="s">
        <v>1133</v>
      </c>
    </row>
    <row r="7" spans="1:17">
      <c r="A7" s="5"/>
      <c r="B7" s="5"/>
      <c r="C7" s="5"/>
      <c r="D7" s="3"/>
      <c r="E7" s="5"/>
      <c r="F7" s="139">
        <f>SUM(F2:F6)</f>
        <v>273</v>
      </c>
      <c r="G7" s="139">
        <f>SUM(G2:G6)</f>
        <v>199</v>
      </c>
      <c r="H7" s="139">
        <f>F7-G7</f>
        <v>74</v>
      </c>
      <c r="I7" s="135"/>
      <c r="J7" s="135"/>
      <c r="K7" s="5"/>
      <c r="L7" s="5"/>
      <c r="M7" s="5"/>
      <c r="N7" s="5"/>
      <c r="O7" s="5"/>
      <c r="P7" s="5"/>
      <c r="Q7" s="5"/>
    </row>
    <row r="8" spans="1:17">
      <c r="A8" s="5">
        <v>1013</v>
      </c>
      <c r="B8" s="5" t="s">
        <v>1127</v>
      </c>
      <c r="C8" s="5">
        <v>3100001559</v>
      </c>
      <c r="D8" s="3" t="s">
        <v>1135</v>
      </c>
      <c r="E8" s="5" t="s">
        <v>1136</v>
      </c>
      <c r="F8" s="23">
        <v>28</v>
      </c>
      <c r="G8" s="23">
        <v>28</v>
      </c>
      <c r="H8" s="23" t="s">
        <v>6</v>
      </c>
      <c r="I8" s="136">
        <v>1340710.6399999999</v>
      </c>
      <c r="J8" s="136">
        <v>37539897.920000002</v>
      </c>
      <c r="K8" s="137" t="s">
        <v>0</v>
      </c>
      <c r="L8" s="137"/>
      <c r="M8" s="137" t="s">
        <v>9</v>
      </c>
      <c r="N8" s="5" t="s">
        <v>1130</v>
      </c>
      <c r="O8" s="5" t="s">
        <v>1131</v>
      </c>
      <c r="P8" s="5" t="s">
        <v>1132</v>
      </c>
      <c r="Q8" s="5" t="s">
        <v>1133</v>
      </c>
    </row>
    <row r="9" spans="1:17">
      <c r="A9" s="5">
        <v>1013</v>
      </c>
      <c r="B9" s="5" t="s">
        <v>1127</v>
      </c>
      <c r="C9" s="5">
        <v>3100001559</v>
      </c>
      <c r="D9" s="3" t="s">
        <v>1135</v>
      </c>
      <c r="E9" s="5" t="s">
        <v>1136</v>
      </c>
      <c r="F9" s="23">
        <v>62</v>
      </c>
      <c r="G9" s="23">
        <v>62</v>
      </c>
      <c r="H9" s="23" t="s">
        <v>6</v>
      </c>
      <c r="I9" s="136">
        <v>1255604.24</v>
      </c>
      <c r="J9" s="136">
        <v>77847462.879999995</v>
      </c>
      <c r="K9" s="137" t="s">
        <v>0</v>
      </c>
      <c r="L9" s="137"/>
      <c r="M9" s="137" t="s">
        <v>12</v>
      </c>
      <c r="N9" s="5" t="s">
        <v>1130</v>
      </c>
      <c r="O9" s="5" t="s">
        <v>1131</v>
      </c>
      <c r="P9" s="5" t="s">
        <v>1132</v>
      </c>
      <c r="Q9" s="5" t="s">
        <v>1133</v>
      </c>
    </row>
    <row r="10" spans="1:17">
      <c r="A10" s="5">
        <v>1013</v>
      </c>
      <c r="B10" s="5" t="s">
        <v>1127</v>
      </c>
      <c r="C10" s="5">
        <v>3100001559</v>
      </c>
      <c r="D10" s="3" t="s">
        <v>1135</v>
      </c>
      <c r="E10" s="5" t="s">
        <v>1136</v>
      </c>
      <c r="F10" s="23">
        <v>2</v>
      </c>
      <c r="G10" s="23">
        <v>0</v>
      </c>
      <c r="H10" s="23" t="s">
        <v>7</v>
      </c>
      <c r="I10" s="138">
        <v>0.01</v>
      </c>
      <c r="J10" s="138">
        <v>0.02</v>
      </c>
      <c r="K10" s="137" t="s">
        <v>1134</v>
      </c>
      <c r="L10" s="137"/>
      <c r="M10" s="137" t="s">
        <v>18</v>
      </c>
      <c r="N10" s="5"/>
      <c r="O10" s="5" t="s">
        <v>1131</v>
      </c>
      <c r="P10" s="5" t="s">
        <v>1132</v>
      </c>
      <c r="Q10" s="5" t="s">
        <v>1133</v>
      </c>
    </row>
    <row r="11" spans="1:17">
      <c r="A11" s="5">
        <v>1013</v>
      </c>
      <c r="B11" s="5" t="s">
        <v>1127</v>
      </c>
      <c r="C11" s="5">
        <v>3100001559</v>
      </c>
      <c r="D11" s="3" t="s">
        <v>1135</v>
      </c>
      <c r="E11" s="5" t="s">
        <v>1136</v>
      </c>
      <c r="F11" s="23">
        <v>7</v>
      </c>
      <c r="G11" s="23">
        <v>12</v>
      </c>
      <c r="H11" s="23" t="s">
        <v>7</v>
      </c>
      <c r="I11" s="138">
        <v>0.01</v>
      </c>
      <c r="J11" s="138">
        <v>7.0000000000000007E-2</v>
      </c>
      <c r="K11" s="137" t="s">
        <v>1134</v>
      </c>
      <c r="L11" s="137"/>
      <c r="M11" s="137" t="s">
        <v>22</v>
      </c>
      <c r="N11" s="5"/>
      <c r="O11" s="5" t="s">
        <v>1131</v>
      </c>
      <c r="P11" s="5" t="s">
        <v>1132</v>
      </c>
      <c r="Q11" s="5" t="s">
        <v>1133</v>
      </c>
    </row>
    <row r="12" spans="1:17">
      <c r="A12" s="5">
        <v>1013</v>
      </c>
      <c r="B12" s="5" t="s">
        <v>1127</v>
      </c>
      <c r="C12" s="5">
        <v>3100001559</v>
      </c>
      <c r="D12" s="3" t="s">
        <v>1135</v>
      </c>
      <c r="E12" s="5" t="s">
        <v>1136</v>
      </c>
      <c r="F12" s="23">
        <v>38</v>
      </c>
      <c r="G12" s="23">
        <v>38</v>
      </c>
      <c r="H12" s="23" t="s">
        <v>6</v>
      </c>
      <c r="I12" s="136">
        <v>1145458.6100000001</v>
      </c>
      <c r="J12" s="136">
        <v>43527427.18</v>
      </c>
      <c r="K12" s="137" t="s">
        <v>1134</v>
      </c>
      <c r="L12" s="137"/>
      <c r="M12" s="137" t="s">
        <v>34</v>
      </c>
      <c r="N12" s="5"/>
      <c r="O12" s="5" t="s">
        <v>1131</v>
      </c>
      <c r="P12" s="5" t="s">
        <v>1132</v>
      </c>
      <c r="Q12" s="5" t="s">
        <v>1133</v>
      </c>
    </row>
    <row r="13" spans="1:17">
      <c r="A13" s="5"/>
      <c r="B13" s="5"/>
      <c r="C13" s="5"/>
      <c r="D13" s="3"/>
      <c r="E13" s="5"/>
      <c r="F13" s="139">
        <f>SUM(F8:F12)</f>
        <v>137</v>
      </c>
      <c r="G13" s="139">
        <f>SUM(G8:G12)</f>
        <v>140</v>
      </c>
      <c r="H13" s="139">
        <f>F13-G13</f>
        <v>-3</v>
      </c>
      <c r="I13" s="135"/>
      <c r="J13" s="135"/>
      <c r="K13" s="5"/>
      <c r="L13" s="5"/>
      <c r="M13" s="5"/>
      <c r="N13" s="5"/>
      <c r="O13" s="5"/>
      <c r="P13" s="5"/>
      <c r="Q13" s="5"/>
    </row>
    <row r="14" spans="1:17">
      <c r="A14" s="5">
        <v>1013</v>
      </c>
      <c r="B14" s="5" t="s">
        <v>1127</v>
      </c>
      <c r="C14" s="5">
        <v>3100001560</v>
      </c>
      <c r="D14" s="3" t="s">
        <v>1137</v>
      </c>
      <c r="E14" s="5" t="s">
        <v>1138</v>
      </c>
      <c r="F14" s="23">
        <v>4</v>
      </c>
      <c r="G14" s="23">
        <v>4</v>
      </c>
      <c r="H14" s="23" t="s">
        <v>6</v>
      </c>
      <c r="I14" s="136">
        <v>13315271.369999999</v>
      </c>
      <c r="J14" s="136">
        <v>53261085.479999997</v>
      </c>
      <c r="K14" s="137" t="s">
        <v>0</v>
      </c>
      <c r="L14" s="137"/>
      <c r="M14" s="137" t="s">
        <v>12</v>
      </c>
      <c r="N14" s="5" t="s">
        <v>1130</v>
      </c>
      <c r="O14" s="5" t="s">
        <v>1139</v>
      </c>
      <c r="P14" s="5" t="s">
        <v>1140</v>
      </c>
      <c r="Q14" s="5" t="s">
        <v>1133</v>
      </c>
    </row>
    <row r="15" spans="1:17">
      <c r="A15" s="5">
        <v>1013</v>
      </c>
      <c r="B15" s="5" t="s">
        <v>1127</v>
      </c>
      <c r="C15" s="5">
        <v>3100001560</v>
      </c>
      <c r="D15" s="3" t="s">
        <v>1137</v>
      </c>
      <c r="E15" s="5" t="s">
        <v>1138</v>
      </c>
      <c r="F15" s="23">
        <v>3</v>
      </c>
      <c r="G15" s="23">
        <v>0</v>
      </c>
      <c r="H15" s="23" t="s">
        <v>5</v>
      </c>
      <c r="I15" s="138">
        <v>0.01</v>
      </c>
      <c r="J15" s="138">
        <v>0.03</v>
      </c>
      <c r="K15" s="137" t="s">
        <v>1134</v>
      </c>
      <c r="L15" s="137"/>
      <c r="M15" s="137" t="s">
        <v>18</v>
      </c>
      <c r="N15" s="5"/>
      <c r="O15" s="5" t="s">
        <v>1139</v>
      </c>
      <c r="P15" s="5" t="s">
        <v>1140</v>
      </c>
      <c r="Q15" s="5" t="s">
        <v>1133</v>
      </c>
    </row>
    <row r="16" spans="1:17">
      <c r="A16" s="5">
        <v>1013</v>
      </c>
      <c r="B16" s="5" t="s">
        <v>1127</v>
      </c>
      <c r="C16" s="5">
        <v>3100001560</v>
      </c>
      <c r="D16" s="3" t="s">
        <v>1137</v>
      </c>
      <c r="E16" s="5" t="s">
        <v>1138</v>
      </c>
      <c r="F16" s="23">
        <v>10</v>
      </c>
      <c r="G16" s="23">
        <v>17</v>
      </c>
      <c r="H16" s="23" t="s">
        <v>7</v>
      </c>
      <c r="I16" s="138">
        <v>0.01</v>
      </c>
      <c r="J16" s="138">
        <v>0.1</v>
      </c>
      <c r="K16" s="137" t="s">
        <v>1134</v>
      </c>
      <c r="L16" s="137"/>
      <c r="M16" s="137" t="s">
        <v>22</v>
      </c>
      <c r="N16" s="5"/>
      <c r="O16" s="5" t="s">
        <v>1139</v>
      </c>
      <c r="P16" s="5" t="s">
        <v>1140</v>
      </c>
      <c r="Q16" s="5" t="s">
        <v>1133</v>
      </c>
    </row>
    <row r="17" spans="1:17">
      <c r="A17" s="5">
        <v>1013</v>
      </c>
      <c r="B17" s="5" t="s">
        <v>1127</v>
      </c>
      <c r="C17" s="5">
        <v>3100001560</v>
      </c>
      <c r="D17" s="3" t="s">
        <v>1137</v>
      </c>
      <c r="E17" s="5" t="s">
        <v>1138</v>
      </c>
      <c r="F17" s="23">
        <v>4</v>
      </c>
      <c r="G17" s="23">
        <v>4</v>
      </c>
      <c r="H17" s="23" t="s">
        <v>6</v>
      </c>
      <c r="I17" s="136">
        <v>1037374.1</v>
      </c>
      <c r="J17" s="136">
        <v>4149496.4</v>
      </c>
      <c r="K17" s="137" t="s">
        <v>1134</v>
      </c>
      <c r="L17" s="137"/>
      <c r="M17" s="137" t="s">
        <v>34</v>
      </c>
      <c r="N17" s="5"/>
      <c r="O17" s="5" t="s">
        <v>1139</v>
      </c>
      <c r="P17" s="5" t="s">
        <v>1140</v>
      </c>
      <c r="Q17" s="5" t="s">
        <v>1133</v>
      </c>
    </row>
    <row r="19" spans="1:17">
      <c r="A19" s="5">
        <v>1013</v>
      </c>
      <c r="B19" s="5" t="s">
        <v>1127</v>
      </c>
      <c r="C19" s="5">
        <v>3100001788</v>
      </c>
      <c r="D19" s="3" t="s">
        <v>1141</v>
      </c>
      <c r="E19" s="5" t="s">
        <v>1142</v>
      </c>
      <c r="F19" s="23">
        <v>2</v>
      </c>
      <c r="G19" s="23">
        <v>1</v>
      </c>
      <c r="H19" s="23">
        <f t="shared" ref="H19:H22" si="0">F19-G19</f>
        <v>1</v>
      </c>
      <c r="I19" s="136">
        <v>487878.98</v>
      </c>
      <c r="J19" s="136">
        <v>7318184.7000000002</v>
      </c>
      <c r="K19" s="137" t="s">
        <v>1143</v>
      </c>
      <c r="L19" s="137"/>
      <c r="M19" s="137" t="s">
        <v>12</v>
      </c>
      <c r="N19" s="5"/>
      <c r="O19" s="5" t="s">
        <v>1131</v>
      </c>
      <c r="P19" s="5" t="s">
        <v>1132</v>
      </c>
      <c r="Q19" s="5" t="s">
        <v>1133</v>
      </c>
    </row>
    <row r="20" spans="1:17">
      <c r="A20" s="5">
        <v>1013</v>
      </c>
      <c r="B20" s="5" t="s">
        <v>1127</v>
      </c>
      <c r="C20" s="5">
        <v>3100001788</v>
      </c>
      <c r="D20" s="3" t="s">
        <v>1141</v>
      </c>
      <c r="E20" s="5" t="s">
        <v>1142</v>
      </c>
      <c r="F20" s="3">
        <v>13</v>
      </c>
      <c r="G20" s="3">
        <v>13</v>
      </c>
      <c r="H20" s="23">
        <f t="shared" si="0"/>
        <v>0</v>
      </c>
      <c r="I20" s="135"/>
      <c r="J20" s="135"/>
      <c r="K20" s="5"/>
      <c r="L20" s="5"/>
      <c r="M20" s="137" t="s">
        <v>12</v>
      </c>
      <c r="N20" s="140">
        <v>13</v>
      </c>
      <c r="O20" s="140" t="s">
        <v>1144</v>
      </c>
      <c r="P20" s="5"/>
      <c r="Q20" s="5"/>
    </row>
    <row r="21" spans="1:17">
      <c r="A21" s="5"/>
      <c r="B21" s="5"/>
      <c r="C21" s="5"/>
      <c r="D21" s="3"/>
      <c r="E21" s="5"/>
      <c r="F21" s="3"/>
      <c r="G21" s="3"/>
      <c r="H21" s="3"/>
      <c r="I21" s="135"/>
      <c r="J21" s="135"/>
      <c r="K21" s="5"/>
      <c r="L21" s="5"/>
      <c r="M21" s="137"/>
      <c r="N21" s="140"/>
      <c r="O21" s="140"/>
      <c r="P21" s="5"/>
      <c r="Q21" s="5"/>
    </row>
    <row r="22" spans="1:17">
      <c r="A22" s="5">
        <v>1013</v>
      </c>
      <c r="B22" s="5" t="s">
        <v>1127</v>
      </c>
      <c r="C22" s="5">
        <v>3100001790</v>
      </c>
      <c r="D22" s="3" t="s">
        <v>1145</v>
      </c>
      <c r="E22" s="5" t="s">
        <v>1146</v>
      </c>
      <c r="F22" s="23">
        <v>2</v>
      </c>
      <c r="G22" s="23">
        <v>2</v>
      </c>
      <c r="H22" s="23">
        <f t="shared" si="0"/>
        <v>0</v>
      </c>
      <c r="I22" s="136">
        <v>9372330.9399999995</v>
      </c>
      <c r="J22" s="136">
        <v>18744661.879999999</v>
      </c>
      <c r="K22" s="137" t="s">
        <v>1143</v>
      </c>
      <c r="L22" s="137"/>
      <c r="M22" s="137" t="s">
        <v>12</v>
      </c>
      <c r="N22" s="5"/>
      <c r="O22" s="5" t="s">
        <v>1139</v>
      </c>
      <c r="P22" s="5" t="s">
        <v>1140</v>
      </c>
      <c r="Q22" s="5" t="s">
        <v>1133</v>
      </c>
    </row>
    <row r="23" spans="1:17">
      <c r="A23" s="5"/>
      <c r="B23" s="5"/>
      <c r="C23" s="5"/>
      <c r="D23" s="3"/>
      <c r="E23" s="5"/>
      <c r="F23" s="3"/>
      <c r="G23" s="3"/>
      <c r="H23" s="3"/>
      <c r="I23" s="135"/>
      <c r="J23" s="135"/>
      <c r="K23" s="5"/>
      <c r="L23" s="5"/>
      <c r="M23" s="5"/>
      <c r="N23" s="5"/>
      <c r="O23" s="5"/>
      <c r="P23" s="5"/>
      <c r="Q23" s="5"/>
    </row>
    <row r="24" spans="1:17">
      <c r="A24" s="5">
        <v>1013</v>
      </c>
      <c r="B24" s="5" t="s">
        <v>1127</v>
      </c>
      <c r="C24" s="5">
        <v>3100000548</v>
      </c>
      <c r="D24" s="3" t="s">
        <v>1147</v>
      </c>
      <c r="E24" s="5" t="s">
        <v>1148</v>
      </c>
      <c r="F24" s="23">
        <v>13</v>
      </c>
      <c r="G24" s="23">
        <v>13</v>
      </c>
      <c r="H24" s="23">
        <f>F24-G24</f>
        <v>0</v>
      </c>
      <c r="I24" s="136">
        <v>1133990.1200000001</v>
      </c>
      <c r="J24" s="136">
        <v>28349753</v>
      </c>
      <c r="K24" s="137" t="s">
        <v>1149</v>
      </c>
      <c r="L24" s="137"/>
      <c r="M24" s="137" t="s">
        <v>12</v>
      </c>
      <c r="N24" s="5"/>
      <c r="O24" s="5"/>
      <c r="P24" s="5" t="s">
        <v>1132</v>
      </c>
      <c r="Q24" s="5" t="s">
        <v>1133</v>
      </c>
    </row>
    <row r="25" spans="1:17">
      <c r="A25" s="5"/>
      <c r="B25" s="5"/>
      <c r="C25" s="5"/>
      <c r="D25" s="3"/>
      <c r="E25" s="5"/>
      <c r="F25" s="23">
        <v>12</v>
      </c>
      <c r="G25" s="23">
        <v>12</v>
      </c>
      <c r="H25" s="23">
        <f>F25-G25</f>
        <v>0</v>
      </c>
      <c r="I25" s="136"/>
      <c r="J25" s="136"/>
      <c r="K25" s="137"/>
      <c r="L25" s="137"/>
      <c r="M25" s="137"/>
      <c r="N25" s="140">
        <v>12</v>
      </c>
      <c r="O25" s="140" t="s">
        <v>1144</v>
      </c>
      <c r="P25" s="5"/>
      <c r="Q25" s="5"/>
    </row>
    <row r="26" spans="1:17">
      <c r="A26" s="5"/>
      <c r="B26" s="5"/>
      <c r="C26" s="141">
        <v>3100000608</v>
      </c>
      <c r="D26" s="142" t="s">
        <v>1150</v>
      </c>
      <c r="E26" s="5"/>
      <c r="F26" s="3">
        <v>0</v>
      </c>
      <c r="G26" s="3">
        <v>0</v>
      </c>
      <c r="H26" s="3">
        <v>0</v>
      </c>
      <c r="I26" s="135"/>
      <c r="J26" s="135"/>
      <c r="K26" s="5"/>
      <c r="L26" s="5"/>
      <c r="M26" s="137"/>
      <c r="N26" s="5"/>
      <c r="O26" s="5"/>
      <c r="P26" s="5"/>
      <c r="Q26" s="5"/>
    </row>
    <row r="27" spans="1:17">
      <c r="A27" s="5">
        <v>1013</v>
      </c>
      <c r="B27" s="5" t="s">
        <v>1127</v>
      </c>
      <c r="C27" s="5">
        <v>3100000562</v>
      </c>
      <c r="D27" s="3" t="s">
        <v>1151</v>
      </c>
      <c r="E27" s="5" t="s">
        <v>1152</v>
      </c>
      <c r="F27" s="23">
        <v>2</v>
      </c>
      <c r="G27" s="23">
        <v>2</v>
      </c>
      <c r="H27" s="23">
        <f t="shared" ref="H27:H28" si="1">F27-G27</f>
        <v>0</v>
      </c>
      <c r="I27" s="136">
        <v>551351.85</v>
      </c>
      <c r="J27" s="136">
        <v>1102703.7</v>
      </c>
      <c r="K27" s="137" t="s">
        <v>1153</v>
      </c>
      <c r="L27" s="137"/>
      <c r="M27" s="137" t="s">
        <v>34</v>
      </c>
      <c r="N27" s="5"/>
      <c r="O27" s="5" t="s">
        <v>1131</v>
      </c>
      <c r="P27" s="5" t="s">
        <v>1132</v>
      </c>
      <c r="Q27" s="5" t="s">
        <v>1133</v>
      </c>
    </row>
    <row r="28" spans="1:17">
      <c r="A28" s="5">
        <v>1013</v>
      </c>
      <c r="B28" s="5" t="s">
        <v>1127</v>
      </c>
      <c r="C28" s="5">
        <v>3100000562</v>
      </c>
      <c r="D28" s="3" t="s">
        <v>1151</v>
      </c>
      <c r="E28" s="5" t="s">
        <v>1152</v>
      </c>
      <c r="F28" s="23">
        <v>3</v>
      </c>
      <c r="G28" s="23">
        <v>3</v>
      </c>
      <c r="H28" s="23">
        <f t="shared" si="1"/>
        <v>0</v>
      </c>
      <c r="I28" s="136">
        <v>743688.92</v>
      </c>
      <c r="J28" s="136">
        <v>2231066.7599999998</v>
      </c>
      <c r="K28" s="137" t="s">
        <v>1153</v>
      </c>
      <c r="L28" s="137"/>
      <c r="M28" s="137" t="s">
        <v>9</v>
      </c>
      <c r="N28" s="140">
        <v>3</v>
      </c>
      <c r="O28" s="140" t="s">
        <v>1144</v>
      </c>
      <c r="P28" s="5" t="s">
        <v>1132</v>
      </c>
      <c r="Q28" s="5" t="s">
        <v>1133</v>
      </c>
    </row>
    <row r="29" spans="1:17">
      <c r="A29" s="5"/>
      <c r="B29" s="5"/>
      <c r="C29" s="5"/>
      <c r="D29" s="3"/>
      <c r="E29" s="5"/>
      <c r="F29" s="3"/>
      <c r="G29" s="3"/>
      <c r="H29" s="3"/>
      <c r="I29" s="135"/>
      <c r="J29" s="135"/>
      <c r="K29" s="5"/>
      <c r="L29" s="5"/>
      <c r="M29" s="5"/>
      <c r="N29" s="5"/>
      <c r="O29" s="5"/>
      <c r="P29" s="5"/>
      <c r="Q29" s="5"/>
    </row>
    <row r="30" spans="1:17">
      <c r="A30" s="5">
        <v>1013</v>
      </c>
      <c r="B30" s="5" t="s">
        <v>1127</v>
      </c>
      <c r="C30" s="5">
        <v>3100000643</v>
      </c>
      <c r="D30" s="3" t="s">
        <v>1154</v>
      </c>
      <c r="E30" s="5" t="s">
        <v>1155</v>
      </c>
      <c r="F30" s="23">
        <v>2</v>
      </c>
      <c r="G30" s="23">
        <v>2</v>
      </c>
      <c r="H30" s="23">
        <f>F30-G30</f>
        <v>0</v>
      </c>
      <c r="I30" s="136">
        <v>3182471.81</v>
      </c>
      <c r="J30" s="136">
        <v>6364943.6200000001</v>
      </c>
      <c r="K30" s="137" t="s">
        <v>1153</v>
      </c>
      <c r="L30" s="137"/>
      <c r="M30" s="137" t="s">
        <v>34</v>
      </c>
      <c r="N30" s="5"/>
      <c r="O30" s="5" t="s">
        <v>1139</v>
      </c>
      <c r="P30" s="5" t="s">
        <v>1140</v>
      </c>
      <c r="Q30" s="5" t="s">
        <v>1133</v>
      </c>
    </row>
    <row r="31" spans="1:17">
      <c r="A31" s="5"/>
      <c r="B31" s="5"/>
      <c r="C31" s="5"/>
      <c r="D31" s="3"/>
      <c r="E31" s="5"/>
      <c r="F31" s="3"/>
      <c r="G31" s="3"/>
      <c r="H31" s="3"/>
      <c r="I31" s="135"/>
      <c r="J31" s="135"/>
      <c r="K31" s="5"/>
      <c r="L31" s="5"/>
      <c r="M31" s="5"/>
      <c r="N31" s="5"/>
      <c r="O31" s="5"/>
      <c r="P31" s="5"/>
      <c r="Q31" s="5"/>
    </row>
    <row r="32" spans="1:17">
      <c r="A32" s="5">
        <v>1013</v>
      </c>
      <c r="B32" s="5" t="s">
        <v>1127</v>
      </c>
      <c r="C32" s="5">
        <v>3100000563</v>
      </c>
      <c r="D32" s="3" t="s">
        <v>1156</v>
      </c>
      <c r="E32" s="5" t="s">
        <v>1157</v>
      </c>
      <c r="F32" s="23">
        <v>6</v>
      </c>
      <c r="G32" s="23">
        <v>6</v>
      </c>
      <c r="H32" s="23">
        <f t="shared" ref="H32:H33" si="2">F32-G32</f>
        <v>0</v>
      </c>
      <c r="I32" s="136">
        <v>485313.92</v>
      </c>
      <c r="J32" s="136">
        <v>2911883.52</v>
      </c>
      <c r="K32" s="137" t="s">
        <v>1158</v>
      </c>
      <c r="L32" s="137"/>
      <c r="M32" s="137" t="s">
        <v>12</v>
      </c>
      <c r="N32" s="5"/>
      <c r="O32" s="5" t="s">
        <v>1131</v>
      </c>
      <c r="P32" s="5" t="s">
        <v>1132</v>
      </c>
      <c r="Q32" s="5" t="s">
        <v>1133</v>
      </c>
    </row>
    <row r="33" spans="1:17">
      <c r="A33" s="5">
        <v>1013</v>
      </c>
      <c r="B33" s="5" t="s">
        <v>1127</v>
      </c>
      <c r="C33" s="5">
        <v>3100000563</v>
      </c>
      <c r="D33" s="3" t="s">
        <v>1156</v>
      </c>
      <c r="E33" s="5" t="s">
        <v>1157</v>
      </c>
      <c r="F33" s="23">
        <v>6</v>
      </c>
      <c r="G33" s="23">
        <v>6</v>
      </c>
      <c r="H33" s="23">
        <f t="shared" si="2"/>
        <v>0</v>
      </c>
      <c r="I33" s="136">
        <v>584206.61</v>
      </c>
      <c r="J33" s="136">
        <v>3505239.66</v>
      </c>
      <c r="K33" s="137" t="s">
        <v>1159</v>
      </c>
      <c r="L33" s="137"/>
      <c r="M33" s="137" t="s">
        <v>15</v>
      </c>
      <c r="N33" s="140">
        <v>6</v>
      </c>
      <c r="O33" s="140" t="s">
        <v>1144</v>
      </c>
      <c r="P33" s="5" t="s">
        <v>1132</v>
      </c>
      <c r="Q33" s="5" t="s">
        <v>1133</v>
      </c>
    </row>
    <row r="34" spans="1:17">
      <c r="A34" s="5"/>
      <c r="B34" s="5"/>
      <c r="C34" s="5"/>
      <c r="D34" s="3"/>
      <c r="E34" s="5"/>
      <c r="F34" s="3"/>
      <c r="G34" s="3"/>
      <c r="H34" s="3"/>
      <c r="I34" s="143"/>
      <c r="J34" s="143"/>
      <c r="K34" s="5"/>
      <c r="L34" s="5"/>
      <c r="M34" s="5"/>
      <c r="N34" s="5"/>
      <c r="O34" s="5"/>
      <c r="P34" s="5"/>
      <c r="Q34" s="5"/>
    </row>
    <row r="35" spans="1:17">
      <c r="A35" s="5"/>
      <c r="B35" s="5"/>
      <c r="C35" s="3">
        <v>3100000544</v>
      </c>
      <c r="D35" s="144" t="s">
        <v>1160</v>
      </c>
      <c r="E35" s="5"/>
      <c r="F35" s="23">
        <v>0</v>
      </c>
      <c r="G35" s="23">
        <v>0</v>
      </c>
      <c r="H35" s="23">
        <v>0</v>
      </c>
      <c r="I35" s="135"/>
      <c r="J35" s="135"/>
      <c r="K35" s="5"/>
      <c r="L35" s="5"/>
      <c r="M35" s="5"/>
      <c r="N35" s="5"/>
      <c r="O35" s="5"/>
      <c r="P35" s="5"/>
      <c r="Q35" s="5"/>
    </row>
    <row r="36" spans="1:17">
      <c r="A36" s="5"/>
      <c r="B36" s="5"/>
      <c r="C36" s="5"/>
      <c r="D36" s="3"/>
      <c r="E36" s="5"/>
      <c r="F36" s="3"/>
      <c r="G36" s="3"/>
      <c r="H36" s="3"/>
      <c r="I36" s="135"/>
      <c r="J36" s="135"/>
      <c r="K36" s="5"/>
      <c r="L36" s="5"/>
      <c r="M36" s="5"/>
      <c r="N36" s="5"/>
      <c r="O36" s="5"/>
      <c r="P36" s="5"/>
      <c r="Q36" s="5"/>
    </row>
    <row r="37" spans="1:17">
      <c r="A37" s="5">
        <v>1013</v>
      </c>
      <c r="B37" s="5" t="s">
        <v>1127</v>
      </c>
      <c r="C37" s="5">
        <v>2100583807</v>
      </c>
      <c r="D37" s="3" t="s">
        <v>1161</v>
      </c>
      <c r="E37" s="5" t="s">
        <v>1162</v>
      </c>
      <c r="F37" s="23">
        <v>4</v>
      </c>
      <c r="G37" s="23">
        <v>4</v>
      </c>
      <c r="H37" s="23">
        <f t="shared" ref="H37" si="3">F37-G37</f>
        <v>0</v>
      </c>
      <c r="I37" s="136">
        <v>869769.31</v>
      </c>
      <c r="J37" s="136">
        <v>3479077.24</v>
      </c>
      <c r="K37" s="137" t="s">
        <v>1163</v>
      </c>
      <c r="L37" s="137"/>
      <c r="M37" s="137" t="s">
        <v>12</v>
      </c>
      <c r="N37" s="140"/>
      <c r="O37" s="140"/>
      <c r="P37" s="5" t="s">
        <v>1132</v>
      </c>
      <c r="Q37" s="5" t="s">
        <v>1133</v>
      </c>
    </row>
    <row r="38" spans="1:17">
      <c r="A38" s="5"/>
      <c r="B38" s="5"/>
      <c r="C38" s="3">
        <v>3100002402</v>
      </c>
      <c r="D38" s="144" t="s">
        <v>1161</v>
      </c>
      <c r="E38" s="5" t="s">
        <v>1164</v>
      </c>
      <c r="F38" s="23">
        <v>0</v>
      </c>
      <c r="G38" s="23"/>
      <c r="H38" s="23"/>
      <c r="I38" s="143"/>
      <c r="J38" s="143"/>
      <c r="K38" s="5"/>
      <c r="L38" s="5"/>
      <c r="M38" s="5"/>
      <c r="N38" s="5"/>
      <c r="O38" s="5"/>
      <c r="P38" s="5"/>
      <c r="Q38" s="5"/>
    </row>
    <row r="39" spans="1:17">
      <c r="A39" s="5"/>
      <c r="B39" s="5"/>
      <c r="C39" s="3">
        <v>2100583806</v>
      </c>
      <c r="D39" s="144" t="s">
        <v>1165</v>
      </c>
      <c r="E39" s="5"/>
      <c r="F39" s="23">
        <v>0</v>
      </c>
      <c r="G39" s="23">
        <v>2</v>
      </c>
      <c r="H39" s="23">
        <f t="shared" ref="H39:H43" si="4">F39-G39</f>
        <v>-2</v>
      </c>
      <c r="I39" s="143"/>
      <c r="J39" s="143"/>
      <c r="K39" s="5"/>
      <c r="L39" s="5"/>
      <c r="M39" s="5"/>
      <c r="N39" s="5"/>
      <c r="O39" s="5"/>
      <c r="P39" s="5"/>
      <c r="Q39" s="5"/>
    </row>
    <row r="40" spans="1:17">
      <c r="A40" s="5"/>
      <c r="B40" s="5"/>
      <c r="C40" s="5"/>
      <c r="D40" s="3"/>
      <c r="E40" s="5"/>
      <c r="F40" s="3"/>
      <c r="G40" s="3"/>
      <c r="H40" s="3"/>
      <c r="I40" s="135"/>
      <c r="J40" s="135"/>
      <c r="K40" s="5"/>
      <c r="L40" s="5"/>
      <c r="M40" s="5"/>
      <c r="N40" s="5"/>
      <c r="O40" s="5"/>
      <c r="P40" s="5"/>
      <c r="Q40" s="5"/>
    </row>
    <row r="41" spans="1:17">
      <c r="A41" s="5">
        <v>1013</v>
      </c>
      <c r="B41" s="5" t="s">
        <v>1127</v>
      </c>
      <c r="C41" s="5">
        <v>2100583809</v>
      </c>
      <c r="D41" s="144" t="s">
        <v>1166</v>
      </c>
      <c r="E41" s="5" t="s">
        <v>1167</v>
      </c>
      <c r="F41" s="23">
        <v>3</v>
      </c>
      <c r="G41" s="23">
        <v>3</v>
      </c>
      <c r="H41" s="23">
        <f t="shared" si="4"/>
        <v>0</v>
      </c>
      <c r="I41" s="136">
        <v>1160836.08</v>
      </c>
      <c r="J41" s="136">
        <v>3482508.24</v>
      </c>
      <c r="K41" s="137" t="s">
        <v>1168</v>
      </c>
      <c r="L41" s="137"/>
      <c r="M41" s="137" t="s">
        <v>12</v>
      </c>
      <c r="N41" s="140">
        <v>3</v>
      </c>
      <c r="O41" s="140" t="s">
        <v>1144</v>
      </c>
      <c r="P41" s="5" t="s">
        <v>1132</v>
      </c>
      <c r="Q41" s="5" t="s">
        <v>1133</v>
      </c>
    </row>
    <row r="42" spans="1:17">
      <c r="A42" s="5"/>
      <c r="B42" s="5"/>
      <c r="C42" s="3">
        <v>3100002401</v>
      </c>
      <c r="D42" s="144" t="s">
        <v>1166</v>
      </c>
      <c r="E42" s="5" t="s">
        <v>1164</v>
      </c>
      <c r="F42" s="23">
        <v>0</v>
      </c>
      <c r="G42" s="23"/>
      <c r="H42" s="23"/>
      <c r="I42" s="143"/>
      <c r="J42" s="143"/>
      <c r="K42" s="5"/>
      <c r="L42" s="5"/>
      <c r="M42" s="5"/>
      <c r="N42" s="5"/>
      <c r="O42" s="5"/>
      <c r="P42" s="5"/>
      <c r="Q42" s="5"/>
    </row>
    <row r="43" spans="1:17">
      <c r="A43" s="5"/>
      <c r="B43" s="5"/>
      <c r="C43" s="3">
        <v>2100583808</v>
      </c>
      <c r="D43" s="144" t="s">
        <v>1169</v>
      </c>
      <c r="E43" s="5"/>
      <c r="F43" s="23">
        <v>0</v>
      </c>
      <c r="G43" s="23">
        <v>4</v>
      </c>
      <c r="H43" s="23">
        <f t="shared" si="4"/>
        <v>-4</v>
      </c>
      <c r="I43" s="143"/>
      <c r="J43" s="143"/>
      <c r="K43" s="5"/>
      <c r="L43" s="5"/>
      <c r="M43" s="5"/>
      <c r="N43" s="5"/>
      <c r="O43" s="5"/>
      <c r="P43" s="5"/>
      <c r="Q43" s="5"/>
    </row>
    <row r="44" spans="1:17">
      <c r="A44" s="5"/>
      <c r="B44" s="5"/>
      <c r="C44" s="5"/>
      <c r="D44" s="3"/>
      <c r="E44" s="5"/>
      <c r="F44" s="3"/>
      <c r="G44" s="3"/>
      <c r="H44" s="3"/>
      <c r="I44" s="135"/>
      <c r="J44" s="135"/>
      <c r="K44" s="5"/>
      <c r="L44" s="5"/>
      <c r="M44" s="5"/>
      <c r="N44" s="5"/>
      <c r="O44" s="5"/>
      <c r="P44" s="5"/>
      <c r="Q44" s="5"/>
    </row>
    <row r="45" spans="1:17" ht="15" customHeight="1">
      <c r="A45" s="5">
        <v>1013</v>
      </c>
      <c r="B45" s="5" t="s">
        <v>1127</v>
      </c>
      <c r="C45" s="5">
        <v>2100663710</v>
      </c>
      <c r="D45" s="144" t="s">
        <v>1170</v>
      </c>
      <c r="E45" s="5" t="s">
        <v>1171</v>
      </c>
      <c r="F45" s="23">
        <v>18</v>
      </c>
      <c r="G45" s="23">
        <v>28</v>
      </c>
      <c r="H45" s="23">
        <f>F45-G45</f>
        <v>-10</v>
      </c>
      <c r="I45" s="138">
        <v>0.01</v>
      </c>
      <c r="J45" s="138">
        <v>0.18</v>
      </c>
      <c r="K45" s="137" t="s">
        <v>1134</v>
      </c>
      <c r="L45" s="137"/>
      <c r="M45" s="137" t="s">
        <v>12</v>
      </c>
      <c r="N45" s="5"/>
      <c r="O45" s="5" t="s">
        <v>1131</v>
      </c>
      <c r="P45" s="5" t="s">
        <v>1132</v>
      </c>
      <c r="Q45" s="5" t="s">
        <v>1133</v>
      </c>
    </row>
    <row r="46" spans="1:17">
      <c r="A46" s="5"/>
      <c r="B46" s="5"/>
      <c r="C46" s="5"/>
      <c r="D46" s="3"/>
      <c r="E46" s="5"/>
      <c r="F46" s="3"/>
      <c r="G46" s="3"/>
      <c r="H46" s="3"/>
      <c r="I46" s="135"/>
      <c r="J46" s="135"/>
      <c r="K46" s="5"/>
      <c r="L46" s="5"/>
      <c r="M46" s="5"/>
      <c r="N46" s="5"/>
      <c r="O46" s="5"/>
      <c r="P46" s="5"/>
      <c r="Q46" s="5"/>
    </row>
    <row r="47" spans="1:17">
      <c r="A47" s="5">
        <v>1013</v>
      </c>
      <c r="B47" s="5" t="s">
        <v>1127</v>
      </c>
      <c r="C47" s="5">
        <v>2100663706</v>
      </c>
      <c r="D47" s="3" t="s">
        <v>1172</v>
      </c>
      <c r="E47" s="5" t="s">
        <v>1173</v>
      </c>
      <c r="F47" s="23">
        <v>12</v>
      </c>
      <c r="G47" s="23">
        <v>17</v>
      </c>
      <c r="H47" s="23">
        <f>F47-G47</f>
        <v>-5</v>
      </c>
      <c r="I47" s="138">
        <v>0.01</v>
      </c>
      <c r="J47" s="138">
        <v>0.12</v>
      </c>
      <c r="K47" s="137" t="s">
        <v>1134</v>
      </c>
      <c r="L47" s="137"/>
      <c r="M47" s="137" t="s">
        <v>12</v>
      </c>
      <c r="N47" s="5"/>
      <c r="O47" s="5" t="s">
        <v>1131</v>
      </c>
      <c r="P47" s="5" t="s">
        <v>1132</v>
      </c>
      <c r="Q47" s="5" t="s">
        <v>1133</v>
      </c>
    </row>
    <row r="48" spans="1:17">
      <c r="A48" s="5"/>
      <c r="B48" s="5"/>
      <c r="C48" s="5"/>
      <c r="D48" s="3"/>
      <c r="E48" s="5"/>
      <c r="F48" s="3"/>
      <c r="G48" s="3"/>
      <c r="H48" s="3"/>
      <c r="I48" s="135"/>
      <c r="J48" s="135"/>
      <c r="K48" s="5"/>
      <c r="L48" s="5"/>
      <c r="M48" s="5"/>
      <c r="N48" s="5"/>
      <c r="O48" s="5"/>
      <c r="P48" s="5"/>
      <c r="Q48" s="5"/>
    </row>
    <row r="49" spans="1:17">
      <c r="A49" s="5">
        <v>1013</v>
      </c>
      <c r="B49" s="5" t="s">
        <v>1127</v>
      </c>
      <c r="C49" s="5">
        <v>2100663707</v>
      </c>
      <c r="D49" s="3" t="s">
        <v>1174</v>
      </c>
      <c r="E49" s="5" t="s">
        <v>1175</v>
      </c>
      <c r="F49" s="23">
        <v>24</v>
      </c>
      <c r="G49" s="23">
        <v>24</v>
      </c>
      <c r="H49" s="23">
        <f>F49-G49</f>
        <v>0</v>
      </c>
      <c r="I49" s="138">
        <v>0.01</v>
      </c>
      <c r="J49" s="138">
        <v>0.24</v>
      </c>
      <c r="K49" s="137" t="s">
        <v>1134</v>
      </c>
      <c r="L49" s="137"/>
      <c r="M49" s="137" t="s">
        <v>12</v>
      </c>
      <c r="N49" s="5"/>
      <c r="O49" s="5" t="s">
        <v>1176</v>
      </c>
      <c r="P49" s="5" t="s">
        <v>1177</v>
      </c>
      <c r="Q49" s="5" t="s">
        <v>1133</v>
      </c>
    </row>
    <row r="50" spans="1:17">
      <c r="A50" s="5"/>
      <c r="B50" s="5"/>
      <c r="C50" s="5"/>
      <c r="D50" s="3"/>
      <c r="E50" s="5"/>
      <c r="F50" s="3"/>
      <c r="G50" s="3"/>
      <c r="H50" s="3"/>
      <c r="I50" s="135"/>
      <c r="J50" s="135"/>
      <c r="K50" s="5"/>
      <c r="L50" s="5"/>
      <c r="M50" s="5"/>
      <c r="N50" s="5"/>
      <c r="O50" s="5"/>
      <c r="P50" s="5"/>
      <c r="Q50" s="5"/>
    </row>
    <row r="51" spans="1:17">
      <c r="A51" s="5">
        <v>1013</v>
      </c>
      <c r="B51" s="5" t="s">
        <v>1127</v>
      </c>
      <c r="C51" s="5">
        <v>2100663709</v>
      </c>
      <c r="D51" s="3" t="s">
        <v>1178</v>
      </c>
      <c r="E51" s="5" t="s">
        <v>1179</v>
      </c>
      <c r="F51" s="23">
        <v>4</v>
      </c>
      <c r="G51" s="23">
        <v>4</v>
      </c>
      <c r="H51" s="23">
        <f>F51-G51</f>
        <v>0</v>
      </c>
      <c r="I51" s="138">
        <v>0.01</v>
      </c>
      <c r="J51" s="138">
        <v>0.04</v>
      </c>
      <c r="K51" s="137" t="s">
        <v>1134</v>
      </c>
      <c r="L51" s="137"/>
      <c r="M51" s="137" t="s">
        <v>12</v>
      </c>
      <c r="N51" s="5"/>
      <c r="O51" s="5" t="s">
        <v>1139</v>
      </c>
      <c r="P51" s="5" t="s">
        <v>1140</v>
      </c>
      <c r="Q51" s="5" t="s">
        <v>1133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Sys vs Actual ( 17 mar 2025)</vt:lpstr>
      <vt:lpstr>Sheet2</vt:lpstr>
      <vt:lpstr>WR format - Uploading</vt:lpstr>
      <vt:lpstr>IMR</vt:lpstr>
      <vt:lpstr>BUR</vt:lpstr>
      <vt:lpstr>OLD data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Anurag Srivastava</dc:creator>
  <cp:keywords/>
  <dc:description/>
  <cp:lastModifiedBy>JSW</cp:lastModifiedBy>
  <cp:revision/>
  <dcterms:created xsi:type="dcterms:W3CDTF">2025-03-17T04:51:15Z</dcterms:created>
  <dcterms:modified xsi:type="dcterms:W3CDTF">2025-06-21T04:38:31Z</dcterms:modified>
  <cp:category/>
  <cp:contentStatus/>
</cp:coreProperties>
</file>