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W\Downloads\"/>
    </mc:Choice>
  </mc:AlternateContent>
  <bookViews>
    <workbookView xWindow="0" yWindow="0" windowWidth="28800" windowHeight="13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Y6" i="1"/>
  <c r="Z6" i="1"/>
  <c r="AA6" i="1"/>
  <c r="AB6" i="1"/>
  <c r="AC6" i="1"/>
  <c r="AA5" i="1" l="1"/>
  <c r="Y5" i="1"/>
  <c r="W5" i="1"/>
  <c r="Y4" i="1"/>
  <c r="W4" i="1"/>
  <c r="Y3" i="1"/>
  <c r="W3" i="1"/>
  <c r="AA3" i="1" s="1"/>
  <c r="Y2" i="1"/>
  <c r="W2" i="1"/>
  <c r="Z3" i="1" l="1"/>
  <c r="Z5" i="1"/>
  <c r="AB5" i="1" s="1"/>
  <c r="AC5" i="1" s="1"/>
  <c r="AB3" i="1"/>
  <c r="AC3" i="1" s="1"/>
  <c r="AA2" i="1"/>
  <c r="AA4" i="1"/>
  <c r="Z2" i="1"/>
  <c r="AB2" i="1" s="1"/>
  <c r="AC2" i="1" s="1"/>
  <c r="Z4" i="1"/>
  <c r="AB4" i="1" s="1"/>
  <c r="AC4" i="1" s="1"/>
</calcChain>
</file>

<file path=xl/comments1.xml><?xml version="1.0" encoding="utf-8"?>
<comments xmlns="http://schemas.openxmlformats.org/spreadsheetml/2006/main">
  <authors>
    <author>Sanjay Jain</author>
    <author>Anurag Srivastava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Sanjay Jain:</t>
        </r>
        <r>
          <rPr>
            <sz val="9"/>
            <color indexed="81"/>
            <rFont val="Tahoma"/>
            <family val="2"/>
          </rPr>
          <t xml:space="preserve">
Details flow from L3 to L2  and L2 to L3 with this batch no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  <comment ref="AN3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  <comment ref="AN4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  <comment ref="AN5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</commentList>
</comments>
</file>

<file path=xl/sharedStrings.xml><?xml version="1.0" encoding="utf-8"?>
<sst xmlns="http://schemas.openxmlformats.org/spreadsheetml/2006/main" count="110" uniqueCount="56">
  <si>
    <t>Sr.no.</t>
  </si>
  <si>
    <t>JSW no</t>
  </si>
  <si>
    <t>Asset No</t>
  </si>
  <si>
    <t>Bill Entry NO</t>
  </si>
  <si>
    <t>Bill Entry Date</t>
  </si>
  <si>
    <t>MRN No</t>
  </si>
  <si>
    <t>MRN Date</t>
  </si>
  <si>
    <t>Material Code</t>
  </si>
  <si>
    <t>Barrel Length</t>
  </si>
  <si>
    <t>Total Length</t>
  </si>
  <si>
    <t>Chrome%</t>
  </si>
  <si>
    <t>Chrome</t>
  </si>
  <si>
    <t>Supplier Name</t>
  </si>
  <si>
    <t>Roll's Material</t>
  </si>
  <si>
    <t>Roll Wt</t>
  </si>
  <si>
    <t>Roll Price</t>
  </si>
  <si>
    <t>Mode</t>
  </si>
  <si>
    <t>Conversion</t>
  </si>
  <si>
    <t>Roll Value in INR</t>
  </si>
  <si>
    <t>JCDB @  7.5%</t>
  </si>
  <si>
    <t>ZSWC@ 10% on CD</t>
  </si>
  <si>
    <t>GST@18%</t>
  </si>
  <si>
    <t>Clerance @2.5%</t>
  </si>
  <si>
    <t>Total value</t>
  </si>
  <si>
    <t>Landed Value</t>
  </si>
  <si>
    <t>UOM</t>
  </si>
  <si>
    <t>PO no</t>
  </si>
  <si>
    <t>LD</t>
  </si>
  <si>
    <t>WBS Element</t>
  </si>
  <si>
    <t>EPCG Licence No</t>
  </si>
  <si>
    <t>EPCG Licence Date</t>
  </si>
  <si>
    <t>Gate entry date</t>
  </si>
  <si>
    <t>Receiving Date</t>
  </si>
  <si>
    <t>Status</t>
  </si>
  <si>
    <t>Vendor no</t>
  </si>
  <si>
    <t>Dia (min)</t>
  </si>
  <si>
    <t>Dia (max)</t>
  </si>
  <si>
    <t>Issue slip No-Store</t>
  </si>
  <si>
    <t>Acct.ass.Cat.</t>
  </si>
  <si>
    <t>Dia (current)</t>
  </si>
  <si>
    <t>11.06.2019</t>
  </si>
  <si>
    <t>03.07.2019</t>
  </si>
  <si>
    <t>BAOSTEELROLLSCIENCE&amp;TECHNOLOGYCO.,LTD</t>
  </si>
  <si>
    <t>MC3D (3% Cr Forged Steel)</t>
  </si>
  <si>
    <t>USD</t>
  </si>
  <si>
    <t>EA</t>
  </si>
  <si>
    <t>P</t>
  </si>
  <si>
    <t>N</t>
  </si>
  <si>
    <t>VSCP-1819/VASD-01</t>
  </si>
  <si>
    <t>20.06.2017</t>
  </si>
  <si>
    <t>28.06.2019</t>
  </si>
  <si>
    <t>gaumg101</t>
  </si>
  <si>
    <t>gaumg102</t>
  </si>
  <si>
    <t>gaumg103</t>
  </si>
  <si>
    <t>gaumg104</t>
  </si>
  <si>
    <t>gaumg105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</si>
</sst>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 Unicode MS"/>
      <family val="2"/>
    </font>
    <font>
      <sz val="10.5"/>
      <color rgb="FF000000"/>
      <name val="Times New Roman"/>
      <family val="1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" fontId="7" fillId="5" borderId="2" xfId="1" quotePrefix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2" fontId="8" fillId="6" borderId="1" xfId="2" applyNumberFormat="1" applyFont="1" applyFill="1" applyBorder="1" applyAlignment="1">
      <alignment horizontal="center" shrinkToFit="1"/>
    </xf>
    <xf numFmtId="0" fontId="0" fillId="6" borderId="1" xfId="0" applyFill="1" applyBorder="1" applyAlignment="1">
      <alignment horizontal="left"/>
    </xf>
    <xf numFmtId="3" fontId="0" fillId="6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" fontId="0" fillId="6" borderId="3" xfId="0" applyNumberFormat="1" applyFont="1" applyFill="1" applyBorder="1" applyAlignment="1">
      <alignment horizontal="center"/>
    </xf>
  </cellXfs>
  <cellStyles count="3">
    <cellStyle name="´Èv¾ŸŠ?j¼t“_x0018__x0004_¦?UÁ¨¤N@s?_x000c_A05307      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GST@18%25" TargetMode="External"/><Relationship Id="rId1" Type="http://schemas.openxmlformats.org/officeDocument/2006/relationships/hyperlink" Target="mailto:ZSWC@%2010%25%20on%20CD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"/>
  <sheetViews>
    <sheetView tabSelected="1" topLeftCell="AI1" workbookViewId="0">
      <selection activeCell="D17" sqref="D17"/>
    </sheetView>
  </sheetViews>
  <sheetFormatPr defaultRowHeight="15"/>
  <cols>
    <col min="1" max="1" width="14" customWidth="1"/>
    <col min="2" max="2" width="23.5703125" customWidth="1"/>
    <col min="3" max="3" width="18" customWidth="1"/>
    <col min="4" max="4" width="27" customWidth="1"/>
    <col min="5" max="5" width="27.85546875" customWidth="1"/>
    <col min="6" max="6" width="27" customWidth="1"/>
    <col min="7" max="7" width="25.28515625" customWidth="1"/>
    <col min="8" max="8" width="19.28515625" customWidth="1"/>
    <col min="9" max="11" width="23.42578125" customWidth="1"/>
    <col min="12" max="12" width="19.7109375" customWidth="1"/>
    <col min="13" max="13" width="29.85546875" customWidth="1"/>
    <col min="14" max="14" width="21.42578125" customWidth="1"/>
    <col min="15" max="15" width="20.85546875" customWidth="1"/>
    <col min="16" max="16" width="24.7109375" customWidth="1"/>
    <col min="17" max="17" width="18.85546875" customWidth="1"/>
    <col min="18" max="18" width="18.140625" customWidth="1"/>
    <col min="19" max="19" width="21.85546875" customWidth="1"/>
    <col min="20" max="20" width="22.140625" customWidth="1"/>
    <col min="21" max="21" width="18.42578125" customWidth="1"/>
    <col min="22" max="22" width="22.140625" customWidth="1"/>
    <col min="23" max="23" width="24.7109375" customWidth="1"/>
    <col min="24" max="24" width="24.5703125" customWidth="1"/>
    <col min="25" max="25" width="20.42578125" customWidth="1"/>
    <col min="26" max="26" width="22.140625" customWidth="1"/>
    <col min="27" max="27" width="21.5703125" customWidth="1"/>
    <col min="28" max="28" width="21.7109375" customWidth="1"/>
    <col min="29" max="29" width="19.5703125" customWidth="1"/>
    <col min="30" max="30" width="25.140625" customWidth="1"/>
    <col min="31" max="31" width="30.7109375" customWidth="1"/>
    <col min="32" max="32" width="23.42578125" customWidth="1"/>
    <col min="33" max="33" width="25.42578125" customWidth="1"/>
    <col min="34" max="34" width="20.28515625" customWidth="1"/>
    <col min="35" max="35" width="24.140625" customWidth="1"/>
    <col min="36" max="36" width="20.140625" customWidth="1"/>
    <col min="37" max="37" width="23.28515625" customWidth="1"/>
    <col min="38" max="38" width="20.42578125" customWidth="1"/>
    <col min="39" max="39" width="22.7109375" customWidth="1"/>
    <col min="40" max="40" width="18.5703125" customWidth="1"/>
    <col min="41" max="41" width="20.42578125" customWidth="1"/>
    <col min="42" max="42" width="26" customWidth="1"/>
    <col min="43" max="43" width="20.42578125" customWidth="1"/>
    <col min="44" max="44" width="18.85546875" customWidth="1"/>
  </cols>
  <sheetData>
    <row r="1" spans="1:43" ht="31.5">
      <c r="A1" s="1" t="s">
        <v>0</v>
      </c>
      <c r="B1" s="4" t="s">
        <v>34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35</v>
      </c>
      <c r="K1" s="1" t="s">
        <v>39</v>
      </c>
      <c r="L1" s="1" t="s">
        <v>36</v>
      </c>
      <c r="M1" s="1" t="s">
        <v>8</v>
      </c>
      <c r="N1" s="1" t="s">
        <v>9</v>
      </c>
      <c r="O1" s="1" t="s">
        <v>10</v>
      </c>
      <c r="P1" s="1" t="s">
        <v>11</v>
      </c>
      <c r="Q1" s="3" t="s">
        <v>12</v>
      </c>
      <c r="R1" s="1" t="s">
        <v>13</v>
      </c>
      <c r="S1" s="1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1" t="s">
        <v>25</v>
      </c>
      <c r="AE1" s="1" t="s">
        <v>26</v>
      </c>
      <c r="AF1" s="5" t="s">
        <v>38</v>
      </c>
      <c r="AG1" s="5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5" t="s">
        <v>33</v>
      </c>
      <c r="AN1" s="1" t="s">
        <v>37</v>
      </c>
      <c r="AO1" s="6"/>
      <c r="AP1" s="6"/>
      <c r="AQ1" s="6"/>
    </row>
    <row r="2" spans="1:43">
      <c r="A2">
        <v>5</v>
      </c>
      <c r="B2" s="8" t="s">
        <v>51</v>
      </c>
      <c r="C2" s="8" t="s">
        <v>51</v>
      </c>
      <c r="D2" s="9">
        <v>220000000539</v>
      </c>
      <c r="E2" s="9">
        <v>19022</v>
      </c>
      <c r="F2" s="9" t="s">
        <v>40</v>
      </c>
      <c r="G2" s="9">
        <v>5007840599</v>
      </c>
      <c r="H2" s="9" t="s">
        <v>41</v>
      </c>
      <c r="I2" s="12">
        <v>3100000548</v>
      </c>
      <c r="J2" s="12">
        <v>320</v>
      </c>
      <c r="K2" s="19">
        <v>351</v>
      </c>
      <c r="L2" s="12">
        <v>370</v>
      </c>
      <c r="M2" s="12">
        <v>1650</v>
      </c>
      <c r="N2" s="12">
        <v>4084</v>
      </c>
      <c r="O2" s="12">
        <v>3</v>
      </c>
      <c r="P2" s="13">
        <v>3.14</v>
      </c>
      <c r="Q2" s="14" t="s">
        <v>42</v>
      </c>
      <c r="R2" s="12" t="s">
        <v>43</v>
      </c>
      <c r="S2" s="12">
        <v>2.1379999999999999</v>
      </c>
      <c r="T2" s="15">
        <v>8800</v>
      </c>
      <c r="U2" s="15" t="s">
        <v>44</v>
      </c>
      <c r="V2" s="16">
        <v>68.683300000000003</v>
      </c>
      <c r="W2" s="15">
        <f t="shared" ref="W2:W6" si="0">T2*V2</f>
        <v>604413.04</v>
      </c>
      <c r="X2" s="15"/>
      <c r="Y2" s="15">
        <f>X2*10%</f>
        <v>0</v>
      </c>
      <c r="Z2" s="15">
        <f>(X2+W2+Y2)*18%</f>
        <v>108794.3472</v>
      </c>
      <c r="AA2" s="15">
        <f t="shared" ref="AA2:AA6" si="1">W2*2.5%</f>
        <v>15110.326000000001</v>
      </c>
      <c r="AB2" s="15">
        <f t="shared" ref="AB2:AB6" si="2">W2+X2+Y2+Z2+AA2</f>
        <v>728317.7132</v>
      </c>
      <c r="AC2" s="15">
        <f t="shared" ref="AC2:AC6" si="3">AB2-Z2</f>
        <v>619523.36600000004</v>
      </c>
      <c r="AD2" s="12" t="s">
        <v>45</v>
      </c>
      <c r="AE2" s="12">
        <v>9100082292</v>
      </c>
      <c r="AF2" s="12" t="s">
        <v>46</v>
      </c>
      <c r="AG2" s="12" t="s">
        <v>47</v>
      </c>
      <c r="AH2" s="12" t="s">
        <v>48</v>
      </c>
      <c r="AI2" s="12">
        <v>330047413</v>
      </c>
      <c r="AJ2" s="12" t="s">
        <v>49</v>
      </c>
      <c r="AK2" s="12" t="s">
        <v>50</v>
      </c>
      <c r="AL2" s="12" t="s">
        <v>41</v>
      </c>
      <c r="AM2" s="12"/>
      <c r="AN2" s="17"/>
    </row>
    <row r="3" spans="1:43" ht="15.75">
      <c r="A3" s="7">
        <v>6</v>
      </c>
      <c r="B3" s="8" t="s">
        <v>52</v>
      </c>
      <c r="C3" s="8" t="s">
        <v>52</v>
      </c>
      <c r="D3" s="9">
        <v>220000000539</v>
      </c>
      <c r="E3" s="9">
        <v>19022</v>
      </c>
      <c r="F3" s="9" t="s">
        <v>40</v>
      </c>
      <c r="G3" s="9">
        <v>5007840599</v>
      </c>
      <c r="H3" s="9" t="s">
        <v>41</v>
      </c>
      <c r="I3" s="12">
        <v>3100000548</v>
      </c>
      <c r="J3" s="12">
        <v>320</v>
      </c>
      <c r="K3" s="19">
        <v>352</v>
      </c>
      <c r="L3" s="12">
        <v>370</v>
      </c>
      <c r="M3" s="12">
        <v>1650</v>
      </c>
      <c r="N3" s="12">
        <v>4084</v>
      </c>
      <c r="O3" s="12">
        <v>3</v>
      </c>
      <c r="P3" s="13">
        <v>3.14</v>
      </c>
      <c r="Q3" s="14" t="s">
        <v>42</v>
      </c>
      <c r="R3" s="12" t="s">
        <v>43</v>
      </c>
      <c r="S3" s="12">
        <v>2.1379999999999999</v>
      </c>
      <c r="T3" s="15">
        <v>8800</v>
      </c>
      <c r="U3" s="15" t="s">
        <v>44</v>
      </c>
      <c r="V3" s="16">
        <v>68.683300000000003</v>
      </c>
      <c r="W3" s="15">
        <f t="shared" si="0"/>
        <v>604413.04</v>
      </c>
      <c r="X3" s="15"/>
      <c r="Y3" s="15">
        <f>X3*10%</f>
        <v>0</v>
      </c>
      <c r="Z3" s="15">
        <f>(X3+W3+Y3)*18%</f>
        <v>108794.3472</v>
      </c>
      <c r="AA3" s="15">
        <f t="shared" si="1"/>
        <v>15110.326000000001</v>
      </c>
      <c r="AB3" s="15">
        <f t="shared" si="2"/>
        <v>728317.7132</v>
      </c>
      <c r="AC3" s="15">
        <f t="shared" si="3"/>
        <v>619523.36600000004</v>
      </c>
      <c r="AD3" s="12" t="s">
        <v>45</v>
      </c>
      <c r="AE3" s="12">
        <v>9100082292</v>
      </c>
      <c r="AF3" s="12" t="s">
        <v>46</v>
      </c>
      <c r="AG3" s="12" t="s">
        <v>47</v>
      </c>
      <c r="AH3" s="12" t="s">
        <v>48</v>
      </c>
      <c r="AI3" s="12">
        <v>330047413</v>
      </c>
      <c r="AJ3" s="12" t="s">
        <v>49</v>
      </c>
      <c r="AK3" s="12" t="s">
        <v>50</v>
      </c>
      <c r="AL3" s="12" t="s">
        <v>41</v>
      </c>
      <c r="AM3" s="12"/>
      <c r="AN3" s="17"/>
    </row>
    <row r="4" spans="1:43" ht="15.75">
      <c r="A4" s="7">
        <v>7</v>
      </c>
      <c r="B4" s="8" t="s">
        <v>53</v>
      </c>
      <c r="C4" s="8" t="s">
        <v>53</v>
      </c>
      <c r="D4" s="9">
        <v>220000000539</v>
      </c>
      <c r="E4" s="9">
        <v>19022</v>
      </c>
      <c r="F4" s="9" t="s">
        <v>40</v>
      </c>
      <c r="G4" s="9">
        <v>5007840599</v>
      </c>
      <c r="H4" s="9" t="s">
        <v>41</v>
      </c>
      <c r="I4" s="12">
        <v>3100000548</v>
      </c>
      <c r="J4" s="12">
        <v>320</v>
      </c>
      <c r="K4" s="19">
        <v>353</v>
      </c>
      <c r="L4" s="12">
        <v>370</v>
      </c>
      <c r="M4" s="12">
        <v>1650</v>
      </c>
      <c r="N4" s="12">
        <v>4084</v>
      </c>
      <c r="O4" s="12">
        <v>3</v>
      </c>
      <c r="P4" s="13">
        <v>3.14</v>
      </c>
      <c r="Q4" s="14" t="s">
        <v>42</v>
      </c>
      <c r="R4" s="12" t="s">
        <v>43</v>
      </c>
      <c r="S4" s="12">
        <v>2.1379999999999999</v>
      </c>
      <c r="T4" s="15">
        <v>8800</v>
      </c>
      <c r="U4" s="15" t="s">
        <v>44</v>
      </c>
      <c r="V4" s="16">
        <v>68.683300000000003</v>
      </c>
      <c r="W4" s="15">
        <f t="shared" si="0"/>
        <v>604413.04</v>
      </c>
      <c r="X4" s="15"/>
      <c r="Y4" s="15">
        <f>X4*10%</f>
        <v>0</v>
      </c>
      <c r="Z4" s="15">
        <f>(X4+W4+Y4)*18%</f>
        <v>108794.3472</v>
      </c>
      <c r="AA4" s="15">
        <f t="shared" si="1"/>
        <v>15110.326000000001</v>
      </c>
      <c r="AB4" s="15">
        <f t="shared" si="2"/>
        <v>728317.7132</v>
      </c>
      <c r="AC4" s="15">
        <f t="shared" si="3"/>
        <v>619523.36600000004</v>
      </c>
      <c r="AD4" s="12" t="s">
        <v>45</v>
      </c>
      <c r="AE4" s="12">
        <v>9100082292</v>
      </c>
      <c r="AF4" s="12" t="s">
        <v>46</v>
      </c>
      <c r="AG4" s="12" t="s">
        <v>47</v>
      </c>
      <c r="AH4" s="12" t="s">
        <v>48</v>
      </c>
      <c r="AI4" s="12">
        <v>330047413</v>
      </c>
      <c r="AJ4" s="12" t="s">
        <v>49</v>
      </c>
      <c r="AK4" s="12" t="s">
        <v>50</v>
      </c>
      <c r="AL4" s="12" t="s">
        <v>41</v>
      </c>
      <c r="AM4" s="12"/>
      <c r="AN4" s="17"/>
    </row>
    <row r="5" spans="1:43" ht="15.75">
      <c r="A5" s="7">
        <v>8</v>
      </c>
      <c r="B5" s="8" t="s">
        <v>54</v>
      </c>
      <c r="C5" s="8" t="s">
        <v>54</v>
      </c>
      <c r="D5" s="9">
        <v>220000000539</v>
      </c>
      <c r="E5" s="9">
        <v>19022</v>
      </c>
      <c r="F5" s="9" t="s">
        <v>40</v>
      </c>
      <c r="G5" s="9">
        <v>5007840599</v>
      </c>
      <c r="H5" s="9" t="s">
        <v>41</v>
      </c>
      <c r="I5" s="12">
        <v>3100000548</v>
      </c>
      <c r="J5" s="12">
        <v>320</v>
      </c>
      <c r="K5" s="19">
        <v>354</v>
      </c>
      <c r="L5" s="12">
        <v>370</v>
      </c>
      <c r="M5" s="12">
        <v>1650</v>
      </c>
      <c r="N5" s="12">
        <v>4084</v>
      </c>
      <c r="O5" s="12">
        <v>3</v>
      </c>
      <c r="P5" s="13">
        <v>3.14</v>
      </c>
      <c r="Q5" s="14" t="s">
        <v>42</v>
      </c>
      <c r="R5" s="12" t="s">
        <v>43</v>
      </c>
      <c r="S5" s="12">
        <v>2.1379999999999999</v>
      </c>
      <c r="T5" s="15">
        <v>8800</v>
      </c>
      <c r="U5" s="15" t="s">
        <v>44</v>
      </c>
      <c r="V5" s="16">
        <v>68.683300000000003</v>
      </c>
      <c r="W5" s="15">
        <f t="shared" si="0"/>
        <v>604413.04</v>
      </c>
      <c r="X5" s="15"/>
      <c r="Y5" s="15">
        <f>X5*10%</f>
        <v>0</v>
      </c>
      <c r="Z5" s="15">
        <f>(X5+W5+Y5)*18%</f>
        <v>108794.3472</v>
      </c>
      <c r="AA5" s="15">
        <f t="shared" si="1"/>
        <v>15110.326000000001</v>
      </c>
      <c r="AB5" s="15">
        <f t="shared" si="2"/>
        <v>728317.7132</v>
      </c>
      <c r="AC5" s="15">
        <f t="shared" si="3"/>
        <v>619523.36600000004</v>
      </c>
      <c r="AD5" s="12" t="s">
        <v>45</v>
      </c>
      <c r="AE5" s="12">
        <v>9100082292</v>
      </c>
      <c r="AF5" s="12" t="s">
        <v>46</v>
      </c>
      <c r="AG5" s="12" t="s">
        <v>47</v>
      </c>
      <c r="AH5" s="12" t="s">
        <v>48</v>
      </c>
      <c r="AI5" s="12">
        <v>330047413</v>
      </c>
      <c r="AJ5" s="12" t="s">
        <v>49</v>
      </c>
      <c r="AK5" s="12" t="s">
        <v>50</v>
      </c>
      <c r="AL5" s="12" t="s">
        <v>41</v>
      </c>
      <c r="AM5" s="12"/>
      <c r="AN5" s="17"/>
    </row>
    <row r="6" spans="1:43" ht="15.75">
      <c r="A6" s="7">
        <v>9</v>
      </c>
      <c r="B6" s="8" t="s">
        <v>55</v>
      </c>
      <c r="C6" s="8" t="s">
        <v>55</v>
      </c>
      <c r="D6" s="9">
        <v>220000000539</v>
      </c>
      <c r="E6" s="9">
        <v>19022</v>
      </c>
      <c r="F6" s="9" t="s">
        <v>40</v>
      </c>
      <c r="G6" s="9">
        <v>5007840599</v>
      </c>
      <c r="H6" s="9" t="s">
        <v>41</v>
      </c>
      <c r="I6" s="12">
        <v>3100000548</v>
      </c>
      <c r="J6" s="12">
        <v>320</v>
      </c>
      <c r="K6" s="19">
        <v>356</v>
      </c>
      <c r="L6" s="12">
        <v>370</v>
      </c>
      <c r="M6" s="12">
        <v>1650</v>
      </c>
      <c r="N6" s="12">
        <v>4084</v>
      </c>
      <c r="O6" s="12">
        <v>3</v>
      </c>
      <c r="P6" s="13">
        <v>3.14</v>
      </c>
      <c r="Q6" s="14" t="s">
        <v>42</v>
      </c>
      <c r="R6" s="12" t="s">
        <v>43</v>
      </c>
      <c r="S6" s="12">
        <v>2.1379999999999999</v>
      </c>
      <c r="T6" s="15">
        <v>8800</v>
      </c>
      <c r="U6" s="15" t="s">
        <v>44</v>
      </c>
      <c r="V6" s="16">
        <v>68.683300000000003</v>
      </c>
      <c r="W6" s="15">
        <f t="shared" si="0"/>
        <v>604413.04</v>
      </c>
      <c r="X6" s="15"/>
      <c r="Y6" s="15">
        <f>X6*10%</f>
        <v>0</v>
      </c>
      <c r="Z6" s="15">
        <f>(X6+W6+Y6)*18%</f>
        <v>108794.3472</v>
      </c>
      <c r="AA6" s="15">
        <f t="shared" si="1"/>
        <v>15110.326000000001</v>
      </c>
      <c r="AB6" s="15">
        <f t="shared" si="2"/>
        <v>728317.7132</v>
      </c>
      <c r="AC6" s="15">
        <f t="shared" si="3"/>
        <v>619523.36600000004</v>
      </c>
      <c r="AD6" s="12" t="s">
        <v>45</v>
      </c>
      <c r="AE6" s="12">
        <v>9100082292</v>
      </c>
      <c r="AF6" s="12" t="s">
        <v>46</v>
      </c>
      <c r="AG6" s="12" t="s">
        <v>47</v>
      </c>
      <c r="AH6" s="12" t="s">
        <v>48</v>
      </c>
      <c r="AI6" s="12">
        <v>330047413</v>
      </c>
      <c r="AJ6" s="12" t="s">
        <v>49</v>
      </c>
      <c r="AK6" s="12" t="s">
        <v>50</v>
      </c>
      <c r="AL6" s="12" t="s">
        <v>41</v>
      </c>
      <c r="AM6" s="12"/>
      <c r="AN6" s="17"/>
    </row>
    <row r="7" spans="1:43" ht="15.75">
      <c r="A7" s="7"/>
      <c r="B7" s="8"/>
      <c r="C7" s="8"/>
      <c r="D7" s="9"/>
      <c r="E7" s="9"/>
      <c r="F7" s="9"/>
      <c r="G7" s="11"/>
      <c r="H7" s="9"/>
      <c r="I7" s="11"/>
      <c r="J7" s="10"/>
      <c r="L7" s="12"/>
      <c r="M7" s="12"/>
      <c r="N7" s="12"/>
      <c r="O7" s="12"/>
      <c r="P7" s="13"/>
      <c r="Q7" s="14"/>
      <c r="R7" s="12"/>
      <c r="S7" s="12"/>
      <c r="T7" s="15"/>
      <c r="U7" s="15"/>
      <c r="V7" s="16"/>
      <c r="W7" s="15"/>
      <c r="X7" s="15"/>
      <c r="Y7" s="15"/>
      <c r="Z7" s="15"/>
      <c r="AA7" s="15"/>
      <c r="AB7" s="15"/>
      <c r="AC7" s="15"/>
      <c r="AD7" s="12"/>
      <c r="AE7" s="12"/>
      <c r="AF7" s="12"/>
      <c r="AG7" s="12"/>
      <c r="AH7" s="12"/>
      <c r="AI7" s="12"/>
      <c r="AJ7" s="12"/>
      <c r="AK7" s="12"/>
      <c r="AL7" s="12"/>
      <c r="AM7" s="18"/>
      <c r="AN7" s="17"/>
    </row>
    <row r="8" spans="1:43" ht="15.75">
      <c r="A8" s="7"/>
      <c r="B8" s="8"/>
      <c r="C8" s="8"/>
      <c r="D8" s="9"/>
      <c r="E8" s="9"/>
      <c r="F8" s="9"/>
      <c r="G8" s="11"/>
      <c r="H8" s="9"/>
      <c r="I8" s="11"/>
      <c r="J8" s="10"/>
      <c r="L8" s="12"/>
      <c r="M8" s="12"/>
      <c r="N8" s="12"/>
      <c r="O8" s="12"/>
      <c r="P8" s="13"/>
      <c r="Q8" s="14"/>
      <c r="R8" s="12"/>
      <c r="S8" s="12"/>
      <c r="T8" s="15"/>
      <c r="U8" s="15"/>
      <c r="V8" s="16"/>
      <c r="W8" s="15"/>
      <c r="X8" s="15"/>
      <c r="Y8" s="15"/>
      <c r="Z8" s="15"/>
      <c r="AA8" s="15"/>
      <c r="AB8" s="15"/>
      <c r="AC8" s="15"/>
      <c r="AD8" s="12"/>
      <c r="AE8" s="12"/>
      <c r="AF8" s="12"/>
      <c r="AG8" s="12"/>
      <c r="AH8" s="12"/>
      <c r="AI8" s="12"/>
      <c r="AJ8" s="12"/>
      <c r="AK8" s="12"/>
      <c r="AL8" s="12"/>
      <c r="AM8" s="18"/>
      <c r="AN8" s="17"/>
    </row>
    <row r="9" spans="1:43" ht="15.75">
      <c r="A9" s="7"/>
      <c r="B9" s="8"/>
      <c r="C9" s="8"/>
      <c r="D9" s="9"/>
      <c r="E9" s="9"/>
      <c r="F9" s="9"/>
      <c r="G9" s="11"/>
      <c r="H9" s="9"/>
      <c r="I9" s="11"/>
      <c r="J9" s="10"/>
      <c r="L9" s="12"/>
      <c r="M9" s="12"/>
      <c r="N9" s="12"/>
      <c r="O9" s="12"/>
      <c r="P9" s="13"/>
      <c r="Q9" s="14"/>
      <c r="R9" s="12"/>
      <c r="S9" s="12"/>
      <c r="T9" s="15"/>
      <c r="U9" s="15"/>
      <c r="V9" s="16"/>
      <c r="W9" s="15"/>
      <c r="X9" s="15"/>
      <c r="Y9" s="15"/>
      <c r="Z9" s="15"/>
      <c r="AA9" s="15"/>
      <c r="AB9" s="15"/>
      <c r="AC9" s="15"/>
      <c r="AD9" s="12"/>
      <c r="AE9" s="12"/>
      <c r="AF9" s="12"/>
      <c r="AG9" s="12"/>
      <c r="AH9" s="12"/>
      <c r="AI9" s="12"/>
      <c r="AJ9" s="12"/>
      <c r="AK9" s="12"/>
      <c r="AL9" s="12"/>
      <c r="AM9" s="18"/>
      <c r="AN9" s="17"/>
    </row>
    <row r="10" spans="1:43" ht="15.75">
      <c r="A10" s="7"/>
      <c r="B10" s="8"/>
      <c r="C10" s="8"/>
      <c r="D10" s="9"/>
      <c r="E10" s="9"/>
      <c r="F10" s="9"/>
      <c r="G10" s="11"/>
      <c r="H10" s="9"/>
      <c r="I10" s="11"/>
      <c r="J10" s="10"/>
      <c r="L10" s="12"/>
      <c r="M10" s="12"/>
      <c r="N10" s="12"/>
      <c r="O10" s="12"/>
      <c r="P10" s="13"/>
      <c r="Q10" s="14"/>
      <c r="R10" s="12"/>
      <c r="S10" s="12"/>
      <c r="T10" s="15"/>
      <c r="U10" s="15"/>
      <c r="V10" s="16"/>
      <c r="W10" s="15"/>
      <c r="X10" s="15"/>
      <c r="Y10" s="15"/>
      <c r="Z10" s="15"/>
      <c r="AA10" s="15"/>
      <c r="AB10" s="15"/>
      <c r="AC10" s="15"/>
      <c r="AD10" s="12"/>
      <c r="AE10" s="12"/>
      <c r="AF10" s="12"/>
      <c r="AG10" s="12"/>
      <c r="AH10" s="12"/>
      <c r="AI10" s="12"/>
      <c r="AJ10" s="12"/>
      <c r="AK10" s="12"/>
      <c r="AL10" s="12"/>
      <c r="AM10" s="18"/>
      <c r="AN10" s="17"/>
    </row>
  </sheetData>
  <hyperlinks>
    <hyperlink ref="Y1" r:id="rId1"/>
    <hyperlink ref="Z1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</dc:creator>
  <cp:lastModifiedBy>JSW</cp:lastModifiedBy>
  <dcterms:created xsi:type="dcterms:W3CDTF">2025-06-18T04:17:16Z</dcterms:created>
  <dcterms:modified xsi:type="dcterms:W3CDTF">2025-07-19T11:43:29Z</dcterms:modified>
</cp:coreProperties>
</file>