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160" tabRatio="645" activeTab="5"/>
  </bookViews>
  <sheets>
    <sheet name="metadata" sheetId="1" r:id="rId1"/>
    <sheet name="site" sheetId="2" r:id="rId2"/>
    <sheet name="profile" sheetId="3" r:id="rId3"/>
    <sheet name="flux" sheetId="8" r:id="rId4"/>
    <sheet name="interstitial" sheetId="9" r:id="rId5"/>
    <sheet name="layer" sheetId="4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3" i="7" l="1"/>
  <c r="F22" i="7"/>
  <c r="F20" i="7"/>
  <c r="F21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4" i="7"/>
  <c r="F5" i="5"/>
  <c r="F6" i="5"/>
  <c r="F7" i="5"/>
  <c r="F8" i="5"/>
  <c r="F9" i="5"/>
  <c r="F10" i="5"/>
  <c r="F11" i="5"/>
  <c r="F4" i="5"/>
  <c r="E5" i="5"/>
  <c r="E6" i="5"/>
  <c r="E7" i="5"/>
  <c r="E8" i="5"/>
  <c r="E9" i="5"/>
  <c r="E4" i="5"/>
  <c r="E11" i="5"/>
  <c r="E10" i="5"/>
  <c r="D5" i="4"/>
  <c r="D6" i="4"/>
  <c r="D7" i="4"/>
  <c r="D8" i="4"/>
  <c r="D9" i="4"/>
  <c r="D4" i="4"/>
  <c r="I6" i="4"/>
  <c r="I7" i="4"/>
  <c r="D4" i="2"/>
  <c r="C4" i="2"/>
  <c r="N3" i="6"/>
  <c r="M3" i="6"/>
  <c r="L3" i="6"/>
</calcChain>
</file>

<file path=xl/sharedStrings.xml><?xml version="1.0" encoding="utf-8"?>
<sst xmlns="http://schemas.openxmlformats.org/spreadsheetml/2006/main" count="1702" uniqueCount="1014">
  <si>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</si>
  <si>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</si>
  <si>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</si>
  <si>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</si>
  <si>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</si>
  <si>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</si>
  <si>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</si>
  <si>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</si>
  <si>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</si>
  <si>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</si>
  <si>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</si>
  <si>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</si>
  <si>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</si>
  <si>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</si>
  <si>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</si>
  <si>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</si>
  <si>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</si>
  <si>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</si>
  <si>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</si>
  <si>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</si>
  <si>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</si>
  <si>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</si>
  <si>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</si>
  <si>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</si>
  <si>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</si>
  <si>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</si>
  <si>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</si>
  <si>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</si>
  <si>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</si>
  <si>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</si>
  <si>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</si>
  <si>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</si>
  <si>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</si>
  <si>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</si>
  <si>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</si>
  <si>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</si>
  <si>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</si>
  <si>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</si>
  <si>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</si>
  <si>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</si>
  <si>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</si>
  <si>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</si>
  <si>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</si>
  <si>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</si>
  <si>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</si>
  <si>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</si>
  <si>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</si>
  <si>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</si>
  <si>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</si>
  <si>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</si>
  <si>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</si>
  <si>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</si>
  <si>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</si>
  <si>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</si>
  <si>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</si>
  <si>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</si>
  <si>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</si>
  <si>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</si>
  <si>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</si>
  <si>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</si>
  <si>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</si>
  <si>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</si>
  <si>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</si>
  <si>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</si>
  <si>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</si>
  <si>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</si>
  <si>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</si>
  <si>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</si>
  <si>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</si>
  <si>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</si>
  <si>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</si>
  <si>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</si>
  <si>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</si>
  <si>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</si>
  <si>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</si>
  <si>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</si>
  <si>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</si>
  <si>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</si>
  <si>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</si>
  <si>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</si>
  <si>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</si>
  <si>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</si>
  <si>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</si>
  <si>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</si>
  <si>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</si>
  <si>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</si>
  <si>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</si>
  <si>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</si>
  <si>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</si>
  <si>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</si>
  <si>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</si>
  <si>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</si>
  <si>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</si>
  <si>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</si>
  <si>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</si>
  <si>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</si>
  <si>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</si>
  <si>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</si>
  <si>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</si>
  <si>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</si>
  <si>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</si>
  <si>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</si>
  <si>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</si>
  <si>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</si>
  <si>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</si>
  <si>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</si>
  <si>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</si>
  <si>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</si>
  <si>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</si>
  <si>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</si>
  <si>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</si>
  <si>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</si>
  <si>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</si>
  <si>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</si>
  <si>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</si>
  <si>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</si>
  <si>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</si>
  <si>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</si>
  <si>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</si>
  <si>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</si>
  <si>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</si>
  <si>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</si>
  <si>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</si>
  <si>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</si>
  <si>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</si>
  <si>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</si>
  <si>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</si>
  <si>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</si>
  <si>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</si>
  <si>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</si>
  <si>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</si>
  <si>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</si>
  <si>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</si>
  <si>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</si>
  <si>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</si>
  <si>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</si>
  <si>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</si>
  <si>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</si>
  <si>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</si>
  <si>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</si>
  <si>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</si>
  <si>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</si>
  <si>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</si>
  <si>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</si>
  <si>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</si>
  <si>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</si>
  <si>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</si>
  <si>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</si>
  <si>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</si>
  <si>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</si>
  <si>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</si>
  <si>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</si>
  <si>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</si>
  <si>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</si>
  <si>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</si>
  <si>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</si>
  <si>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</si>
  <si>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</si>
  <si>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</si>
  <si>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</si>
  <si>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</si>
  <si>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</si>
  <si>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</si>
  <si>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</si>
  <si>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</si>
  <si>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</si>
  <si>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</si>
  <si>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</si>
  <si>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</si>
  <si>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</si>
  <si>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</si>
  <si>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</si>
  <si>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</si>
  <si>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</si>
  <si>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</si>
  <si>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</si>
  <si>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</si>
  <si>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</si>
  <si>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</si>
  <si>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</si>
  <si>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</si>
  <si>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</si>
  <si>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</si>
  <si>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</si>
  <si>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</si>
  <si>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</si>
  <si>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</si>
  <si>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</si>
  <si>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</si>
  <si>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</si>
  <si>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</si>
  <si>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</si>
  <si>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</si>
  <si>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</si>
  <si>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</si>
  <si>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</si>
  <si>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</si>
  <si>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</si>
  <si>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</si>
  <si>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</si>
  <si>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</si>
  <si>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</si>
  <si>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</si>
  <si>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</si>
  <si>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</si>
  <si>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</si>
  <si>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</si>
  <si>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</si>
  <si>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</si>
  <si>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</si>
  <si>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</si>
  <si>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</si>
  <si>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</si>
  <si>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</si>
  <si>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</si>
  <si>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</si>
  <si>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</si>
  <si>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</si>
  <si>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</si>
  <si>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</si>
  <si>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</si>
  <si>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</si>
  <si>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</si>
  <si>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</si>
  <si>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</si>
  <si>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</si>
  <si>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</si>
  <si>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</si>
  <si>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</si>
  <si>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</si>
  <si>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</si>
  <si>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</si>
  <si>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</si>
  <si>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</si>
  <si>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</si>
  <si>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</si>
  <si>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</si>
  <si>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</si>
  <si>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</si>
  <si>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</si>
  <si>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</si>
  <si>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</si>
  <si>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</si>
  <si>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</si>
  <si>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</si>
  <si>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</si>
  <si>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</si>
  <si>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</si>
  <si>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</si>
  <si>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</si>
  <si>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</si>
  <si>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</si>
  <si>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</si>
  <si>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</si>
  <si>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</si>
  <si>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</si>
  <si>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</si>
  <si>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</si>
  <si>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</si>
  <si>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</si>
  <si>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</si>
  <si>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</si>
  <si>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</si>
  <si>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</si>
  <si>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</si>
  <si>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</si>
  <si>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</si>
  <si>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</si>
  <si>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</si>
  <si>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</si>
  <si>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</si>
  <si>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</si>
  <si>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</si>
  <si>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</si>
  <si>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</si>
  <si>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</si>
  <si>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</si>
  <si>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</si>
  <si>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</si>
  <si>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</si>
  <si>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</si>
  <si>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</si>
  <si>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</si>
  <si>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</si>
  <si>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</si>
  <si>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</si>
  <si>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</si>
  <si>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</si>
  <si>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</si>
  <si>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</si>
  <si>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</si>
  <si>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</si>
  <si>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</si>
  <si>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</si>
  <si>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</si>
  <si>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</si>
  <si>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</si>
  <si>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</si>
  <si>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</si>
  <si>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</si>
  <si>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</si>
  <si>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</si>
  <si>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</si>
  <si>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</si>
  <si>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</si>
  <si>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</si>
  <si>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</si>
  <si>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</si>
  <si>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</si>
  <si>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</si>
  <si>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</si>
  <si>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</si>
  <si>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</si>
  <si>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</si>
  <si>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</si>
  <si>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</si>
  <si>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</si>
  <si>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</si>
  <si>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</si>
  <si>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</si>
  <si>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</si>
  <si>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</si>
  <si>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</si>
  <si>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</si>
  <si>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</si>
  <si>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</si>
  <si>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</si>
  <si>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</si>
  <si>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</si>
  <si>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</si>
  <si>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</si>
  <si>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</si>
  <si>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</si>
  <si>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</si>
  <si>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</si>
  <si>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</si>
  <si>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</si>
  <si>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</si>
  <si>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</si>
  <si>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</si>
  <si>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</si>
  <si>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</si>
  <si>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</si>
  <si>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</si>
  <si>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</si>
  <si>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</si>
  <si>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</si>
  <si>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</si>
  <si>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</si>
  <si>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</si>
  <si>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</si>
  <si>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</si>
  <si>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</si>
  <si>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</si>
  <si>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</si>
  <si>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</si>
  <si>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</si>
  <si>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</si>
  <si>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</si>
  <si>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</si>
  <si>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</si>
  <si>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</si>
  <si>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</si>
  <si>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</si>
  <si>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</si>
  <si>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</si>
  <si>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</si>
  <si>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</si>
  <si>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</si>
  <si>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</si>
  <si>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</si>
  <si>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</si>
  <si>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</si>
  <si>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</si>
  <si>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</si>
  <si>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</si>
  <si>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</si>
  <si>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</si>
  <si>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</si>
  <si>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</si>
  <si>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</si>
  <si>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</si>
  <si>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</si>
  <si>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</si>
  <si>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</si>
  <si>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</si>
  <si>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</si>
  <si>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</si>
  <si>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</si>
  <si>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</si>
  <si>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</si>
  <si>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</si>
  <si>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</si>
  <si>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</si>
  <si>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</si>
  <si>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</si>
  <si>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</si>
  <si>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</si>
  <si>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</si>
  <si>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</si>
  <si>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</si>
  <si>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</si>
  <si>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</si>
  <si>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</si>
  <si>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</si>
  <si>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</si>
  <si>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</si>
  <si>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</si>
  <si>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</si>
  <si>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</si>
  <si>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</si>
  <si>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</si>
  <si>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</si>
  <si>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</si>
  <si>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</si>
  <si>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</si>
  <si>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</si>
  <si>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</si>
  <si>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</si>
  <si>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</si>
  <si>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</si>
  <si>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</si>
  <si>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</si>
  <si>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</si>
  <si>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</si>
  <si>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</si>
  <si>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</si>
  <si>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</si>
  <si>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</si>
  <si>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</si>
  <si>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</si>
  <si>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</si>
  <si>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</si>
  <si>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</si>
  <si>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</si>
  <si>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</si>
  <si>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</si>
  <si>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</si>
  <si>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</si>
  <si>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</si>
  <si>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</si>
  <si>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</si>
  <si>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</si>
  <si>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</si>
  <si>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</si>
  <si>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</si>
  <si>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</si>
  <si>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</si>
  <si>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</si>
  <si>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</si>
  <si>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</si>
  <si>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</si>
  <si>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</si>
  <si>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</si>
  <si>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</si>
  <si>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</si>
  <si>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</si>
  <si>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</si>
  <si>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</si>
  <si>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</si>
  <si>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</si>
  <si>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</si>
  <si>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</si>
  <si>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</si>
  <si>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</si>
  <si>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</si>
  <si>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</si>
  <si>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</si>
  <si>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</si>
  <si>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</si>
  <si>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</si>
  <si>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</si>
  <si>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</si>
  <si>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</si>
  <si>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</si>
  <si>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</si>
  <si>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</si>
  <si>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</si>
  <si>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</si>
  <si>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</si>
  <si>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</si>
  <si>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</si>
  <si>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</si>
  <si>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</si>
  <si>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</si>
  <si>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</si>
  <si>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</si>
  <si>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</si>
  <si>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</si>
  <si>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</si>
  <si>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</si>
  <si>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</si>
  <si>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</si>
  <si>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</si>
  <si>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</si>
  <si>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</si>
  <si>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</si>
  <si>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</si>
  <si>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</si>
  <si>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</si>
  <si>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</si>
  <si>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</si>
  <si>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</si>
  <si>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</si>
  <si>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</si>
  <si>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</si>
  <si>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</si>
  <si>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</si>
  <si>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</si>
  <si>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</si>
  <si>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</si>
  <si>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</si>
  <si>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</si>
  <si>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</si>
  <si>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</si>
  <si>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</si>
  <si>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</si>
  <si>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</si>
  <si>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</si>
  <si>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</si>
  <si>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</si>
  <si>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</si>
  <si>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</si>
  <si>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</si>
  <si>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</si>
  <si>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</si>
  <si>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</si>
  <si>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</si>
  <si>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</si>
  <si>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</si>
  <si>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</si>
  <si>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</si>
  <si>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</si>
  <si>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</si>
  <si>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</si>
  <si>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</si>
  <si>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</si>
  <si>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</si>
  <si>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</si>
  <si>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</si>
  <si>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</si>
  <si>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</si>
  <si>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</si>
  <si>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</si>
  <si>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</si>
  <si>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</si>
  <si>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</si>
  <si>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</si>
  <si>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</si>
  <si>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</si>
  <si>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</si>
  <si>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</si>
  <si>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</si>
  <si>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</si>
  <si>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</si>
  <si>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</si>
  <si>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</si>
  <si>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</si>
  <si>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</si>
  <si>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</si>
  <si>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</si>
  <si>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</si>
  <si>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</si>
  <si>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</si>
  <si>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</si>
  <si>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</si>
  <si>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</si>
  <si>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</si>
  <si>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</si>
  <si>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</si>
  <si>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</si>
  <si>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</si>
  <si>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</si>
  <si>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</si>
  <si>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</si>
  <si>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</si>
  <si>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</si>
  <si>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</si>
  <si>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</si>
  <si>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</si>
  <si>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</si>
  <si>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</si>
  <si>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</si>
  <si>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</si>
  <si>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</si>
  <si>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</si>
  <si>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</si>
  <si>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</si>
  <si>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</si>
  <si>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</si>
  <si>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</si>
  <si>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</si>
  <si>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</si>
  <si>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</si>
  <si>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</si>
  <si>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</si>
  <si>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</si>
  <si>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</si>
  <si>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</si>
  <si>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</si>
  <si>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</si>
  <si>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</si>
  <si>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</si>
  <si>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</si>
  <si>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</si>
  <si>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</si>
  <si>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</si>
  <si>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</si>
  <si>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</si>
  <si>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</si>
  <si>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</si>
  <si>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</si>
  <si>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</si>
  <si>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</si>
  <si>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</si>
  <si>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</si>
  <si>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</si>
  <si>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</si>
  <si>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</si>
  <si>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</si>
  <si>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</si>
  <si>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</si>
  <si>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</si>
  <si>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</si>
  <si>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</si>
  <si>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</si>
  <si>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</si>
  <si>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</si>
  <si>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</si>
  <si>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</si>
  <si>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</si>
  <si>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</si>
  <si>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</si>
  <si>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</si>
  <si>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</si>
  <si>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</si>
  <si>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</si>
  <si>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</si>
  <si>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</si>
  <si>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</si>
  <si>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</si>
  <si>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</si>
  <si>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</si>
  <si>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</si>
  <si>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</si>
  <si>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</si>
  <si>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</si>
  <si>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</si>
  <si>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</si>
  <si>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</si>
  <si>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</si>
  <si>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</si>
  <si>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</si>
  <si>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</si>
  <si>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</si>
  <si>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</si>
  <si>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</si>
  <si>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</si>
  <si>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</si>
  <si>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</si>
  <si>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</si>
  <si>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</si>
  <si>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</si>
  <si>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</si>
  <si>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</si>
  <si>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</si>
  <si>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</si>
  <si>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</si>
  <si>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</si>
  <si>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</si>
  <si>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</si>
  <si>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</si>
  <si>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</si>
  <si>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</si>
  <si>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</si>
  <si>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</si>
  <si>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</si>
  <si>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</si>
  <si>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</si>
  <si>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</si>
  <si>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</si>
  <si>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</si>
  <si>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</si>
  <si>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</si>
  <si>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</si>
  <si>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</si>
  <si>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</si>
  <si>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</si>
  <si>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</si>
  <si>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</si>
  <si>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</si>
  <si>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</si>
  <si>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</si>
  <si>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</si>
  <si>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</si>
  <si>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</si>
  <si>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</si>
  <si>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</si>
  <si>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</si>
  <si>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</si>
  <si>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</si>
  <si>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</si>
  <si>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</si>
  <si>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</si>
  <si>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</si>
  <si>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</si>
  <si>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</si>
  <si>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</si>
  <si>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</si>
  <si>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</si>
  <si>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</si>
  <si>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</si>
  <si>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</si>
  <si>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</si>
  <si>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</si>
  <si>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</si>
  <si>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</si>
  <si>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</si>
  <si>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</si>
  <si>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</si>
  <si>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</si>
  <si>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</si>
  <si>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</si>
  <si>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</si>
  <si>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</si>
  <si>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</si>
  <si>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</si>
  <si>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</si>
  <si>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</si>
  <si>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</si>
  <si>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</si>
  <si>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</si>
  <si>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</si>
  <si>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</si>
  <si>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</si>
  <si>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</si>
  <si>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</si>
  <si>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</si>
  <si>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</si>
  <si>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</si>
  <si>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</si>
  <si>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</si>
  <si>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</si>
  <si>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</si>
  <si>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</si>
  <si>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</si>
  <si>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</si>
  <si>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</si>
  <si>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</si>
  <si>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</si>
  <si>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</si>
  <si>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</si>
  <si>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</si>
  <si>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</si>
  <si>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</si>
  <si>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</si>
  <si>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</si>
  <si>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</si>
  <si>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</si>
  <si>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</si>
  <si>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</si>
  <si>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</si>
  <si>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</si>
  <si>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</si>
  <si>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</si>
  <si>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</si>
  <si>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</si>
  <si>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</si>
  <si>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</si>
  <si>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</si>
  <si>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</si>
  <si>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</si>
  <si>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</si>
  <si>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</si>
  <si>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</si>
  <si>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</si>
  <si>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</si>
  <si>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</si>
  <si>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</si>
  <si>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</si>
  <si>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</si>
  <si>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</si>
  <si>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</si>
  <si>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</si>
  <si>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</si>
  <si>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</si>
  <si>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</si>
  <si>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</si>
  <si>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</si>
  <si>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</si>
  <si>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</si>
  <si>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</si>
  <si>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</si>
  <si>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</si>
  <si>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</si>
  <si>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</si>
  <si>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</si>
  <si>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</si>
  <si>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</si>
  <si>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</si>
  <si>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</si>
  <si>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</si>
  <si>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</si>
  <si>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</si>
  <si>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</si>
  <si>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</si>
  <si>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</si>
  <si>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</si>
  <si>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</si>
  <si>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</si>
  <si>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</si>
  <si>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</si>
  <si>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</si>
  <si>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</si>
  <si>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</si>
  <si>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</si>
  <si>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</si>
  <si>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</si>
  <si>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</si>
  <si>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</si>
  <si>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</si>
  <si>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</si>
  <si>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</si>
  <si>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</si>
  <si>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</si>
  <si>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</si>
  <si>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</si>
  <si>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</si>
  <si>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</si>
  <si>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</si>
  <si>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</si>
  <si>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</si>
  <si>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</si>
  <si>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</si>
  <si>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</si>
  <si>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</si>
  <si>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</si>
  <si>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</si>
  <si>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</si>
  <si>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</si>
  <si>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</si>
  <si>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</si>
  <si>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</si>
  <si>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</si>
  <si>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</si>
  <si>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</si>
  <si>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</si>
  <si>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</si>
  <si>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</si>
  <si>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</si>
  <si>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</si>
  <si>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</si>
  <si>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</si>
  <si>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</si>
  <si>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</si>
  <si>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</si>
  <si>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</si>
  <si>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</si>
  <si>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</si>
  <si>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</si>
  <si>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</si>
  <si>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</si>
  <si>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</si>
  <si>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</si>
  <si>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</si>
  <si>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</si>
  <si>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</si>
  <si>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</si>
  <si>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</si>
  <si>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</si>
  <si>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</si>
  <si>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</si>
  <si>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</si>
  <si>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</si>
  <si>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</si>
  <si>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</si>
  <si>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</si>
  <si>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</si>
  <si>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</si>
  <si>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</si>
  <si>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</si>
  <si>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</si>
  <si>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</si>
  <si>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</si>
  <si>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</si>
  <si>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</si>
  <si>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</si>
  <si>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</si>
  <si>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</si>
  <si>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</si>
  <si>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</si>
  <si>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</si>
  <si>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</si>
  <si>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</si>
  <si>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</si>
  <si>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</si>
  <si>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</si>
  <si>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</si>
  <si>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</si>
  <si>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</si>
  <si>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</si>
  <si>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</si>
  <si>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</si>
  <si>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</si>
  <si>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</si>
  <si>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</si>
  <si>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</si>
  <si>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</si>
  <si>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</si>
  <si>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</si>
  <si>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</si>
  <si>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</si>
  <si>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</si>
  <si>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</si>
  <si>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</si>
  <si>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</si>
  <si>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</si>
  <si>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</si>
  <si>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</si>
  <si>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</si>
  <si>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</si>
  <si>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</si>
  <si>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</si>
  <si>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</si>
  <si>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</si>
  <si>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</si>
  <si>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</si>
  <si>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</si>
  <si>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</si>
  <si>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</si>
  <si>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</si>
  <si>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</si>
  <si>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</si>
  <si>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</si>
  <si>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</si>
  <si>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</si>
  <si>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</si>
  <si>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</si>
  <si>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</si>
  <si>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</si>
  <si>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</si>
  <si>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</si>
  <si>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</si>
  <si>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</si>
  <si>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</si>
  <si>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</si>
  <si>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</si>
  <si>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</si>
  <si>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</si>
  <si>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</si>
  <si>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</si>
  <si>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</si>
  <si>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Burns_2011</t>
  </si>
  <si>
    <t>israd</t>
  </si>
  <si>
    <t>J. Beem-Miller</t>
  </si>
  <si>
    <t>MPI-BGC</t>
  </si>
  <si>
    <t>jbeem@bgc-jena.mpg.de</t>
  </si>
  <si>
    <t>Stable link to thesis: http://hdl.handle.net/1842/9922</t>
  </si>
  <si>
    <t>Burns, N. 2011, Soil organic matter stability and the temperature sensitivity of soil respiration, PhD thesis, University of Edinburgh</t>
  </si>
  <si>
    <t>J. Cloy</t>
  </si>
  <si>
    <t xml:space="preserve">Joanna.Cloy@sruc.ac.uk </t>
  </si>
  <si>
    <t>Harwood Forest</t>
  </si>
  <si>
    <t>peaty gley</t>
  </si>
  <si>
    <t>Picea sitchensis</t>
  </si>
  <si>
    <t>Litter</t>
  </si>
  <si>
    <t>Oi</t>
  </si>
  <si>
    <t>Oe</t>
  </si>
  <si>
    <t>Harwood_A</t>
  </si>
  <si>
    <t>Harwood_B</t>
  </si>
  <si>
    <t>0-5</t>
  </si>
  <si>
    <t>5-17</t>
  </si>
  <si>
    <t>20-30</t>
  </si>
  <si>
    <t>SUERC-22680</t>
  </si>
  <si>
    <t>SUERC-22681</t>
  </si>
  <si>
    <t>SUERC-22679</t>
  </si>
  <si>
    <t>SUERC-28457</t>
  </si>
  <si>
    <t>NERC</t>
  </si>
  <si>
    <t>Harwood_A_5-17</t>
  </si>
  <si>
    <t>Harwood_B_5-17</t>
  </si>
  <si>
    <t>Harwood_A_20-30</t>
  </si>
  <si>
    <t>Harwood_B_20-30</t>
  </si>
  <si>
    <t>inf</t>
  </si>
  <si>
    <t>sonicated @ 1500 J g^-1 over 15 min; centrifuge @ 8000g x 30 min</t>
  </si>
  <si>
    <t>SUERC-23858</t>
  </si>
  <si>
    <t>SUERC-23861</t>
  </si>
  <si>
    <t>SUERC-23859</t>
  </si>
  <si>
    <t>SUERC-23864</t>
  </si>
  <si>
    <t>SUERC-23860</t>
  </si>
  <si>
    <t>SUERC-23865</t>
  </si>
  <si>
    <t>Harwood_A_5-17_free light</t>
  </si>
  <si>
    <t>Harwood_B_5-17_free light</t>
  </si>
  <si>
    <t>Harwood_A_5-17_occluded light</t>
  </si>
  <si>
    <t>Harwood_B_5-17_occluded light</t>
  </si>
  <si>
    <t>Harwood_A_5-17_heavy</t>
  </si>
  <si>
    <t>Harwood_B_5-17_heavy</t>
  </si>
  <si>
    <t>SUERC-27743</t>
  </si>
  <si>
    <t>SUERC-28866</t>
  </si>
  <si>
    <t>SUERC-28855</t>
  </si>
  <si>
    <t>SUERC-28859</t>
  </si>
  <si>
    <t>SUERC-28856</t>
  </si>
  <si>
    <t>SUERC-28860</t>
  </si>
  <si>
    <t>SUERC-28857</t>
  </si>
  <si>
    <t>SUERC-28858</t>
  </si>
  <si>
    <t>SUERC-27730</t>
  </si>
  <si>
    <t>SUERC-28865</t>
  </si>
  <si>
    <t>SUERC-27735</t>
  </si>
  <si>
    <t>SUERC-27728</t>
  </si>
  <si>
    <t>SUERC-27727</t>
  </si>
  <si>
    <t>SUERC-27726</t>
  </si>
  <si>
    <t>SUERC-27731</t>
  </si>
  <si>
    <t>SUERC-27729</t>
  </si>
  <si>
    <t>SUERC-28862</t>
  </si>
  <si>
    <t>SUERC-28861</t>
  </si>
  <si>
    <t>not enough CO2 to measure 14C in 10C incubations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</si>
</sst>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5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0" fillId="5" borderId="1" xfId="251" applyFont="1" applyFill="1" applyBorder="1" applyAlignment="1">
      <alignment vertical="center" wrapText="1"/>
    </xf>
    <xf numFmtId="0" fontId="0" fillId="5" borderId="1" xfId="251" applyFont="1" applyFill="1" applyBorder="1" applyAlignment="1"/>
    <xf numFmtId="0" fontId="5" fillId="0" borderId="1" xfId="0" quotePrefix="1" applyFont="1" applyBorder="1" applyAlignment="1">
      <alignment wrapText="1"/>
    </xf>
    <xf numFmtId="0" fontId="14" fillId="0" borderId="1" xfId="0" applyFont="1" applyBorder="1" applyAlignment="1"/>
    <xf numFmtId="0" fontId="5" fillId="0" borderId="1" xfId="0" applyFont="1" applyBorder="1" applyAlignment="1"/>
  </cellXfs>
  <cellStyles count="35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N4" sqref="N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42">
      <c r="A4" s="147" t="s">
        <v>952</v>
      </c>
      <c r="B4" s="159" t="s">
        <v>953</v>
      </c>
      <c r="C4" s="160"/>
      <c r="D4" s="147" t="s">
        <v>954</v>
      </c>
      <c r="E4" s="147" t="s">
        <v>955</v>
      </c>
      <c r="F4" s="147" t="s">
        <v>956</v>
      </c>
      <c r="G4" s="146">
        <v>2020</v>
      </c>
      <c r="H4" s="145">
        <v>3</v>
      </c>
      <c r="I4" s="145">
        <v>10</v>
      </c>
      <c r="J4" s="147" t="s">
        <v>959</v>
      </c>
      <c r="K4" s="164" t="s">
        <v>960</v>
      </c>
      <c r="L4" s="161"/>
      <c r="M4" s="163" t="s">
        <v>958</v>
      </c>
      <c r="N4" s="147" t="s">
        <v>957</v>
      </c>
      <c r="O4" s="145"/>
      <c r="P4" s="162">
        <v>201911181415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" sqref="F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961</v>
      </c>
      <c r="C4" s="148">
        <f>55+12/60+59/60</f>
        <v>56.183333333333337</v>
      </c>
      <c r="D4" s="148">
        <f>2+1/60+28/60</f>
        <v>2.4833333333333334</v>
      </c>
      <c r="E4" s="149"/>
      <c r="F4" s="151">
        <v>300</v>
      </c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R4" sqref="AR4:AR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9" t="s">
        <v>961</v>
      </c>
      <c r="C4" s="9"/>
      <c r="D4" s="9" t="s">
        <v>967</v>
      </c>
      <c r="E4" s="18"/>
      <c r="F4" s="18"/>
      <c r="G4" s="18"/>
      <c r="H4" s="18"/>
      <c r="I4" s="18" t="s">
        <v>321</v>
      </c>
      <c r="J4" s="18"/>
      <c r="K4" s="18" t="s">
        <v>798</v>
      </c>
      <c r="L4" s="18">
        <v>5</v>
      </c>
      <c r="M4" s="18">
        <v>7.6</v>
      </c>
      <c r="N4" s="18">
        <v>950</v>
      </c>
      <c r="O4" s="18"/>
      <c r="P4" s="18" t="s">
        <v>834</v>
      </c>
      <c r="Q4" s="18"/>
      <c r="R4" s="18" t="s">
        <v>962</v>
      </c>
      <c r="S4" s="18"/>
      <c r="T4" s="18"/>
      <c r="U4" s="18"/>
      <c r="V4" s="18"/>
      <c r="W4" s="18"/>
      <c r="X4" s="18"/>
      <c r="Y4" s="5" t="s">
        <v>189</v>
      </c>
      <c r="Z4" s="5" t="s">
        <v>890</v>
      </c>
      <c r="AA4" s="5" t="s">
        <v>891</v>
      </c>
      <c r="AB4" s="5" t="s">
        <v>889</v>
      </c>
      <c r="AC4" s="18" t="s">
        <v>963</v>
      </c>
      <c r="AD4" s="18"/>
      <c r="AE4" s="18"/>
      <c r="AF4" s="9"/>
      <c r="AL4" s="18"/>
      <c r="AM4" s="18"/>
      <c r="AN4" s="18"/>
      <c r="AO4" s="18"/>
      <c r="AP4" s="18"/>
    </row>
    <row r="5" spans="1:52" ht="14">
      <c r="A5" s="13" t="s">
        <v>952</v>
      </c>
      <c r="B5" s="9" t="s">
        <v>961</v>
      </c>
      <c r="C5" s="9"/>
      <c r="D5" s="9" t="s">
        <v>968</v>
      </c>
      <c r="E5" s="18"/>
      <c r="F5" s="18"/>
      <c r="G5" s="18"/>
      <c r="H5" s="18"/>
      <c r="I5" s="18" t="s">
        <v>321</v>
      </c>
      <c r="J5" s="18"/>
      <c r="K5" s="18" t="s">
        <v>798</v>
      </c>
      <c r="L5" s="18">
        <v>5</v>
      </c>
      <c r="M5" s="18">
        <v>7.6</v>
      </c>
      <c r="N5" s="18">
        <v>950</v>
      </c>
      <c r="O5" s="18"/>
      <c r="P5" s="18" t="s">
        <v>834</v>
      </c>
      <c r="Q5" s="18"/>
      <c r="R5" s="18" t="s">
        <v>962</v>
      </c>
      <c r="S5" s="18"/>
      <c r="T5" s="18"/>
      <c r="U5" s="18"/>
      <c r="V5" s="18"/>
      <c r="W5" s="18"/>
      <c r="X5" s="18"/>
      <c r="Y5" s="5" t="s">
        <v>189</v>
      </c>
      <c r="Z5" s="5" t="s">
        <v>890</v>
      </c>
      <c r="AA5" s="5" t="s">
        <v>891</v>
      </c>
      <c r="AB5" s="5" t="s">
        <v>889</v>
      </c>
      <c r="AC5" s="18" t="s">
        <v>963</v>
      </c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B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90"/>
  <sheetViews>
    <sheetView tabSelected="1" topLeftCell="I1" workbookViewId="0">
      <selection activeCell="AR6" sqref="AR6"/>
    </sheetView>
  </sheetViews>
  <sheetFormatPr baseColWidth="10" defaultColWidth="15.1640625" defaultRowHeight="15" customHeight="1" x14ac:dyDescent="0"/>
  <cols>
    <col min="1" max="1" width="14.6640625" style="5" customWidth="1"/>
    <col min="2" max="2" width="12.1640625" style="14" bestFit="1" customWidth="1"/>
    <col min="3" max="3" width="10.6640625" style="14" bestFit="1" customWidth="1"/>
    <col min="4" max="4" width="15.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9" t="s">
        <v>961</v>
      </c>
      <c r="C4" s="10" t="s">
        <v>967</v>
      </c>
      <c r="D4" s="10" t="str">
        <f>C4&amp;"_"&amp;N4</f>
        <v>Harwood_A_0-5</v>
      </c>
      <c r="E4" s="133">
        <v>2008</v>
      </c>
      <c r="F4" s="133">
        <v>6</v>
      </c>
      <c r="G4" s="133"/>
      <c r="H4" s="22"/>
      <c r="I4" s="10">
        <v>-30</v>
      </c>
      <c r="J4" s="10">
        <v>-25</v>
      </c>
      <c r="K4" s="7" t="s">
        <v>964</v>
      </c>
      <c r="L4" s="7" t="s">
        <v>798</v>
      </c>
      <c r="M4" s="7"/>
      <c r="N4" s="165" t="s">
        <v>969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>
      <c r="A5" s="13" t="s">
        <v>952</v>
      </c>
      <c r="B5" s="9" t="s">
        <v>961</v>
      </c>
      <c r="C5" s="10" t="s">
        <v>968</v>
      </c>
      <c r="D5" s="10" t="str">
        <f t="shared" ref="D5:D9" si="0">C5&amp;"_"&amp;N5</f>
        <v>Harwood_B_0-5</v>
      </c>
      <c r="E5" s="133">
        <v>2008</v>
      </c>
      <c r="F5" s="133">
        <v>6</v>
      </c>
      <c r="G5" s="133"/>
      <c r="H5" s="22"/>
      <c r="I5" s="10">
        <v>-30</v>
      </c>
      <c r="J5" s="10">
        <v>-25</v>
      </c>
      <c r="K5" s="7" t="s">
        <v>964</v>
      </c>
      <c r="L5" s="7" t="s">
        <v>798</v>
      </c>
      <c r="M5" s="7"/>
      <c r="N5" s="165" t="s">
        <v>969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 t="s">
        <v>952</v>
      </c>
      <c r="B6" s="9" t="s">
        <v>961</v>
      </c>
      <c r="C6" s="10" t="s">
        <v>967</v>
      </c>
      <c r="D6" s="10" t="str">
        <f t="shared" si="0"/>
        <v>Harwood_A_5-17</v>
      </c>
      <c r="E6" s="133">
        <v>2008</v>
      </c>
      <c r="F6" s="133">
        <v>6</v>
      </c>
      <c r="G6" s="133"/>
      <c r="H6" s="22"/>
      <c r="I6" s="10">
        <f>J6-12</f>
        <v>-25</v>
      </c>
      <c r="J6" s="10">
        <v>-13</v>
      </c>
      <c r="K6" s="10" t="s">
        <v>965</v>
      </c>
      <c r="L6" s="7" t="s">
        <v>798</v>
      </c>
      <c r="M6" s="7"/>
      <c r="N6" s="165" t="s">
        <v>970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>
        <v>4.5</v>
      </c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22.1</v>
      </c>
      <c r="AR6" s="16"/>
      <c r="AS6" s="16"/>
      <c r="AT6" s="16"/>
      <c r="AU6" s="7"/>
      <c r="AV6" s="7"/>
      <c r="AW6" s="7"/>
      <c r="AX6" s="7"/>
      <c r="AY6" s="7"/>
      <c r="AZ6" s="7"/>
      <c r="BA6" s="7">
        <v>-28.6</v>
      </c>
      <c r="BB6" s="7" t="s">
        <v>976</v>
      </c>
      <c r="BC6" s="7" t="s">
        <v>972</v>
      </c>
      <c r="BD6" s="7"/>
      <c r="BE6" s="7"/>
      <c r="BF6" s="7"/>
      <c r="BG6" s="7"/>
      <c r="BH6" s="7">
        <v>0.97760000000000002</v>
      </c>
      <c r="BI6" s="7">
        <v>4.4999999999999997E-3</v>
      </c>
      <c r="BJ6" s="7"/>
      <c r="BK6" s="167" t="s">
        <v>174</v>
      </c>
      <c r="BL6" s="7"/>
      <c r="BM6" s="7">
        <v>0.52249999999999996</v>
      </c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 t="s">
        <v>952</v>
      </c>
      <c r="B7" s="9" t="s">
        <v>961</v>
      </c>
      <c r="C7" s="10" t="s">
        <v>968</v>
      </c>
      <c r="D7" s="10" t="str">
        <f t="shared" si="0"/>
        <v>Harwood_B_5-17</v>
      </c>
      <c r="E7" s="133">
        <v>2008</v>
      </c>
      <c r="F7" s="133">
        <v>6</v>
      </c>
      <c r="G7" s="133"/>
      <c r="H7" s="22"/>
      <c r="I7" s="10">
        <f>J7-12</f>
        <v>-25</v>
      </c>
      <c r="J7" s="10">
        <v>-13</v>
      </c>
      <c r="K7" s="10" t="s">
        <v>965</v>
      </c>
      <c r="L7" s="7" t="s">
        <v>798</v>
      </c>
      <c r="M7" s="7"/>
      <c r="N7" s="165" t="s">
        <v>970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>
        <v>4.3</v>
      </c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35.6</v>
      </c>
      <c r="AR7" s="16"/>
      <c r="AS7" s="16"/>
      <c r="AT7" s="16"/>
      <c r="AU7" s="7"/>
      <c r="AV7" s="7"/>
      <c r="AW7" s="7"/>
      <c r="AX7" s="7"/>
      <c r="AY7" s="7"/>
      <c r="AZ7" s="7"/>
      <c r="BA7" s="7">
        <v>-28</v>
      </c>
      <c r="BB7" s="7" t="s">
        <v>976</v>
      </c>
      <c r="BC7" s="7" t="s">
        <v>973</v>
      </c>
      <c r="BD7" s="7"/>
      <c r="BE7" s="7"/>
      <c r="BF7" s="7"/>
      <c r="BG7" s="7"/>
      <c r="BH7" s="7">
        <v>1.0270999999999999</v>
      </c>
      <c r="BI7" s="7">
        <v>4.7000000000000002E-3</v>
      </c>
      <c r="BJ7" s="7"/>
      <c r="BK7" s="167" t="s">
        <v>174</v>
      </c>
      <c r="BL7" s="7"/>
      <c r="BM7" s="7">
        <v>0.52249999999999996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 t="s">
        <v>952</v>
      </c>
      <c r="B8" s="9" t="s">
        <v>961</v>
      </c>
      <c r="C8" s="10" t="s">
        <v>967</v>
      </c>
      <c r="D8" s="10" t="str">
        <f t="shared" si="0"/>
        <v>Harwood_A_20-30</v>
      </c>
      <c r="E8" s="133">
        <v>2008</v>
      </c>
      <c r="F8" s="133">
        <v>6</v>
      </c>
      <c r="G8" s="133"/>
      <c r="H8" s="22"/>
      <c r="I8" s="10">
        <v>-10</v>
      </c>
      <c r="J8" s="10">
        <v>0</v>
      </c>
      <c r="K8" s="7" t="s">
        <v>966</v>
      </c>
      <c r="L8" s="7" t="s">
        <v>798</v>
      </c>
      <c r="M8" s="7"/>
      <c r="N8" s="165" t="s">
        <v>971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>
        <v>28.8</v>
      </c>
      <c r="AR8" s="16"/>
      <c r="AS8" s="16"/>
      <c r="AT8" s="16"/>
      <c r="AU8" s="7"/>
      <c r="AV8" s="7"/>
      <c r="AW8" s="7"/>
      <c r="AX8" s="7"/>
      <c r="AY8" s="7"/>
      <c r="AZ8" s="7"/>
      <c r="BA8" s="7">
        <v>-28.7</v>
      </c>
      <c r="BB8" s="7" t="s">
        <v>976</v>
      </c>
      <c r="BC8" s="7" t="s">
        <v>974</v>
      </c>
      <c r="BD8" s="7"/>
      <c r="BE8" s="7"/>
      <c r="BF8" s="7"/>
      <c r="BG8" s="7"/>
      <c r="BH8" s="7">
        <v>0.76239999999999997</v>
      </c>
      <c r="BI8" s="7">
        <v>3.5000000000000001E-3</v>
      </c>
      <c r="BJ8" s="7"/>
      <c r="BK8" s="167" t="s">
        <v>174</v>
      </c>
      <c r="BL8" s="7"/>
      <c r="BM8" s="7">
        <v>1.4199999999999999E-2</v>
      </c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9" t="s">
        <v>961</v>
      </c>
      <c r="C9" s="10" t="s">
        <v>968</v>
      </c>
      <c r="D9" s="10" t="str">
        <f t="shared" si="0"/>
        <v>Harwood_B_20-30</v>
      </c>
      <c r="E9" s="133">
        <v>2008</v>
      </c>
      <c r="F9" s="133">
        <v>6</v>
      </c>
      <c r="G9" s="133"/>
      <c r="H9" s="22"/>
      <c r="I9" s="10">
        <v>-10</v>
      </c>
      <c r="J9" s="10">
        <v>0</v>
      </c>
      <c r="K9" s="7" t="s">
        <v>966</v>
      </c>
      <c r="L9" s="7" t="s">
        <v>798</v>
      </c>
      <c r="M9" s="7"/>
      <c r="N9" s="165" t="s">
        <v>971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6"/>
      <c r="AG9" s="7"/>
      <c r="AH9" s="7"/>
      <c r="AI9" s="7"/>
      <c r="AJ9" s="7"/>
      <c r="AK9" s="7"/>
      <c r="AL9" s="7"/>
      <c r="AM9" s="7"/>
      <c r="AN9" s="7"/>
      <c r="AO9" s="7"/>
      <c r="AP9" s="7"/>
      <c r="AQ9" s="7">
        <v>10</v>
      </c>
      <c r="AR9" s="16"/>
      <c r="AS9" s="16"/>
      <c r="AT9" s="16"/>
      <c r="AU9" s="7"/>
      <c r="AV9" s="7"/>
      <c r="AW9" s="7"/>
      <c r="AX9" s="7"/>
      <c r="AY9" s="7"/>
      <c r="AZ9" s="7"/>
      <c r="BA9" s="7">
        <v>-28.7</v>
      </c>
      <c r="BB9" s="7" t="s">
        <v>976</v>
      </c>
      <c r="BC9" s="7" t="s">
        <v>975</v>
      </c>
      <c r="BD9" s="7"/>
      <c r="BE9" s="7"/>
      <c r="BF9" s="7"/>
      <c r="BG9" s="7"/>
      <c r="BH9" s="7">
        <v>0.80940000000000001</v>
      </c>
      <c r="BI9" s="7">
        <v>3.5000000000000001E-3</v>
      </c>
      <c r="BJ9" s="7"/>
      <c r="BK9" s="167" t="s">
        <v>174</v>
      </c>
      <c r="BL9" s="7"/>
      <c r="BM9" s="7">
        <v>1.4199999999999999E-2</v>
      </c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D9" s="7"/>
      <c r="DE9" s="7"/>
      <c r="DF9" s="16"/>
      <c r="DG9" s="7"/>
      <c r="DH9" s="7"/>
    </row>
    <row r="10" spans="1:112" ht="14">
      <c r="A10" s="13"/>
      <c r="B10" s="9"/>
      <c r="C10" s="10"/>
      <c r="D10" s="10"/>
      <c r="E10" s="133"/>
      <c r="F10" s="133"/>
      <c r="G10" s="133"/>
      <c r="H10" s="22"/>
      <c r="I10" s="10"/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16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6"/>
      <c r="AS10" s="16"/>
      <c r="AT10" s="16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D10" s="7"/>
      <c r="DE10" s="7"/>
      <c r="DF10" s="16"/>
      <c r="DG10" s="7"/>
      <c r="DH10" s="7"/>
    </row>
    <row r="11" spans="1:112" ht="14">
      <c r="A11" s="13"/>
      <c r="B11" s="9"/>
      <c r="C11" s="10"/>
      <c r="D11" s="10"/>
      <c r="E11" s="133"/>
      <c r="F11" s="133"/>
      <c r="G11" s="133"/>
      <c r="H11" s="22"/>
      <c r="I11" s="10"/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6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6"/>
      <c r="AS11" s="16"/>
      <c r="AT11" s="16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D11" s="7"/>
      <c r="DE11" s="7"/>
      <c r="DF11" s="16"/>
      <c r="DG11" s="7"/>
      <c r="DH11" s="7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7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7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2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A974" s="13"/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A975" s="13"/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A976" s="13"/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  <row r="988" spans="2:112" ht="14">
      <c r="B988" s="11"/>
      <c r="C988" s="11"/>
      <c r="D988" s="11"/>
      <c r="E988" s="134"/>
      <c r="F988" s="134"/>
      <c r="G988" s="134"/>
      <c r="H988" s="92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7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7"/>
      <c r="AS988" s="17"/>
      <c r="AT988" s="17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D988" s="13"/>
      <c r="DE988" s="13"/>
      <c r="DF988" s="17"/>
      <c r="DG988" s="13"/>
      <c r="DH988" s="13"/>
    </row>
    <row r="989" spans="2:112" ht="14">
      <c r="B989" s="11"/>
      <c r="C989" s="11"/>
      <c r="D989" s="11"/>
      <c r="E989" s="134"/>
      <c r="F989" s="134"/>
      <c r="G989" s="134"/>
      <c r="H989" s="92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7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7"/>
      <c r="AS989" s="17"/>
      <c r="AT989" s="17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D989" s="13"/>
      <c r="DE989" s="13"/>
      <c r="DF989" s="17"/>
      <c r="DG989" s="13"/>
      <c r="DH989" s="13"/>
    </row>
    <row r="990" spans="2:112" ht="14">
      <c r="B990" s="11"/>
      <c r="C990" s="11"/>
      <c r="D990" s="11"/>
      <c r="E990" s="134"/>
      <c r="F990" s="134"/>
      <c r="G990" s="134"/>
      <c r="H990" s="92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7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7"/>
      <c r="AS990" s="17"/>
      <c r="AT990" s="17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D990" s="13"/>
      <c r="DE990" s="13"/>
      <c r="DF990" s="17"/>
      <c r="DG990" s="13"/>
      <c r="DH99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B1" workbookViewId="0">
      <pane xSplit="4" ySplit="3" topLeftCell="F4" activePane="bottomRight" state="frozen"/>
      <selection activeCell="B1" sqref="B1"/>
      <selection pane="topRight" activeCell="F1" sqref="F1"/>
      <selection pane="bottomLeft" activeCell="B4" sqref="B4"/>
      <selection pane="bottomRight" activeCell="AB11" sqref="AB1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23.6640625" style="14" bestFit="1" customWidth="1"/>
    <col min="6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 t="s">
        <v>952</v>
      </c>
      <c r="B4" s="9" t="s">
        <v>961</v>
      </c>
      <c r="C4" s="10" t="s">
        <v>967</v>
      </c>
      <c r="D4" s="10" t="s">
        <v>977</v>
      </c>
      <c r="E4" s="10" t="str">
        <f>D4&amp;"_"&amp;G4</f>
        <v>Harwood_A_5-17_free light</v>
      </c>
      <c r="F4" s="10" t="str">
        <f>D4</f>
        <v>Harwood_A_5-17</v>
      </c>
      <c r="G4" s="10" t="s">
        <v>293</v>
      </c>
      <c r="H4" s="10" t="s">
        <v>247</v>
      </c>
      <c r="I4" s="10" t="s">
        <v>175</v>
      </c>
      <c r="J4" s="10">
        <v>0</v>
      </c>
      <c r="K4" s="10">
        <v>1.8</v>
      </c>
      <c r="L4" s="6" t="s">
        <v>800</v>
      </c>
      <c r="M4" s="7"/>
      <c r="N4" s="7"/>
      <c r="O4" s="7"/>
      <c r="P4" s="7"/>
      <c r="Q4" s="128"/>
      <c r="R4" s="128"/>
      <c r="S4" s="129"/>
      <c r="T4" s="18"/>
      <c r="U4" s="7">
        <v>82</v>
      </c>
      <c r="V4" s="7"/>
      <c r="W4" s="7"/>
      <c r="X4" s="7"/>
      <c r="Y4" s="7"/>
      <c r="Z4" s="7"/>
      <c r="AA4" s="7"/>
      <c r="AB4" s="7">
        <v>-28.1</v>
      </c>
      <c r="AC4" s="7" t="s">
        <v>976</v>
      </c>
      <c r="AD4" s="7" t="s">
        <v>983</v>
      </c>
      <c r="AE4" s="7"/>
      <c r="AF4" s="7"/>
      <c r="AG4" s="7"/>
      <c r="AH4" s="7"/>
      <c r="AI4" s="7">
        <v>0.99519999999999997</v>
      </c>
      <c r="AJ4" s="7">
        <v>4.3E-3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 t="s">
        <v>952</v>
      </c>
      <c r="B5" s="9" t="s">
        <v>961</v>
      </c>
      <c r="C5" s="10" t="s">
        <v>968</v>
      </c>
      <c r="D5" s="10" t="s">
        <v>978</v>
      </c>
      <c r="E5" s="10" t="str">
        <f t="shared" ref="E5:E9" si="0">D5&amp;"_"&amp;G5</f>
        <v>Harwood_B_5-17_free light</v>
      </c>
      <c r="F5" s="10" t="str">
        <f t="shared" ref="F5:F11" si="1">D5</f>
        <v>Harwood_B_5-17</v>
      </c>
      <c r="G5" s="10" t="s">
        <v>293</v>
      </c>
      <c r="H5" s="10" t="s">
        <v>247</v>
      </c>
      <c r="I5" s="10" t="s">
        <v>175</v>
      </c>
      <c r="J5" s="10">
        <v>0</v>
      </c>
      <c r="K5" s="10">
        <v>1.8</v>
      </c>
      <c r="L5" s="6" t="s">
        <v>800</v>
      </c>
      <c r="M5" s="7"/>
      <c r="N5" s="7"/>
      <c r="O5" s="7"/>
      <c r="P5" s="7"/>
      <c r="Q5" s="128"/>
      <c r="R5" s="128"/>
      <c r="S5" s="129"/>
      <c r="T5" s="18"/>
      <c r="U5" s="7">
        <v>82</v>
      </c>
      <c r="V5" s="7"/>
      <c r="W5" s="7"/>
      <c r="X5" s="7"/>
      <c r="Y5" s="7"/>
      <c r="Z5" s="7"/>
      <c r="AA5" s="7"/>
      <c r="AB5" s="7">
        <v>-27.8</v>
      </c>
      <c r="AC5" s="7" t="s">
        <v>976</v>
      </c>
      <c r="AD5" s="7" t="s">
        <v>984</v>
      </c>
      <c r="AE5" s="7"/>
      <c r="AF5" s="7"/>
      <c r="AG5" s="7"/>
      <c r="AH5" s="7"/>
      <c r="AI5" s="7">
        <v>1.0454000000000001</v>
      </c>
      <c r="AJ5" s="7">
        <v>4.7999999999999996E-3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 t="s">
        <v>952</v>
      </c>
      <c r="B6" s="9" t="s">
        <v>961</v>
      </c>
      <c r="C6" s="10" t="s">
        <v>967</v>
      </c>
      <c r="D6" s="10" t="s">
        <v>977</v>
      </c>
      <c r="E6" s="10" t="str">
        <f t="shared" si="0"/>
        <v>Harwood_A_5-17_occluded light</v>
      </c>
      <c r="F6" s="10" t="str">
        <f t="shared" si="1"/>
        <v>Harwood_A_5-17</v>
      </c>
      <c r="G6" s="10" t="s">
        <v>294</v>
      </c>
      <c r="H6" s="10" t="s">
        <v>247</v>
      </c>
      <c r="I6" s="10" t="s">
        <v>175</v>
      </c>
      <c r="J6" s="10">
        <v>0</v>
      </c>
      <c r="K6" s="10">
        <v>1.8</v>
      </c>
      <c r="L6" s="6" t="s">
        <v>800</v>
      </c>
      <c r="M6" s="7"/>
      <c r="N6" s="7"/>
      <c r="O6" s="7" t="s">
        <v>982</v>
      </c>
      <c r="P6" s="7"/>
      <c r="Q6" s="128"/>
      <c r="R6" s="128"/>
      <c r="S6" s="129"/>
      <c r="T6" s="18"/>
      <c r="U6" s="7">
        <v>12</v>
      </c>
      <c r="V6" s="7"/>
      <c r="W6" s="7"/>
      <c r="X6" s="7"/>
      <c r="Y6" s="7"/>
      <c r="Z6" s="7"/>
      <c r="AA6" s="7"/>
      <c r="AB6" s="7">
        <v>-28.1</v>
      </c>
      <c r="AC6" s="7" t="s">
        <v>976</v>
      </c>
      <c r="AD6" s="7" t="s">
        <v>985</v>
      </c>
      <c r="AE6" s="7"/>
      <c r="AF6" s="7"/>
      <c r="AG6" s="7"/>
      <c r="AH6" s="7"/>
      <c r="AI6" s="7">
        <v>0.92569999999999997</v>
      </c>
      <c r="AJ6" s="7">
        <v>4.3E-3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 t="s">
        <v>952</v>
      </c>
      <c r="B7" s="9" t="s">
        <v>961</v>
      </c>
      <c r="C7" s="10" t="s">
        <v>968</v>
      </c>
      <c r="D7" s="10" t="s">
        <v>978</v>
      </c>
      <c r="E7" s="10" t="str">
        <f t="shared" si="0"/>
        <v>Harwood_B_5-17_occluded light</v>
      </c>
      <c r="F7" s="10" t="str">
        <f t="shared" si="1"/>
        <v>Harwood_B_5-17</v>
      </c>
      <c r="G7" s="10" t="s">
        <v>294</v>
      </c>
      <c r="H7" s="10" t="s">
        <v>247</v>
      </c>
      <c r="I7" s="10" t="s">
        <v>175</v>
      </c>
      <c r="J7" s="10">
        <v>0</v>
      </c>
      <c r="K7" s="10">
        <v>1.8</v>
      </c>
      <c r="L7" s="6" t="s">
        <v>800</v>
      </c>
      <c r="M7" s="7"/>
      <c r="N7" s="7"/>
      <c r="O7" s="7" t="s">
        <v>982</v>
      </c>
      <c r="P7" s="7"/>
      <c r="Q7" s="128"/>
      <c r="R7" s="128"/>
      <c r="S7" s="129"/>
      <c r="T7" s="18"/>
      <c r="U7" s="7">
        <v>12</v>
      </c>
      <c r="V7" s="7"/>
      <c r="W7" s="7"/>
      <c r="X7" s="7"/>
      <c r="Y7" s="7"/>
      <c r="Z7" s="7"/>
      <c r="AA7" s="7"/>
      <c r="AB7" s="7">
        <v>-28.1</v>
      </c>
      <c r="AC7" s="7" t="s">
        <v>976</v>
      </c>
      <c r="AD7" s="7" t="s">
        <v>986</v>
      </c>
      <c r="AE7" s="7"/>
      <c r="AF7" s="7"/>
      <c r="AG7" s="7"/>
      <c r="AH7" s="7"/>
      <c r="AI7" s="7">
        <v>0.9456</v>
      </c>
      <c r="AJ7" s="7">
        <v>4.4000000000000003E-3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9" t="s">
        <v>952</v>
      </c>
      <c r="B8" s="9" t="s">
        <v>961</v>
      </c>
      <c r="C8" s="10" t="s">
        <v>967</v>
      </c>
      <c r="D8" s="10" t="s">
        <v>977</v>
      </c>
      <c r="E8" s="10" t="str">
        <f t="shared" si="0"/>
        <v>Harwood_A_5-17_heavy</v>
      </c>
      <c r="F8" s="10" t="str">
        <f t="shared" si="1"/>
        <v>Harwood_A_5-17</v>
      </c>
      <c r="G8" s="10" t="s">
        <v>295</v>
      </c>
      <c r="H8" s="10" t="s">
        <v>247</v>
      </c>
      <c r="I8" s="10" t="s">
        <v>175</v>
      </c>
      <c r="J8" s="10">
        <v>1.8</v>
      </c>
      <c r="K8" s="10" t="s">
        <v>981</v>
      </c>
      <c r="L8" s="6" t="s">
        <v>800</v>
      </c>
      <c r="M8" s="7"/>
      <c r="N8" s="7"/>
      <c r="O8" s="7"/>
      <c r="P8" s="7"/>
      <c r="Q8" s="128"/>
      <c r="R8" s="128"/>
      <c r="S8" s="129"/>
      <c r="T8" s="18"/>
      <c r="U8" s="7">
        <v>6</v>
      </c>
      <c r="V8" s="7"/>
      <c r="W8" s="7"/>
      <c r="X8" s="7"/>
      <c r="Y8" s="7"/>
      <c r="Z8" s="7"/>
      <c r="AA8" s="7"/>
      <c r="AB8" s="7">
        <v>-28</v>
      </c>
      <c r="AC8" s="7" t="s">
        <v>976</v>
      </c>
      <c r="AD8" s="7" t="s">
        <v>987</v>
      </c>
      <c r="AE8" s="7"/>
      <c r="AF8" s="7"/>
      <c r="AG8" s="7"/>
      <c r="AH8" s="7"/>
      <c r="AI8" s="7">
        <v>0.92820000000000003</v>
      </c>
      <c r="AJ8" s="7">
        <v>4.3E-3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9" t="s">
        <v>952</v>
      </c>
      <c r="B9" s="9" t="s">
        <v>961</v>
      </c>
      <c r="C9" s="10" t="s">
        <v>968</v>
      </c>
      <c r="D9" s="10" t="s">
        <v>978</v>
      </c>
      <c r="E9" s="10" t="str">
        <f t="shared" si="0"/>
        <v>Harwood_B_5-17_heavy</v>
      </c>
      <c r="F9" s="10" t="str">
        <f t="shared" si="1"/>
        <v>Harwood_B_5-17</v>
      </c>
      <c r="G9" s="10" t="s">
        <v>295</v>
      </c>
      <c r="H9" s="10" t="s">
        <v>247</v>
      </c>
      <c r="I9" s="10" t="s">
        <v>175</v>
      </c>
      <c r="J9" s="10">
        <v>1.8</v>
      </c>
      <c r="K9" s="10" t="s">
        <v>981</v>
      </c>
      <c r="L9" s="6" t="s">
        <v>800</v>
      </c>
      <c r="M9" s="7"/>
      <c r="N9" s="7"/>
      <c r="O9" s="7"/>
      <c r="P9" s="7"/>
      <c r="Q9" s="128"/>
      <c r="R9" s="128"/>
      <c r="S9" s="129"/>
      <c r="T9" s="18"/>
      <c r="U9" s="7">
        <v>6</v>
      </c>
      <c r="V9" s="7"/>
      <c r="W9" s="7"/>
      <c r="X9" s="7"/>
      <c r="Y9" s="7"/>
      <c r="Z9" s="7"/>
      <c r="AA9" s="7"/>
      <c r="AB9" s="7">
        <v>-27.6</v>
      </c>
      <c r="AC9" s="7" t="s">
        <v>976</v>
      </c>
      <c r="AD9" s="7" t="s">
        <v>988</v>
      </c>
      <c r="AE9" s="7"/>
      <c r="AF9" s="7"/>
      <c r="AG9" s="7"/>
      <c r="AH9" s="7"/>
      <c r="AI9" s="7">
        <v>0.92689999999999995</v>
      </c>
      <c r="AJ9" s="7">
        <v>4.1000000000000003E-3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9" t="s">
        <v>952</v>
      </c>
      <c r="B10" s="9" t="s">
        <v>961</v>
      </c>
      <c r="C10" s="10" t="s">
        <v>967</v>
      </c>
      <c r="D10" s="10" t="s">
        <v>977</v>
      </c>
      <c r="E10" s="10" t="str">
        <f>D10&amp;"_DOM"</f>
        <v>Harwood_A_5-17_DOM</v>
      </c>
      <c r="F10" s="10" t="str">
        <f t="shared" si="1"/>
        <v>Harwood_A_5-17</v>
      </c>
      <c r="G10" s="10"/>
      <c r="H10" s="10" t="s">
        <v>251</v>
      </c>
      <c r="I10" s="10" t="s">
        <v>175</v>
      </c>
      <c r="J10" s="10">
        <v>0</v>
      </c>
      <c r="K10" s="10">
        <v>0</v>
      </c>
      <c r="L10" s="6" t="s">
        <v>300</v>
      </c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9" t="s">
        <v>952</v>
      </c>
      <c r="B11" s="9" t="s">
        <v>961</v>
      </c>
      <c r="C11" s="10" t="s">
        <v>968</v>
      </c>
      <c r="D11" s="10" t="s">
        <v>978</v>
      </c>
      <c r="E11" s="10" t="str">
        <f>D11&amp;"_DOM"</f>
        <v>Harwood_B_5-17_DOM</v>
      </c>
      <c r="F11" s="10" t="str">
        <f t="shared" si="1"/>
        <v>Harwood_B_5-17</v>
      </c>
      <c r="G11" s="10"/>
      <c r="H11" s="10" t="s">
        <v>251</v>
      </c>
      <c r="I11" s="10" t="s">
        <v>175</v>
      </c>
      <c r="J11" s="10">
        <v>0</v>
      </c>
      <c r="K11" s="10">
        <v>0</v>
      </c>
      <c r="L11" s="6" t="s">
        <v>300</v>
      </c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9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9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W24" sqref="W24"/>
    </sheetView>
  </sheetViews>
  <sheetFormatPr baseColWidth="10" defaultColWidth="8.83203125" defaultRowHeight="14" x14ac:dyDescent="0"/>
  <cols>
    <col min="1" max="1" width="14.6640625" style="5" customWidth="1"/>
    <col min="2" max="2" width="12.1640625" style="5" bestFit="1" customWidth="1"/>
    <col min="3" max="3" width="14.33203125" bestFit="1" customWidth="1"/>
    <col min="4" max="4" width="18.6640625" style="14" customWidth="1"/>
    <col min="5" max="5" width="23.6640625" style="5" bestFit="1" customWidth="1"/>
    <col min="6" max="6" width="21.1640625" style="5" bestFit="1" customWidth="1"/>
    <col min="7" max="7" width="14.6640625" style="5" bestFit="1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25" width="8.83203125" style="5"/>
    <col min="26" max="26" width="11.33203125" style="5" bestFit="1" customWidth="1"/>
    <col min="27" max="31" width="8.83203125" style="5"/>
    <col min="32" max="32" width="13.1640625" style="5" bestFit="1" customWidth="1"/>
    <col min="33" max="33" width="17.6640625" style="5" bestFit="1" customWidth="1"/>
    <col min="34" max="16384" width="8.83203125" style="5"/>
  </cols>
  <sheetData>
    <row r="1" spans="1:33" s="29" customFormat="1" ht="39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 t="s">
        <v>952</v>
      </c>
      <c r="B4" s="9" t="s">
        <v>961</v>
      </c>
      <c r="C4" s="5" t="s">
        <v>967</v>
      </c>
      <c r="D4" s="10" t="s">
        <v>977</v>
      </c>
      <c r="F4" s="5" t="str">
        <f>D4&amp;"_inc_"&amp;P4</f>
        <v>Harwood_A_5-17_inc_10</v>
      </c>
      <c r="G4" s="5" t="s">
        <v>753</v>
      </c>
      <c r="M4" s="5" t="s">
        <v>313</v>
      </c>
      <c r="P4" s="5">
        <v>10</v>
      </c>
      <c r="Q4" s="5" t="s">
        <v>308</v>
      </c>
      <c r="R4" s="5">
        <v>60</v>
      </c>
      <c r="S4" s="5" t="s">
        <v>310</v>
      </c>
      <c r="W4" s="5">
        <v>-26.7</v>
      </c>
      <c r="Y4" s="5" t="s">
        <v>976</v>
      </c>
      <c r="Z4" s="5" t="s">
        <v>995</v>
      </c>
      <c r="AA4" s="5">
        <v>2009</v>
      </c>
      <c r="AE4" s="5">
        <v>0.99580000000000002</v>
      </c>
      <c r="AF4" s="5">
        <v>0.46</v>
      </c>
    </row>
    <row r="5" spans="1:33">
      <c r="A5" s="19" t="s">
        <v>952</v>
      </c>
      <c r="B5" s="9" t="s">
        <v>961</v>
      </c>
      <c r="C5" s="5" t="s">
        <v>968</v>
      </c>
      <c r="D5" s="10" t="s">
        <v>978</v>
      </c>
      <c r="F5" s="5" t="str">
        <f t="shared" ref="F5:F21" si="0">D5&amp;"_inc_"&amp;P5</f>
        <v>Harwood_B_5-17_inc_10</v>
      </c>
      <c r="G5" s="5" t="s">
        <v>753</v>
      </c>
      <c r="M5" s="5" t="s">
        <v>313</v>
      </c>
      <c r="P5" s="5">
        <v>10</v>
      </c>
      <c r="Q5" s="5" t="s">
        <v>308</v>
      </c>
      <c r="R5" s="5">
        <v>60</v>
      </c>
      <c r="S5" s="5" t="s">
        <v>310</v>
      </c>
      <c r="W5" s="5">
        <v>-25.8</v>
      </c>
      <c r="Y5" s="5" t="s">
        <v>976</v>
      </c>
      <c r="Z5" s="5" t="s">
        <v>996</v>
      </c>
      <c r="AA5" s="5">
        <v>2009</v>
      </c>
      <c r="AE5" s="5">
        <v>1.0911</v>
      </c>
      <c r="AF5" s="5">
        <v>0.51</v>
      </c>
    </row>
    <row r="6" spans="1:33">
      <c r="A6" s="19" t="s">
        <v>952</v>
      </c>
      <c r="B6" s="9" t="s">
        <v>961</v>
      </c>
      <c r="C6" s="5" t="s">
        <v>967</v>
      </c>
      <c r="D6" s="10" t="s">
        <v>977</v>
      </c>
      <c r="E6" s="166" t="s">
        <v>989</v>
      </c>
      <c r="F6" s="5" t="str">
        <f t="shared" si="0"/>
        <v>Harwood_A_5-17_inc_10</v>
      </c>
      <c r="G6" s="5" t="s">
        <v>753</v>
      </c>
      <c r="M6" s="5" t="s">
        <v>313</v>
      </c>
      <c r="P6" s="5">
        <v>10</v>
      </c>
      <c r="Q6" s="5" t="s">
        <v>308</v>
      </c>
      <c r="R6" s="5">
        <v>60</v>
      </c>
      <c r="S6" s="5" t="s">
        <v>310</v>
      </c>
      <c r="W6" s="5">
        <v>-32.799999999999997</v>
      </c>
      <c r="Y6" s="5" t="s">
        <v>976</v>
      </c>
      <c r="Z6" s="5" t="s">
        <v>997</v>
      </c>
      <c r="AA6" s="5">
        <v>2009</v>
      </c>
      <c r="AE6" s="5">
        <v>0.99529999999999996</v>
      </c>
      <c r="AF6" s="5">
        <v>0.46</v>
      </c>
    </row>
    <row r="7" spans="1:33">
      <c r="A7" s="19" t="s">
        <v>952</v>
      </c>
      <c r="B7" s="9" t="s">
        <v>961</v>
      </c>
      <c r="C7" s="5" t="s">
        <v>968</v>
      </c>
      <c r="D7" s="10" t="s">
        <v>978</v>
      </c>
      <c r="E7" s="166" t="s">
        <v>990</v>
      </c>
      <c r="F7" s="5" t="str">
        <f t="shared" si="0"/>
        <v>Harwood_B_5-17_inc_10</v>
      </c>
      <c r="G7" s="5" t="s">
        <v>753</v>
      </c>
      <c r="M7" s="5" t="s">
        <v>313</v>
      </c>
      <c r="P7" s="5">
        <v>10</v>
      </c>
      <c r="Q7" s="5" t="s">
        <v>308</v>
      </c>
      <c r="R7" s="5">
        <v>60</v>
      </c>
      <c r="S7" s="5" t="s">
        <v>310</v>
      </c>
      <c r="W7" s="5">
        <v>-35.200000000000003</v>
      </c>
      <c r="Y7" s="5" t="s">
        <v>976</v>
      </c>
      <c r="Z7" s="5" t="s">
        <v>998</v>
      </c>
      <c r="AA7" s="5">
        <v>2009</v>
      </c>
      <c r="AE7" s="5">
        <v>1.0549999999999999</v>
      </c>
      <c r="AF7" s="5">
        <v>0.49</v>
      </c>
    </row>
    <row r="8" spans="1:33">
      <c r="A8" s="19" t="s">
        <v>952</v>
      </c>
      <c r="B8" s="9" t="s">
        <v>961</v>
      </c>
      <c r="C8" s="5" t="s">
        <v>967</v>
      </c>
      <c r="D8" s="10" t="s">
        <v>977</v>
      </c>
      <c r="E8" s="166" t="s">
        <v>991</v>
      </c>
      <c r="F8" s="5" t="str">
        <f t="shared" si="0"/>
        <v>Harwood_A_5-17_inc_10</v>
      </c>
      <c r="G8" s="5" t="s">
        <v>753</v>
      </c>
      <c r="M8" s="5" t="s">
        <v>313</v>
      </c>
      <c r="P8" s="5">
        <v>10</v>
      </c>
      <c r="Q8" s="5" t="s">
        <v>308</v>
      </c>
      <c r="R8" s="5">
        <v>60</v>
      </c>
      <c r="S8" s="5" t="s">
        <v>310</v>
      </c>
      <c r="W8" s="5">
        <v>-34.9</v>
      </c>
      <c r="Y8" s="5" t="s">
        <v>976</v>
      </c>
      <c r="Z8" s="5" t="s">
        <v>999</v>
      </c>
      <c r="AA8" s="5">
        <v>2009</v>
      </c>
      <c r="AE8" s="5">
        <v>0.9738</v>
      </c>
      <c r="AF8" s="5">
        <v>0.42</v>
      </c>
    </row>
    <row r="9" spans="1:33">
      <c r="A9" s="19" t="s">
        <v>952</v>
      </c>
      <c r="B9" s="9" t="s">
        <v>961</v>
      </c>
      <c r="C9" s="5" t="s">
        <v>968</v>
      </c>
      <c r="D9" s="10" t="s">
        <v>978</v>
      </c>
      <c r="E9" s="166" t="s">
        <v>992</v>
      </c>
      <c r="F9" s="5" t="str">
        <f t="shared" si="0"/>
        <v>Harwood_B_5-17_inc_10</v>
      </c>
      <c r="G9" s="5" t="s">
        <v>753</v>
      </c>
      <c r="M9" s="5" t="s">
        <v>313</v>
      </c>
      <c r="P9" s="5">
        <v>10</v>
      </c>
      <c r="Q9" s="5" t="s">
        <v>308</v>
      </c>
      <c r="R9" s="5">
        <v>60</v>
      </c>
      <c r="S9" s="5" t="s">
        <v>310</v>
      </c>
      <c r="W9" s="5">
        <v>-34.200000000000003</v>
      </c>
      <c r="Y9" s="5" t="s">
        <v>976</v>
      </c>
      <c r="Z9" s="5" t="s">
        <v>1000</v>
      </c>
      <c r="AA9" s="5">
        <v>2009</v>
      </c>
      <c r="AE9" s="5">
        <v>0.97160000000000002</v>
      </c>
      <c r="AF9" s="5">
        <v>0.45</v>
      </c>
    </row>
    <row r="10" spans="1:33">
      <c r="A10" s="19" t="s">
        <v>952</v>
      </c>
      <c r="B10" s="9" t="s">
        <v>961</v>
      </c>
      <c r="C10" s="5" t="s">
        <v>967</v>
      </c>
      <c r="D10" s="10" t="s">
        <v>977</v>
      </c>
      <c r="E10" s="166" t="s">
        <v>993</v>
      </c>
      <c r="F10" s="5" t="str">
        <f t="shared" si="0"/>
        <v>Harwood_A_5-17_inc_10</v>
      </c>
      <c r="G10" s="5" t="s">
        <v>753</v>
      </c>
      <c r="H10" s="5" t="s">
        <v>1013</v>
      </c>
      <c r="M10" s="5" t="s">
        <v>313</v>
      </c>
      <c r="P10" s="5">
        <v>10</v>
      </c>
      <c r="Q10" s="5" t="s">
        <v>308</v>
      </c>
      <c r="R10" s="5">
        <v>60</v>
      </c>
      <c r="S10" s="5" t="s">
        <v>310</v>
      </c>
      <c r="W10" s="5">
        <v>-31.2</v>
      </c>
    </row>
    <row r="11" spans="1:33">
      <c r="A11" s="19" t="s">
        <v>952</v>
      </c>
      <c r="B11" s="9" t="s">
        <v>961</v>
      </c>
      <c r="C11" s="5" t="s">
        <v>968</v>
      </c>
      <c r="D11" s="10" t="s">
        <v>978</v>
      </c>
      <c r="E11" s="166" t="s">
        <v>994</v>
      </c>
      <c r="F11" s="5" t="str">
        <f t="shared" si="0"/>
        <v>Harwood_B_5-17_inc_10</v>
      </c>
      <c r="G11" s="5" t="s">
        <v>753</v>
      </c>
      <c r="H11" s="5" t="s">
        <v>1013</v>
      </c>
      <c r="M11" s="5" t="s">
        <v>313</v>
      </c>
      <c r="P11" s="5">
        <v>10</v>
      </c>
      <c r="Q11" s="5" t="s">
        <v>308</v>
      </c>
      <c r="R11" s="5">
        <v>60</v>
      </c>
      <c r="S11" s="5" t="s">
        <v>310</v>
      </c>
    </row>
    <row r="12" spans="1:33">
      <c r="A12" s="19" t="s">
        <v>952</v>
      </c>
      <c r="B12" s="9" t="s">
        <v>961</v>
      </c>
      <c r="C12" s="5" t="s">
        <v>967</v>
      </c>
      <c r="D12" s="10" t="s">
        <v>977</v>
      </c>
      <c r="F12" s="5" t="str">
        <f t="shared" si="0"/>
        <v>Harwood_A_5-17_inc_30</v>
      </c>
      <c r="G12" s="5" t="s">
        <v>753</v>
      </c>
      <c r="M12" s="5" t="s">
        <v>313</v>
      </c>
      <c r="P12" s="5">
        <v>30</v>
      </c>
      <c r="Q12" s="5" t="s">
        <v>308</v>
      </c>
      <c r="R12" s="5">
        <v>60</v>
      </c>
      <c r="S12" s="5" t="s">
        <v>310</v>
      </c>
      <c r="W12" s="5">
        <v>-28.4</v>
      </c>
      <c r="Y12" s="5" t="s">
        <v>976</v>
      </c>
      <c r="Z12" s="5" t="s">
        <v>1005</v>
      </c>
      <c r="AA12" s="5">
        <v>2009</v>
      </c>
      <c r="AE12" s="5">
        <v>1.0302</v>
      </c>
      <c r="AF12" s="5">
        <v>0.48</v>
      </c>
    </row>
    <row r="13" spans="1:33">
      <c r="A13" s="19" t="s">
        <v>952</v>
      </c>
      <c r="B13" s="9" t="s">
        <v>961</v>
      </c>
      <c r="C13" s="5" t="s">
        <v>968</v>
      </c>
      <c r="D13" s="10" t="s">
        <v>978</v>
      </c>
      <c r="F13" s="5" t="str">
        <f t="shared" si="0"/>
        <v>Harwood_B_5-17_inc_30</v>
      </c>
      <c r="G13" s="5" t="s">
        <v>753</v>
      </c>
      <c r="M13" s="5" t="s">
        <v>313</v>
      </c>
      <c r="P13" s="5">
        <v>30</v>
      </c>
      <c r="Q13" s="5" t="s">
        <v>308</v>
      </c>
      <c r="R13" s="5">
        <v>60</v>
      </c>
      <c r="S13" s="5" t="s">
        <v>310</v>
      </c>
      <c r="W13" s="5">
        <v>-27.7</v>
      </c>
      <c r="Y13" s="5" t="s">
        <v>976</v>
      </c>
      <c r="Z13" s="5" t="s">
        <v>1006</v>
      </c>
      <c r="AA13" s="5">
        <v>2009</v>
      </c>
      <c r="AE13" s="5">
        <v>1.0689</v>
      </c>
      <c r="AF13" s="5">
        <v>0.5</v>
      </c>
    </row>
    <row r="14" spans="1:33">
      <c r="A14" s="19" t="s">
        <v>952</v>
      </c>
      <c r="B14" s="9" t="s">
        <v>961</v>
      </c>
      <c r="C14" s="5" t="s">
        <v>967</v>
      </c>
      <c r="D14" s="10" t="s">
        <v>977</v>
      </c>
      <c r="E14" s="166" t="s">
        <v>989</v>
      </c>
      <c r="F14" s="5" t="str">
        <f t="shared" si="0"/>
        <v>Harwood_A_5-17_inc_30</v>
      </c>
      <c r="G14" s="5" t="s">
        <v>753</v>
      </c>
      <c r="M14" s="5" t="s">
        <v>313</v>
      </c>
      <c r="P14" s="5">
        <v>30</v>
      </c>
      <c r="Q14" s="5" t="s">
        <v>308</v>
      </c>
      <c r="R14" s="5">
        <v>60</v>
      </c>
      <c r="S14" s="5" t="s">
        <v>310</v>
      </c>
      <c r="W14" s="5">
        <v>-34.4</v>
      </c>
      <c r="Y14" s="5" t="s">
        <v>976</v>
      </c>
      <c r="Z14" s="5" t="s">
        <v>1007</v>
      </c>
      <c r="AA14" s="5">
        <v>2009</v>
      </c>
      <c r="AE14" s="5">
        <v>1.0182</v>
      </c>
      <c r="AF14" s="5">
        <v>0.47</v>
      </c>
    </row>
    <row r="15" spans="1:33">
      <c r="A15" s="19" t="s">
        <v>952</v>
      </c>
      <c r="B15" s="9" t="s">
        <v>961</v>
      </c>
      <c r="C15" s="5" t="s">
        <v>968</v>
      </c>
      <c r="D15" s="10" t="s">
        <v>978</v>
      </c>
      <c r="E15" s="166" t="s">
        <v>990</v>
      </c>
      <c r="F15" s="5" t="str">
        <f t="shared" si="0"/>
        <v>Harwood_B_5-17_inc_30</v>
      </c>
      <c r="G15" s="5" t="s">
        <v>753</v>
      </c>
      <c r="M15" s="5" t="s">
        <v>313</v>
      </c>
      <c r="P15" s="5">
        <v>30</v>
      </c>
      <c r="Q15" s="5" t="s">
        <v>308</v>
      </c>
      <c r="R15" s="5">
        <v>60</v>
      </c>
      <c r="S15" s="5" t="s">
        <v>310</v>
      </c>
      <c r="W15" s="5">
        <v>-34.299999999999997</v>
      </c>
      <c r="Y15" s="5" t="s">
        <v>976</v>
      </c>
      <c r="Z15" s="5" t="s">
        <v>1008</v>
      </c>
      <c r="AA15" s="5">
        <v>2009</v>
      </c>
      <c r="AE15" s="5">
        <v>1.0707</v>
      </c>
      <c r="AF15" s="5">
        <v>0.5</v>
      </c>
    </row>
    <row r="16" spans="1:33">
      <c r="A16" s="19" t="s">
        <v>952</v>
      </c>
      <c r="B16" s="9" t="s">
        <v>961</v>
      </c>
      <c r="C16" s="5" t="s">
        <v>967</v>
      </c>
      <c r="D16" s="10" t="s">
        <v>977</v>
      </c>
      <c r="E16" s="166" t="s">
        <v>991</v>
      </c>
      <c r="F16" s="5" t="str">
        <f t="shared" si="0"/>
        <v>Harwood_A_5-17_inc_30</v>
      </c>
      <c r="G16" s="5" t="s">
        <v>753</v>
      </c>
      <c r="M16" s="5" t="s">
        <v>313</v>
      </c>
      <c r="P16" s="5">
        <v>30</v>
      </c>
      <c r="Q16" s="5" t="s">
        <v>308</v>
      </c>
      <c r="R16" s="5">
        <v>60</v>
      </c>
      <c r="S16" s="5" t="s">
        <v>310</v>
      </c>
      <c r="W16" s="5">
        <v>-34.700000000000003</v>
      </c>
      <c r="Y16" s="5" t="s">
        <v>976</v>
      </c>
      <c r="Z16" s="5" t="s">
        <v>1009</v>
      </c>
      <c r="AA16" s="5">
        <v>2009</v>
      </c>
      <c r="AE16" s="5">
        <v>0.96860000000000002</v>
      </c>
      <c r="AF16" s="5">
        <v>0.45</v>
      </c>
    </row>
    <row r="17" spans="1:32">
      <c r="A17" s="19" t="s">
        <v>952</v>
      </c>
      <c r="B17" s="9" t="s">
        <v>961</v>
      </c>
      <c r="C17" s="5" t="s">
        <v>968</v>
      </c>
      <c r="D17" s="10" t="s">
        <v>978</v>
      </c>
      <c r="E17" s="166" t="s">
        <v>992</v>
      </c>
      <c r="F17" s="5" t="str">
        <f t="shared" si="0"/>
        <v>Harwood_B_5-17_inc_30</v>
      </c>
      <c r="G17" s="5" t="s">
        <v>753</v>
      </c>
      <c r="M17" s="5" t="s">
        <v>313</v>
      </c>
      <c r="P17" s="5">
        <v>30</v>
      </c>
      <c r="Q17" s="5" t="s">
        <v>308</v>
      </c>
      <c r="R17" s="5">
        <v>60</v>
      </c>
      <c r="S17" s="5" t="s">
        <v>310</v>
      </c>
      <c r="W17" s="5">
        <v>-34.1</v>
      </c>
      <c r="Y17" s="5" t="s">
        <v>976</v>
      </c>
      <c r="Z17" s="5" t="s">
        <v>1010</v>
      </c>
      <c r="AA17" s="5">
        <v>2009</v>
      </c>
      <c r="AE17" s="5">
        <v>0.98019999999999996</v>
      </c>
      <c r="AF17" s="5">
        <v>0.45</v>
      </c>
    </row>
    <row r="18" spans="1:32">
      <c r="A18" s="19" t="s">
        <v>952</v>
      </c>
      <c r="B18" s="9" t="s">
        <v>961</v>
      </c>
      <c r="C18" s="5" t="s">
        <v>967</v>
      </c>
      <c r="D18" s="10" t="s">
        <v>977</v>
      </c>
      <c r="E18" s="166" t="s">
        <v>993</v>
      </c>
      <c r="F18" s="5" t="str">
        <f t="shared" si="0"/>
        <v>Harwood_A_5-17_inc_30</v>
      </c>
      <c r="G18" s="5" t="s">
        <v>753</v>
      </c>
      <c r="M18" s="5" t="s">
        <v>313</v>
      </c>
      <c r="P18" s="5">
        <v>30</v>
      </c>
      <c r="Q18" s="5" t="s">
        <v>308</v>
      </c>
      <c r="R18" s="5">
        <v>60</v>
      </c>
      <c r="S18" s="5" t="s">
        <v>310</v>
      </c>
      <c r="W18" s="5">
        <v>-32.9</v>
      </c>
      <c r="Y18" s="5" t="s">
        <v>976</v>
      </c>
      <c r="Z18" s="5" t="s">
        <v>1012</v>
      </c>
      <c r="AA18" s="5">
        <v>2009</v>
      </c>
      <c r="AE18" s="5">
        <v>1.0129999999999999</v>
      </c>
      <c r="AF18" s="5">
        <v>0.47</v>
      </c>
    </row>
    <row r="19" spans="1:32">
      <c r="A19" s="19" t="s">
        <v>952</v>
      </c>
      <c r="B19" s="9" t="s">
        <v>961</v>
      </c>
      <c r="C19" s="5" t="s">
        <v>968</v>
      </c>
      <c r="D19" s="10" t="s">
        <v>978</v>
      </c>
      <c r="E19" s="166" t="s">
        <v>994</v>
      </c>
      <c r="F19" s="5" t="str">
        <f t="shared" si="0"/>
        <v>Harwood_B_5-17_inc_30</v>
      </c>
      <c r="G19" s="5" t="s">
        <v>753</v>
      </c>
      <c r="M19" s="5" t="s">
        <v>313</v>
      </c>
      <c r="P19" s="5">
        <v>30</v>
      </c>
      <c r="Q19" s="5" t="s">
        <v>308</v>
      </c>
      <c r="R19" s="5">
        <v>60</v>
      </c>
      <c r="S19" s="5" t="s">
        <v>310</v>
      </c>
      <c r="W19" s="5">
        <v>-30.1</v>
      </c>
      <c r="Y19" s="5" t="s">
        <v>976</v>
      </c>
      <c r="Z19" s="5" t="s">
        <v>1011</v>
      </c>
      <c r="AA19" s="5">
        <v>2009</v>
      </c>
      <c r="AE19" s="5">
        <v>0.79690000000000005</v>
      </c>
      <c r="AF19" s="5">
        <v>0.43</v>
      </c>
    </row>
    <row r="20" spans="1:32">
      <c r="A20" s="19" t="s">
        <v>952</v>
      </c>
      <c r="B20" s="9" t="s">
        <v>961</v>
      </c>
      <c r="C20" s="5" t="s">
        <v>967</v>
      </c>
      <c r="D20" s="11" t="s">
        <v>979</v>
      </c>
      <c r="F20" s="5" t="str">
        <f t="shared" si="0"/>
        <v>Harwood_A_20-30_inc_10</v>
      </c>
      <c r="G20" s="5" t="s">
        <v>753</v>
      </c>
      <c r="M20" s="5" t="s">
        <v>313</v>
      </c>
      <c r="P20" s="5">
        <v>10</v>
      </c>
      <c r="Q20" s="5" t="s">
        <v>308</v>
      </c>
      <c r="R20" s="5">
        <v>60</v>
      </c>
      <c r="S20" s="5" t="s">
        <v>310</v>
      </c>
      <c r="W20" s="5">
        <v>-26.9</v>
      </c>
      <c r="Y20" s="5" t="s">
        <v>976</v>
      </c>
      <c r="Z20" s="5" t="s">
        <v>1001</v>
      </c>
      <c r="AA20" s="5">
        <v>2009</v>
      </c>
      <c r="AE20" s="5">
        <v>0.71799999999999997</v>
      </c>
      <c r="AF20" s="5">
        <v>0.44</v>
      </c>
    </row>
    <row r="21" spans="1:32">
      <c r="A21" s="19" t="s">
        <v>952</v>
      </c>
      <c r="B21" s="9" t="s">
        <v>961</v>
      </c>
      <c r="C21" s="5" t="s">
        <v>968</v>
      </c>
      <c r="D21" s="11" t="s">
        <v>980</v>
      </c>
      <c r="F21" s="5" t="str">
        <f t="shared" si="0"/>
        <v>Harwood_B_20-30_inc_10</v>
      </c>
      <c r="G21" s="5" t="s">
        <v>753</v>
      </c>
      <c r="M21" s="5" t="s">
        <v>313</v>
      </c>
      <c r="P21" s="5">
        <v>10</v>
      </c>
      <c r="Q21" s="5" t="s">
        <v>308</v>
      </c>
      <c r="R21" s="5">
        <v>60</v>
      </c>
      <c r="S21" s="5" t="s">
        <v>310</v>
      </c>
      <c r="W21" s="5">
        <v>-26.7</v>
      </c>
      <c r="Y21" s="5" t="s">
        <v>976</v>
      </c>
      <c r="Z21" s="5" t="s">
        <v>1002</v>
      </c>
      <c r="AA21" s="5">
        <v>2009</v>
      </c>
      <c r="AE21" s="5">
        <v>0.93559999999999999</v>
      </c>
      <c r="AF21" s="5">
        <v>0.44</v>
      </c>
    </row>
    <row r="22" spans="1:32">
      <c r="A22" s="19" t="s">
        <v>952</v>
      </c>
      <c r="B22" s="9" t="s">
        <v>961</v>
      </c>
      <c r="C22" s="5" t="s">
        <v>967</v>
      </c>
      <c r="D22" s="11" t="s">
        <v>979</v>
      </c>
      <c r="F22" s="5" t="str">
        <f t="shared" ref="F22:F23" si="1">D22&amp;"_inc_"&amp;P22</f>
        <v>Harwood_A_20-30_inc_30</v>
      </c>
      <c r="G22" s="5" t="s">
        <v>753</v>
      </c>
      <c r="M22" s="5" t="s">
        <v>313</v>
      </c>
      <c r="P22" s="5">
        <v>30</v>
      </c>
      <c r="Q22" s="5" t="s">
        <v>308</v>
      </c>
      <c r="R22" s="5">
        <v>60</v>
      </c>
      <c r="S22" s="5" t="s">
        <v>310</v>
      </c>
      <c r="W22" s="5">
        <v>-28.9</v>
      </c>
      <c r="Y22" s="5" t="s">
        <v>976</v>
      </c>
      <c r="Z22" s="5" t="s">
        <v>1003</v>
      </c>
      <c r="AA22" s="5">
        <v>2009</v>
      </c>
      <c r="AE22" s="5">
        <v>0.80489999999999995</v>
      </c>
      <c r="AF22" s="5">
        <v>0.43</v>
      </c>
    </row>
    <row r="23" spans="1:32">
      <c r="A23" s="19" t="s">
        <v>952</v>
      </c>
      <c r="B23" s="9" t="s">
        <v>961</v>
      </c>
      <c r="C23" s="5" t="s">
        <v>968</v>
      </c>
      <c r="D23" s="11" t="s">
        <v>980</v>
      </c>
      <c r="F23" s="5" t="str">
        <f t="shared" si="1"/>
        <v>Harwood_B_20-30_inc_30</v>
      </c>
      <c r="G23" s="5" t="s">
        <v>753</v>
      </c>
      <c r="M23" s="5" t="s">
        <v>313</v>
      </c>
      <c r="P23" s="5">
        <v>30</v>
      </c>
      <c r="Q23" s="5" t="s">
        <v>308</v>
      </c>
      <c r="R23" s="5">
        <v>60</v>
      </c>
      <c r="S23" s="5" t="s">
        <v>310</v>
      </c>
      <c r="W23" s="5">
        <v>-28.5</v>
      </c>
      <c r="Y23" s="5" t="s">
        <v>976</v>
      </c>
      <c r="Z23" s="5" t="s">
        <v>1004</v>
      </c>
      <c r="AA23" s="5">
        <v>2009</v>
      </c>
      <c r="AE23" s="5">
        <v>0.84140000000000004</v>
      </c>
      <c r="AF23" s="5">
        <v>0.42</v>
      </c>
    </row>
    <row r="24" spans="1:32">
      <c r="A24" s="13"/>
      <c r="B24" s="11"/>
      <c r="C24" s="5"/>
      <c r="D24" s="11"/>
    </row>
    <row r="25" spans="1:32">
      <c r="A25" s="13"/>
      <c r="B25" s="11"/>
      <c r="C25" s="5"/>
      <c r="D25" s="11"/>
    </row>
    <row r="26" spans="1:32">
      <c r="A26" s="13"/>
      <c r="B26" s="11"/>
      <c r="C26" s="5"/>
      <c r="D26" s="11"/>
    </row>
    <row r="27" spans="1:32">
      <c r="A27" s="13"/>
      <c r="B27" s="11"/>
      <c r="C27" s="5"/>
      <c r="D27" s="11"/>
    </row>
    <row r="28" spans="1:32">
      <c r="A28" s="13"/>
      <c r="B28" s="11"/>
      <c r="C28" s="5"/>
      <c r="D28" s="11"/>
    </row>
    <row r="29" spans="1:32">
      <c r="A29" s="13"/>
      <c r="B29" s="11"/>
      <c r="C29" s="5"/>
      <c r="D29" s="11"/>
    </row>
    <row r="30" spans="1:32">
      <c r="A30" s="13"/>
      <c r="B30" s="11"/>
      <c r="C30" s="5"/>
      <c r="D30" s="11"/>
    </row>
    <row r="31" spans="1:32">
      <c r="A31" s="13"/>
      <c r="B31" s="11"/>
      <c r="C31" s="5"/>
      <c r="D31" s="11"/>
    </row>
    <row r="32" spans="1:32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interstitial</vt:lpstr>
      <vt:lpstr>layer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2020-03-10T22:12:19Z</dcterms:modified>
</cp:coreProperties>
</file>