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26E51B0A-02F5-4152-AA3A-D046CE1F082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10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AgA" localSheetId="5">'[1]controlled vocabulary'!$AU$12:$AU$16</definedName>
    <definedName name="AgA">'controlled vocabulary'!$AU$12:$AU$16</definedName>
    <definedName name="AgP" localSheetId="5">'[1]controlled vocabulary'!$AV$14:$AV$15</definedName>
    <definedName name="AgP">'controlled vocabulary'!$AV$14:$AV$15</definedName>
    <definedName name="amino_acids" localSheetId="5">'[1]controlled vocabulary'!#REF!</definedName>
    <definedName name="amino_acids">'controlled vocabulary'!#REF!</definedName>
    <definedName name="ChA" localSheetId="5">'[1]controlled vocabulary'!$AU$17:$AU$36</definedName>
    <definedName name="ChA">'controlled vocabulary'!$AU$17:$AU$36</definedName>
    <definedName name="ChP" localSheetId="5">'[1]controlled vocabulary'!$AV$16:$AV$24</definedName>
    <definedName name="ChP">'controlled vocabulary'!$AV$16:$AV$24</definedName>
    <definedName name="CoA" localSheetId="5">'[1]controlled vocabulary'!$AU$41:$AU$43</definedName>
    <definedName name="CoA">'controlled vocabulary'!$AU$41:$AU$43</definedName>
    <definedName name="CoP" localSheetId="5">'[1]controlled vocabulary'!$AV$31:$AV$33</definedName>
    <definedName name="CoP">'controlled vocabulary'!$AV$31:$AV$33</definedName>
    <definedName name="dataset_name" localSheetId="5">OFFSET([1]metadata!$A$1,3,0,COUNTA([1]metadata!$A:$A)-1,1)</definedName>
    <definedName name="dataset_name">OFFSET(metadata!$A$1,3,0,COUNTA(metadata!$A:$A)-1,1)</definedName>
    <definedName name="DeA" localSheetId="5">'[1]controlled vocabulary'!$AU$4:$AU$8</definedName>
    <definedName name="DeA">'controlled vocabulary'!$AU$4:$AU$8</definedName>
    <definedName name="DeP" localSheetId="5">'[1]controlled vocabulary'!$AV$4:$AV$6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 localSheetId="5">'[1]controlled vocabulary'!$AU$9:$AU$11</definedName>
    <definedName name="PaA">'controlled vocabulary'!$AU$9:$AU$11</definedName>
    <definedName name="PaP" localSheetId="5">'[1]controlled vocabulary'!$AV$7:$AV$13</definedName>
    <definedName name="PaP">'controlled vocabulary'!$AV$7:$AV$13</definedName>
    <definedName name="PhA" localSheetId="5">'[1]controlled vocabulary'!$AU$37:$AU$38</definedName>
    <definedName name="PhA">'controlled vocabulary'!$AU$37:$AU$38</definedName>
    <definedName name="PhP" localSheetId="5">'[1]controlled vocabulary'!$AV$25:$AV$29</definedName>
    <definedName name="PhP">'controlled vocabulary'!$AV$25:$AV$29</definedName>
    <definedName name="ThA" localSheetId="5">'[1]controlled vocabulary'!$AU$39:$AU$40</definedName>
    <definedName name="ThA">'controlled vocabulary'!$AU$39:$AU$40</definedName>
    <definedName name="ThP" localSheetId="5">'[1]controlled vocabulary'!$AV$30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4" i="8"/>
  <c r="D9" i="10"/>
  <c r="D8" i="10"/>
  <c r="D7" i="10"/>
  <c r="D6" i="10"/>
  <c r="D5" i="10"/>
  <c r="D4" i="10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N3" i="6"/>
  <c r="M3" i="6"/>
  <c r="L3" i="6"/>
</calcChain>
</file>

<file path=xl/sharedStrings.xml><?xml version="1.0" encoding="utf-8"?>
<sst xmlns="http://schemas.openxmlformats.org/spreadsheetml/2006/main" count="2010" uniqueCount="1026">
  <si>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</si>
  <si>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</si>
  <si>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</si>
  <si>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</si>
  <si>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</si>
  <si>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</si>
  <si>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</si>
  <si>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</si>
  <si>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</si>
  <si>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</si>
  <si>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</si>
  <si>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</si>
  <si>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</si>
  <si>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</si>
  <si>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</si>
  <si>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</si>
  <si>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</si>
  <si>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</si>
  <si>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</si>
  <si>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</si>
  <si>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</si>
  <si>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</si>
  <si>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</si>
  <si>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</si>
  <si>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</si>
  <si>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</si>
  <si>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</si>
  <si>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</si>
  <si>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</si>
  <si>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</si>
  <si>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</si>
  <si>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</si>
  <si>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</si>
  <si>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</si>
  <si>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</si>
  <si>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</si>
  <si>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</si>
  <si>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</si>
  <si>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</si>
  <si>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</si>
  <si>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</si>
  <si>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</si>
  <si>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</si>
  <si>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</si>
  <si>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</si>
  <si>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</si>
  <si>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</si>
  <si>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</si>
  <si>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</si>
  <si>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</si>
  <si>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</si>
  <si>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</si>
  <si>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</si>
  <si>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</si>
  <si>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</si>
  <si>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</si>
  <si>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</si>
  <si>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</si>
  <si>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</si>
  <si>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</si>
  <si>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</si>
  <si>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</si>
  <si>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</si>
  <si>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</si>
  <si>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</si>
  <si>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</si>
  <si>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</si>
  <si>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</si>
  <si>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</si>
  <si>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</si>
  <si>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</si>
  <si>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</si>
  <si>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</si>
  <si>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</si>
  <si>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</si>
  <si>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</si>
  <si>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</si>
  <si>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</si>
  <si>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</si>
  <si>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</si>
  <si>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</si>
  <si>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</si>
  <si>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</si>
  <si>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</si>
  <si>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</si>
  <si>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</si>
  <si>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</si>
  <si>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</si>
  <si>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</si>
  <si>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</si>
  <si>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</si>
  <si>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</si>
  <si>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</si>
  <si>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</si>
  <si>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</si>
  <si>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</si>
  <si>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</si>
  <si>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</si>
  <si>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</si>
  <si>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</si>
  <si>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</si>
  <si>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</si>
  <si>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</si>
  <si>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</si>
  <si>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</si>
  <si>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</si>
  <si>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</si>
  <si>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</si>
  <si>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</si>
  <si>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</si>
  <si>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</si>
  <si>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</si>
  <si>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</si>
  <si>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</si>
  <si>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</si>
  <si>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</si>
  <si>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</si>
  <si>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</si>
  <si>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</si>
  <si>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</si>
  <si>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</si>
  <si>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</si>
  <si>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</si>
  <si>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</si>
  <si>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</si>
  <si>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</si>
  <si>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</si>
  <si>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</si>
  <si>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</si>
  <si>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</si>
  <si>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</si>
  <si>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</si>
  <si>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</si>
  <si>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</si>
  <si>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</si>
  <si>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</si>
  <si>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</si>
  <si>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</si>
  <si>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</si>
  <si>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</si>
  <si>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</si>
  <si>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</si>
  <si>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</si>
  <si>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</si>
  <si>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</si>
  <si>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</si>
  <si>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</si>
  <si>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</si>
  <si>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</si>
  <si>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</si>
  <si>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</si>
  <si>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</si>
  <si>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</si>
  <si>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</si>
  <si>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</si>
  <si>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</si>
  <si>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</si>
  <si>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</si>
  <si>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</si>
  <si>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</si>
  <si>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</si>
  <si>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</si>
  <si>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</si>
  <si>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</si>
  <si>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</si>
  <si>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</si>
  <si>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</si>
  <si>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</si>
  <si>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</si>
  <si>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</si>
  <si>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</si>
  <si>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</si>
  <si>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</si>
  <si>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</si>
  <si>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</si>
  <si>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</si>
  <si>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</si>
  <si>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</si>
  <si>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</si>
  <si>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</si>
  <si>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</si>
  <si>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</si>
  <si>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</si>
  <si>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</si>
  <si>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</si>
  <si>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</si>
  <si>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</si>
  <si>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</si>
  <si>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</si>
  <si>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</si>
  <si>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</si>
  <si>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</si>
  <si>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</si>
  <si>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</si>
  <si>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</si>
  <si>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</si>
  <si>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</si>
  <si>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</si>
  <si>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</si>
  <si>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</si>
  <si>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</si>
  <si>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</si>
  <si>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</si>
  <si>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</si>
  <si>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</si>
  <si>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</si>
  <si>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</si>
  <si>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</si>
  <si>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</si>
  <si>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</si>
  <si>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</si>
  <si>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</si>
  <si>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</si>
  <si>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</si>
  <si>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</si>
  <si>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</si>
  <si>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</si>
  <si>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</si>
  <si>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</si>
  <si>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</si>
  <si>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</si>
  <si>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</si>
  <si>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</si>
  <si>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</si>
  <si>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</si>
  <si>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</si>
  <si>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</si>
  <si>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</si>
  <si>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</si>
  <si>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</si>
  <si>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</si>
  <si>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</si>
  <si>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</si>
  <si>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</si>
  <si>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</si>
  <si>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</si>
  <si>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</si>
  <si>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</si>
  <si>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</si>
  <si>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</si>
  <si>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</si>
  <si>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</si>
  <si>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</si>
  <si>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</si>
  <si>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</si>
  <si>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</si>
  <si>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</si>
  <si>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</si>
  <si>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</si>
  <si>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</si>
  <si>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</si>
  <si>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</si>
  <si>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</si>
  <si>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</si>
  <si>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</si>
  <si>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</si>
  <si>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</si>
  <si>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</si>
  <si>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</si>
  <si>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</si>
  <si>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</si>
  <si>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</si>
  <si>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</si>
  <si>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</si>
  <si>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</si>
  <si>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</si>
  <si>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</si>
  <si>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</si>
  <si>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</si>
  <si>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</si>
  <si>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</si>
  <si>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</si>
  <si>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</si>
  <si>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</si>
  <si>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</si>
  <si>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</si>
  <si>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</si>
  <si>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</si>
  <si>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</si>
  <si>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</si>
  <si>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</si>
  <si>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</si>
  <si>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</si>
  <si>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</si>
  <si>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</si>
  <si>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</si>
  <si>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</si>
  <si>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</si>
  <si>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</si>
  <si>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</si>
  <si>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</si>
  <si>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</si>
  <si>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</si>
  <si>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</si>
  <si>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</si>
  <si>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</si>
  <si>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</si>
  <si>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</si>
  <si>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</si>
  <si>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</si>
  <si>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</si>
  <si>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</si>
  <si>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</si>
  <si>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</si>
  <si>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</si>
  <si>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</si>
  <si>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</si>
  <si>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</si>
  <si>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</si>
  <si>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</si>
  <si>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</si>
  <si>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</si>
  <si>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</si>
  <si>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</si>
  <si>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</si>
  <si>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</si>
  <si>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</si>
  <si>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</si>
  <si>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</si>
  <si>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</si>
  <si>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</si>
  <si>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</si>
  <si>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</si>
  <si>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</si>
  <si>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</si>
  <si>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</si>
  <si>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</si>
  <si>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</si>
  <si>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</si>
  <si>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</si>
  <si>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</si>
  <si>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</si>
  <si>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</si>
  <si>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</si>
  <si>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</si>
  <si>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</si>
  <si>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</si>
  <si>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</si>
  <si>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</si>
  <si>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</si>
  <si>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</si>
  <si>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</si>
  <si>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</si>
  <si>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</si>
  <si>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</si>
  <si>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</si>
  <si>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</si>
  <si>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</si>
  <si>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</si>
  <si>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</si>
  <si>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</si>
  <si>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</si>
  <si>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</si>
  <si>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</si>
  <si>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</si>
  <si>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</si>
  <si>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</si>
  <si>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</si>
  <si>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</si>
  <si>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</si>
  <si>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</si>
  <si>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</si>
  <si>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</si>
  <si>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</si>
  <si>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</si>
  <si>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</si>
  <si>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</si>
  <si>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</si>
  <si>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</si>
  <si>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</si>
  <si>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</si>
  <si>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</si>
  <si>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</si>
  <si>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</si>
  <si>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</si>
  <si>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</si>
  <si>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</si>
  <si>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</si>
  <si>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</si>
  <si>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</si>
  <si>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</si>
  <si>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</si>
  <si>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</si>
  <si>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</si>
  <si>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</si>
  <si>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</si>
  <si>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</si>
  <si>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</si>
  <si>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</si>
  <si>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</si>
  <si>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</si>
  <si>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</si>
  <si>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</si>
  <si>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</si>
  <si>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</si>
  <si>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</si>
  <si>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</si>
  <si>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</si>
  <si>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</si>
  <si>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</si>
  <si>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</si>
  <si>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</si>
  <si>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</si>
  <si>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</si>
  <si>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</si>
  <si>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</si>
  <si>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</si>
  <si>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</si>
  <si>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</si>
  <si>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</si>
  <si>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</si>
  <si>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</si>
  <si>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</si>
  <si>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</si>
  <si>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</si>
  <si>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</si>
  <si>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</si>
  <si>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</si>
  <si>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</si>
  <si>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</si>
  <si>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</si>
  <si>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</si>
  <si>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</si>
  <si>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</si>
  <si>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</si>
  <si>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</si>
  <si>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</si>
  <si>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</si>
  <si>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</si>
  <si>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</si>
  <si>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</si>
  <si>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</si>
  <si>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</si>
  <si>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</si>
  <si>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</si>
  <si>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</si>
  <si>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</si>
  <si>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</si>
  <si>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</si>
  <si>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</si>
  <si>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</si>
  <si>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</si>
  <si>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</si>
  <si>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</si>
  <si>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</si>
  <si>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</si>
  <si>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</si>
  <si>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</si>
  <si>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</si>
  <si>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</si>
  <si>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</si>
  <si>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</si>
  <si>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</si>
  <si>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</si>
  <si>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</si>
  <si>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</si>
  <si>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</si>
  <si>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</si>
  <si>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</si>
  <si>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</si>
  <si>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</si>
  <si>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</si>
  <si>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</si>
  <si>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</si>
  <si>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</si>
  <si>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</si>
  <si>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</si>
  <si>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</si>
  <si>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</si>
  <si>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</si>
  <si>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</si>
  <si>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</si>
  <si>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</si>
  <si>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</si>
  <si>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</si>
  <si>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</si>
  <si>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</si>
  <si>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</si>
  <si>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</si>
  <si>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</si>
  <si>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</si>
  <si>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</si>
  <si>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</si>
  <si>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</si>
  <si>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</si>
  <si>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</si>
  <si>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</si>
  <si>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</si>
  <si>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</si>
  <si>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</si>
  <si>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</si>
  <si>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</si>
  <si>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</si>
  <si>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</si>
  <si>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</si>
  <si>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</si>
  <si>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</si>
  <si>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</si>
  <si>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</si>
  <si>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</si>
  <si>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</si>
  <si>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</si>
  <si>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</si>
  <si>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</si>
  <si>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</si>
  <si>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</si>
  <si>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</si>
  <si>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</si>
  <si>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</si>
  <si>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</si>
  <si>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</si>
  <si>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</si>
  <si>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</si>
  <si>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</si>
  <si>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</si>
  <si>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</si>
  <si>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</si>
  <si>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</si>
  <si>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</si>
  <si>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</si>
  <si>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</si>
  <si>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</si>
  <si>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</si>
  <si>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</si>
  <si>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</si>
  <si>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</si>
  <si>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</si>
  <si>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</si>
  <si>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</si>
  <si>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</si>
  <si>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</si>
  <si>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</si>
  <si>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</si>
  <si>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</si>
  <si>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</si>
  <si>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</si>
  <si>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</si>
  <si>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</si>
  <si>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</si>
  <si>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</si>
  <si>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</si>
  <si>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</si>
  <si>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</si>
  <si>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</si>
  <si>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</si>
  <si>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</si>
  <si>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</si>
  <si>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</si>
  <si>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</si>
  <si>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</si>
  <si>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</si>
  <si>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</si>
  <si>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</si>
  <si>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</si>
  <si>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</si>
  <si>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</si>
  <si>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</si>
  <si>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</si>
  <si>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</si>
  <si>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</si>
  <si>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</si>
  <si>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</si>
  <si>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</si>
  <si>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</si>
  <si>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</si>
  <si>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</si>
  <si>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</si>
  <si>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</si>
  <si>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</si>
  <si>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</si>
  <si>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</si>
  <si>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</si>
  <si>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</si>
  <si>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</si>
  <si>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</si>
  <si>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</si>
  <si>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</si>
  <si>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</si>
  <si>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</si>
  <si>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</si>
  <si>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</si>
  <si>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</si>
  <si>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</si>
  <si>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</si>
  <si>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</si>
  <si>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</si>
  <si>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</si>
  <si>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</si>
  <si>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</si>
  <si>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</si>
  <si>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</si>
  <si>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</si>
  <si>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</si>
  <si>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</si>
  <si>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</si>
  <si>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</si>
  <si>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</si>
  <si>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</si>
  <si>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</si>
  <si>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</si>
  <si>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</si>
  <si>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</si>
  <si>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</si>
  <si>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</si>
  <si>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</si>
  <si>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</si>
  <si>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</si>
  <si>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</si>
  <si>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</si>
  <si>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</si>
  <si>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</si>
  <si>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</si>
  <si>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</si>
  <si>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</si>
  <si>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</si>
  <si>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</si>
  <si>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</si>
  <si>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</si>
  <si>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</si>
  <si>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</si>
  <si>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</si>
  <si>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</si>
  <si>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</si>
  <si>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</si>
  <si>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</si>
  <si>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</si>
  <si>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</si>
  <si>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</si>
  <si>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</si>
  <si>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</si>
  <si>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</si>
  <si>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</si>
  <si>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</si>
  <si>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</si>
  <si>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</si>
  <si>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</si>
  <si>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</si>
  <si>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</si>
  <si>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</si>
  <si>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</si>
  <si>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</si>
  <si>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</si>
  <si>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</si>
  <si>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</si>
  <si>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</si>
  <si>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</si>
  <si>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</si>
  <si>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</si>
  <si>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</si>
  <si>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</si>
  <si>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</si>
  <si>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</si>
  <si>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</si>
  <si>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</si>
  <si>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</si>
  <si>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</si>
  <si>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</si>
  <si>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</si>
  <si>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</si>
  <si>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</si>
  <si>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</si>
  <si>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</si>
  <si>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</si>
  <si>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</si>
  <si>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</si>
  <si>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</si>
  <si>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</si>
  <si>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</si>
  <si>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</si>
  <si>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</si>
  <si>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</si>
  <si>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</si>
  <si>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</si>
  <si>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</si>
  <si>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</si>
  <si>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</si>
  <si>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</si>
  <si>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</si>
  <si>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</si>
  <si>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</si>
  <si>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</si>
  <si>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</si>
  <si>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</si>
  <si>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</si>
  <si>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</si>
  <si>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</si>
  <si>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</si>
  <si>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</si>
  <si>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</si>
  <si>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</si>
  <si>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</si>
  <si>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</si>
  <si>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</si>
  <si>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</si>
  <si>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</si>
  <si>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</si>
  <si>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</si>
  <si>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</si>
  <si>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</si>
  <si>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</si>
  <si>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</si>
  <si>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</si>
  <si>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</si>
  <si>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</si>
  <si>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</si>
  <si>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</si>
  <si>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</si>
  <si>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</si>
  <si>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</si>
  <si>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</si>
  <si>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</si>
  <si>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</si>
  <si>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</si>
  <si>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</si>
  <si>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</si>
  <si>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</si>
  <si>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</si>
  <si>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</si>
  <si>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</si>
  <si>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</si>
  <si>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</si>
  <si>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</si>
  <si>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</si>
  <si>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</si>
  <si>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</si>
  <si>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</si>
  <si>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</si>
  <si>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</si>
  <si>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</si>
  <si>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</si>
  <si>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</si>
  <si>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</si>
  <si>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</si>
  <si>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</si>
  <si>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</si>
  <si>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</si>
  <si>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</si>
  <si>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</si>
  <si>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</si>
  <si>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</si>
  <si>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</si>
  <si>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</si>
  <si>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</si>
  <si>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</si>
  <si>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</si>
  <si>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</si>
  <si>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</si>
  <si>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</si>
  <si>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</si>
  <si>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</si>
  <si>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</si>
  <si>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</si>
  <si>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</si>
  <si>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</si>
  <si>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</si>
  <si>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</si>
  <si>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</si>
  <si>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</si>
  <si>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</si>
  <si>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</si>
  <si>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</si>
  <si>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</si>
  <si>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</si>
  <si>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</si>
  <si>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</si>
  <si>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</si>
  <si>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</si>
  <si>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</si>
  <si>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</si>
  <si>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</si>
  <si>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</si>
  <si>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</si>
  <si>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</si>
  <si>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</si>
  <si>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</si>
  <si>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</si>
  <si>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</si>
  <si>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</si>
  <si>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</si>
  <si>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</si>
  <si>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</si>
  <si>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</si>
  <si>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</si>
  <si>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</si>
  <si>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</si>
  <si>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</si>
  <si>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</si>
  <si>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</si>
  <si>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</si>
  <si>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</si>
  <si>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</si>
  <si>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</si>
  <si>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</si>
  <si>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</si>
  <si>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</si>
  <si>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</si>
  <si>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</si>
  <si>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</si>
  <si>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</si>
  <si>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</si>
  <si>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</si>
  <si>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</si>
  <si>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</si>
  <si>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</si>
  <si>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</si>
  <si>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</si>
  <si>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</si>
  <si>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</si>
  <si>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</si>
  <si>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</si>
  <si>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</si>
  <si>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</si>
  <si>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</si>
  <si>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</si>
  <si>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</si>
  <si>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</si>
  <si>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</si>
  <si>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</si>
  <si>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</si>
  <si>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</si>
  <si>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</si>
  <si>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</si>
  <si>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</si>
  <si>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</si>
  <si>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</si>
  <si>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</si>
  <si>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</si>
  <si>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</si>
  <si>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</si>
  <si>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</si>
  <si>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</si>
  <si>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</si>
  <si>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</si>
  <si>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</si>
  <si>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</si>
  <si>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</si>
  <si>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</si>
  <si>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</si>
  <si>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</si>
  <si>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</si>
  <si>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</si>
  <si>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</si>
  <si>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</si>
  <si>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</si>
  <si>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</si>
  <si>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</si>
  <si>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</si>
  <si>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</si>
  <si>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</si>
  <si>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</si>
  <si>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</si>
  <si>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</si>
  <si>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</si>
  <si>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</si>
  <si>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</si>
  <si>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</si>
  <si>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</si>
  <si>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</si>
  <si>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</si>
  <si>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</si>
  <si>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</si>
  <si>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</si>
  <si>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</si>
  <si>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</si>
  <si>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</si>
  <si>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</si>
  <si>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</si>
  <si>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</si>
  <si>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</si>
  <si>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</si>
  <si>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</si>
  <si>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</si>
  <si>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</si>
  <si>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</si>
  <si>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</si>
  <si>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</si>
  <si>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</si>
  <si>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</si>
  <si>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</si>
  <si>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</si>
  <si>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</si>
  <si>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</si>
  <si>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</si>
  <si>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</si>
  <si>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</si>
  <si>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</si>
  <si>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</si>
  <si>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</si>
  <si>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</si>
  <si>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</si>
  <si>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</si>
  <si>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</si>
  <si>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</si>
  <si>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</si>
  <si>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</si>
  <si>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</si>
  <si>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</si>
  <si>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</si>
  <si>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</si>
  <si>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</si>
  <si>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</si>
  <si>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</si>
  <si>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</si>
  <si>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</si>
  <si>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</si>
  <si>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</si>
  <si>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</si>
  <si>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</si>
  <si>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</si>
  <si>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</si>
  <si>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</si>
  <si>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</si>
  <si>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</si>
  <si>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</si>
  <si>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</si>
  <si>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</si>
  <si>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</si>
  <si>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</si>
  <si>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</si>
  <si>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</si>
  <si>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</si>
  <si>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</si>
  <si>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</si>
  <si>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</si>
  <si>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</si>
  <si>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</si>
  <si>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</si>
  <si>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</si>
  <si>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</si>
  <si>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</si>
  <si>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</si>
  <si>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</si>
  <si>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</si>
  <si>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</si>
  <si>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</si>
  <si>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</si>
  <si>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</si>
  <si>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</si>
  <si>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</si>
  <si>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</si>
  <si>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</si>
  <si>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</si>
  <si>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</si>
  <si>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</si>
  <si>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</si>
  <si>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</si>
  <si>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</si>
  <si>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</si>
  <si>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</si>
  <si>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</si>
  <si>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</si>
  <si>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</si>
  <si>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</si>
  <si>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</si>
  <si>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</si>
  <si>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</si>
  <si>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</si>
  <si>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</si>
  <si>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</si>
  <si>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</si>
  <si>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</si>
  <si>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</si>
  <si>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</si>
  <si>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</si>
  <si>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</si>
  <si>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</si>
  <si>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</si>
  <si>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</si>
  <si>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</si>
  <si>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</si>
  <si>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</si>
  <si>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</si>
  <si>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</si>
  <si>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</si>
  <si>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</si>
  <si>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</si>
  <si>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</si>
  <si>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</si>
  <si>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</si>
  <si>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</si>
  <si>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</si>
  <si>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</si>
  <si>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</si>
  <si>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</si>
  <si>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</si>
  <si>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</si>
  <si>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</si>
  <si>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</si>
  <si>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</si>
  <si>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Street_2019</t>
  </si>
  <si>
    <t>10.1111/gcb.15134</t>
  </si>
  <si>
    <t>Caitlin Hicks Pries</t>
  </si>
  <si>
    <t>Dartmouth College</t>
  </si>
  <si>
    <t>caitlin.hicks.pries@dartmouth.edu</t>
  </si>
  <si>
    <t>Lorna Street</t>
  </si>
  <si>
    <t>lorna.street@ed.ac.uk</t>
  </si>
  <si>
    <t>0000-0001-9570-7479</t>
  </si>
  <si>
    <t>Street LE, Garnett MH, Subke J-A, Baxter R, Dean JF, Wookey PA. Plant carbon allocation drives turnover of old soil organic matter in permafrost tundra soils. Glob Change Biol. 2020; 26: 4559–4571. https://doi.org/10.1111/gcb.15134</t>
  </si>
  <si>
    <t>Siksik Creek</t>
  </si>
  <si>
    <t>Lat long is from another paper describing the same site</t>
  </si>
  <si>
    <t>Alder1</t>
  </si>
  <si>
    <t>Alder2</t>
  </si>
  <si>
    <t>Alder3</t>
  </si>
  <si>
    <t>Birch1</t>
  </si>
  <si>
    <t>Birch2</t>
  </si>
  <si>
    <t>Birch3</t>
  </si>
  <si>
    <t>Heath1</t>
  </si>
  <si>
    <t>Heath2</t>
  </si>
  <si>
    <t>Heath3</t>
  </si>
  <si>
    <t>organic-rich turbic cryosol</t>
  </si>
  <si>
    <t>Alnus viridis</t>
  </si>
  <si>
    <t>Betula glandulosa</t>
  </si>
  <si>
    <t>alder1</t>
  </si>
  <si>
    <t>alder2</t>
  </si>
  <si>
    <t>alder3</t>
  </si>
  <si>
    <t>birch1</t>
  </si>
  <si>
    <t>birch2</t>
  </si>
  <si>
    <t>birch3</t>
  </si>
  <si>
    <t>heath1</t>
  </si>
  <si>
    <t>heath2</t>
  </si>
  <si>
    <t>heath3</t>
  </si>
  <si>
    <t>heath PR</t>
  </si>
  <si>
    <t>alder PR</t>
  </si>
  <si>
    <t>birch PR</t>
  </si>
  <si>
    <t>plant removal</t>
  </si>
  <si>
    <t>darkned chambers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</si>
</sst>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5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ptos Narrow"/>
      <family val="2"/>
    </font>
    <font>
      <sz val="8"/>
      <name val="Calibri"/>
      <family val="2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/>
  </cellStyleXfs>
  <cellXfs count="21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 readingOrder="1"/>
    </xf>
    <xf numFmtId="0" fontId="19" fillId="0" borderId="0" xfId="0" applyFont="1"/>
    <xf numFmtId="0" fontId="5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5" fillId="7" borderId="1" xfId="0" applyFont="1" applyFill="1" applyBorder="1" applyAlignment="1">
      <alignment horizontal="center" vertical="top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3" fillId="24" borderId="1" xfId="0" applyFont="1" applyFill="1" applyBorder="1" applyAlignment="1">
      <alignment horizontal="center" vertical="center" wrapText="1" readingOrder="1"/>
    </xf>
    <xf numFmtId="0" fontId="3" fillId="30" borderId="1" xfId="0" applyFont="1" applyFill="1" applyBorder="1" applyAlignment="1">
      <alignment horizontal="center" vertical="center" wrapText="1" readingOrder="1"/>
    </xf>
    <xf numFmtId="0" fontId="3" fillId="31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5" fillId="16" borderId="1" xfId="0" applyFont="1" applyFill="1" applyBorder="1" applyAlignment="1">
      <alignment horizontal="center" vertical="top" wrapText="1" readingOrder="1"/>
    </xf>
    <xf numFmtId="0" fontId="5" fillId="18" borderId="1" xfId="0" applyFont="1" applyFill="1" applyBorder="1" applyAlignment="1">
      <alignment horizontal="center" vertical="top" wrapText="1" readingOrder="1"/>
    </xf>
    <xf numFmtId="0" fontId="5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5" fillId="25" borderId="1" xfId="0" applyFont="1" applyFill="1" applyBorder="1" applyAlignment="1">
      <alignment horizontal="center" vertical="top" wrapText="1" readingOrder="1"/>
    </xf>
    <xf numFmtId="0" fontId="5" fillId="28" borderId="1" xfId="0" applyFont="1" applyFill="1" applyBorder="1" applyAlignment="1">
      <alignment horizontal="center" vertical="top" wrapText="1" readingOrder="1"/>
    </xf>
    <xf numFmtId="0" fontId="5" fillId="28" borderId="1" xfId="0" applyFont="1" applyFill="1" applyBorder="1" applyAlignment="1">
      <alignment horizontal="center" vertical="top" wrapText="1"/>
    </xf>
    <xf numFmtId="0" fontId="5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5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5" fillId="17" borderId="1" xfId="0" applyFont="1" applyFill="1" applyBorder="1" applyAlignment="1">
      <alignment horizontal="center" vertical="center" wrapText="1" readingOrder="1"/>
    </xf>
    <xf numFmtId="0" fontId="5" fillId="19" borderId="1" xfId="0" applyFont="1" applyFill="1" applyBorder="1" applyAlignment="1">
      <alignment horizontal="center" vertical="center" wrapText="1" readingOrder="1"/>
    </xf>
    <xf numFmtId="0" fontId="5" fillId="23" borderId="1" xfId="0" applyFont="1" applyFill="1" applyBorder="1" applyAlignment="1">
      <alignment horizontal="center" vertical="center" wrapText="1" readingOrder="1"/>
    </xf>
    <xf numFmtId="0" fontId="5" fillId="26" borderId="1" xfId="0" applyFont="1" applyFill="1" applyBorder="1" applyAlignment="1">
      <alignment horizontal="center" vertical="center" wrapText="1" readingOrder="1"/>
    </xf>
    <xf numFmtId="0" fontId="5" fillId="29" borderId="1" xfId="0" applyFont="1" applyFill="1" applyBorder="1" applyAlignment="1">
      <alignment horizontal="center" vertical="center" wrapText="1" readingOrder="1"/>
    </xf>
    <xf numFmtId="0" fontId="5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4" fillId="20" borderId="1" xfId="0" applyFont="1" applyFill="1" applyBorder="1" applyAlignment="1">
      <alignment horizontal="center" vertical="center" wrapText="1" readingOrder="1"/>
    </xf>
    <xf numFmtId="0" fontId="4" fillId="21" borderId="1" xfId="0" applyFont="1" applyFill="1" applyBorder="1" applyAlignment="1">
      <alignment horizontal="center" vertical="center" wrapText="1" readingOrder="1"/>
    </xf>
    <xf numFmtId="0" fontId="3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0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top" wrapText="1"/>
    </xf>
    <xf numFmtId="0" fontId="5" fillId="35" borderId="1" xfId="0" applyFont="1" applyFill="1" applyBorder="1" applyAlignment="1">
      <alignment horizontal="center" vertical="top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22" fillId="37" borderId="1" xfId="0" applyFont="1" applyFill="1" applyBorder="1" applyAlignment="1">
      <alignment horizontal="center" vertical="center" wrapText="1"/>
    </xf>
    <xf numFmtId="0" fontId="5" fillId="40" borderId="1" xfId="0" applyFont="1" applyFill="1" applyBorder="1" applyAlignment="1">
      <alignment horizontal="center" vertical="center" wrapText="1" readingOrder="1"/>
    </xf>
    <xf numFmtId="0" fontId="23" fillId="39" borderId="1" xfId="0" applyFont="1" applyFill="1" applyBorder="1" applyAlignment="1">
      <alignment horizontal="center" vertical="center" wrapText="1"/>
    </xf>
    <xf numFmtId="0" fontId="23" fillId="39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5" borderId="1" xfId="0" applyFont="1" applyFill="1" applyBorder="1" applyAlignment="1">
      <alignment horizontal="center" vertical="center" wrapText="1"/>
    </xf>
    <xf numFmtId="0" fontId="5" fillId="35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 readingOrder="1"/>
    </xf>
    <xf numFmtId="1" fontId="5" fillId="3" borderId="1" xfId="0" applyNumberFormat="1" applyFont="1" applyFill="1" applyBorder="1" applyAlignment="1">
      <alignment horizontal="center" vertical="top" wrapText="1" readingOrder="1"/>
    </xf>
    <xf numFmtId="1" fontId="5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0" borderId="1" xfId="0" applyNumberFormat="1" applyFont="1" applyBorder="1" applyAlignment="1">
      <alignment wrapText="1"/>
    </xf>
    <xf numFmtId="1" fontId="6" fillId="0" borderId="1" xfId="0" applyNumberFormat="1" applyFont="1" applyBorder="1"/>
    <xf numFmtId="1" fontId="7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6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1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6" fillId="0" borderId="1" xfId="251" applyNumberFormat="1" applyFont="1" applyBorder="1" applyAlignment="1">
      <alignment horizontal="left" wrapText="1" readingOrder="1"/>
    </xf>
    <xf numFmtId="0" fontId="6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5" fillId="0" borderId="1" xfId="251" applyFont="1" applyBorder="1" applyAlignment="1">
      <alignment horizontal="left" vertical="top" wrapText="1" readingOrder="1"/>
    </xf>
    <xf numFmtId="0" fontId="6" fillId="0" borderId="1" xfId="251" applyFont="1" applyBorder="1"/>
    <xf numFmtId="0" fontId="5" fillId="42" borderId="1" xfId="0" applyFont="1" applyFill="1" applyBorder="1" applyAlignment="1">
      <alignment horizontal="center" vertical="top" wrapText="1" readingOrder="1"/>
    </xf>
    <xf numFmtId="0" fontId="5" fillId="4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ill="1" applyBorder="1" applyAlignment="1">
      <alignment vertical="center" wrapText="1"/>
    </xf>
    <xf numFmtId="1" fontId="25" fillId="0" borderId="1" xfId="251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readingOrder="1"/>
    </xf>
    <xf numFmtId="1" fontId="7" fillId="2" borderId="1" xfId="0" applyNumberFormat="1" applyFont="1" applyFill="1" applyBorder="1" applyAlignment="1">
      <alignment horizontal="center" vertical="center" readingOrder="1"/>
    </xf>
    <xf numFmtId="1" fontId="3" fillId="2" borderId="1" xfId="0" applyNumberFormat="1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4" fillId="15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3" fillId="24" borderId="1" xfId="0" applyFont="1" applyFill="1" applyBorder="1" applyAlignment="1">
      <alignment horizontal="center" vertical="center" readingOrder="1"/>
    </xf>
    <xf numFmtId="0" fontId="3" fillId="27" borderId="1" xfId="0" applyFont="1" applyFill="1" applyBorder="1" applyAlignment="1">
      <alignment horizontal="center" vertical="center" readingOrder="1"/>
    </xf>
    <xf numFmtId="0" fontId="3" fillId="30" borderId="1" xfId="0" applyFont="1" applyFill="1" applyBorder="1" applyAlignment="1">
      <alignment horizontal="center" vertical="center" readingOrder="1"/>
    </xf>
    <xf numFmtId="0" fontId="3" fillId="41" borderId="1" xfId="0" applyFont="1" applyFill="1" applyBorder="1" applyAlignment="1">
      <alignment horizontal="center" vertical="center" readingOrder="1"/>
    </xf>
    <xf numFmtId="0" fontId="29" fillId="0" borderId="0" xfId="0" applyFont="1"/>
    <xf numFmtId="0" fontId="30" fillId="0" borderId="0" xfId="0" applyFont="1"/>
    <xf numFmtId="0" fontId="8" fillId="4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30" fillId="31" borderId="0" xfId="0" applyFont="1" applyFill="1"/>
    <xf numFmtId="0" fontId="30" fillId="35" borderId="0" xfId="0" applyFont="1" applyFill="1"/>
    <xf numFmtId="0" fontId="30" fillId="45" borderId="0" xfId="0" applyFont="1" applyFill="1"/>
    <xf numFmtId="0" fontId="30" fillId="36" borderId="0" xfId="0" applyFont="1" applyFill="1"/>
    <xf numFmtId="0" fontId="31" fillId="36" borderId="0" xfId="0" applyFont="1" applyFill="1"/>
    <xf numFmtId="0" fontId="30" fillId="37" borderId="0" xfId="0" applyFont="1" applyFill="1"/>
    <xf numFmtId="0" fontId="30" fillId="38" borderId="0" xfId="0" applyFont="1" applyFill="1"/>
    <xf numFmtId="0" fontId="30" fillId="46" borderId="0" xfId="0" applyFont="1" applyFill="1"/>
    <xf numFmtId="0" fontId="6" fillId="31" borderId="0" xfId="0" applyFont="1" applyFill="1"/>
    <xf numFmtId="0" fontId="6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5" fillId="4" borderId="2" xfId="0" applyFont="1" applyFill="1" applyBorder="1" applyAlignment="1">
      <alignment horizontal="center" vertical="center" wrapText="1" readingOrder="1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/>
    <xf numFmtId="0" fontId="32" fillId="0" borderId="0" xfId="0" applyFont="1"/>
    <xf numFmtId="0" fontId="21" fillId="0" borderId="1" xfId="0" applyFont="1" applyBorder="1"/>
    <xf numFmtId="165" fontId="6" fillId="0" borderId="1" xfId="0" applyNumberFormat="1" applyFont="1" applyBorder="1" applyAlignment="1">
      <alignment wrapText="1"/>
    </xf>
    <xf numFmtId="0" fontId="32" fillId="0" borderId="1" xfId="0" applyFont="1" applyBorder="1"/>
    <xf numFmtId="2" fontId="0" fillId="0" borderId="1" xfId="0" applyNumberFormat="1" applyBorder="1"/>
    <xf numFmtId="2" fontId="0" fillId="0" borderId="1" xfId="0" quotePrefix="1" applyNumberFormat="1" applyBorder="1"/>
    <xf numFmtId="2" fontId="1" fillId="0" borderId="1" xfId="0" applyNumberFormat="1" applyFont="1" applyBorder="1"/>
    <xf numFmtId="164" fontId="0" fillId="0" borderId="1" xfId="0" quotePrefix="1" applyNumberFormat="1" applyBorder="1" applyAlignment="1">
      <alignment wrapText="1"/>
    </xf>
    <xf numFmtId="0" fontId="7" fillId="2" borderId="1" xfId="408" applyFont="1" applyFill="1" applyBorder="1" applyAlignment="1">
      <alignment horizontal="center" vertical="center" wrapText="1" readingOrder="1"/>
    </xf>
    <xf numFmtId="1" fontId="7" fillId="2" borderId="1" xfId="408" applyNumberFormat="1" applyFont="1" applyFill="1" applyBorder="1" applyAlignment="1">
      <alignment horizontal="center" vertical="center" wrapText="1" readingOrder="1"/>
    </xf>
    <xf numFmtId="1" fontId="3" fillId="2" borderId="1" xfId="408" applyNumberFormat="1" applyFont="1" applyFill="1" applyBorder="1" applyAlignment="1">
      <alignment horizontal="center" vertical="center" wrapText="1" readingOrder="1"/>
    </xf>
    <xf numFmtId="0" fontId="4" fillId="2" borderId="1" xfId="408" applyFont="1" applyFill="1" applyBorder="1" applyAlignment="1">
      <alignment horizontal="center" vertical="center" wrapText="1" readingOrder="1"/>
    </xf>
    <xf numFmtId="1" fontId="3" fillId="15" borderId="1" xfId="408" applyNumberFormat="1" applyFont="1" applyFill="1" applyBorder="1" applyAlignment="1">
      <alignment horizontal="center" vertical="center" wrapText="1" readingOrder="1"/>
    </xf>
    <xf numFmtId="0" fontId="20" fillId="38" borderId="1" xfId="408" applyFont="1" applyFill="1" applyBorder="1" applyAlignment="1">
      <alignment horizontal="center" wrapText="1"/>
    </xf>
    <xf numFmtId="0" fontId="4" fillId="21" borderId="1" xfId="408" applyFont="1" applyFill="1" applyBorder="1" applyAlignment="1">
      <alignment horizontal="center" vertical="center" wrapText="1" readingOrder="1"/>
    </xf>
    <xf numFmtId="0" fontId="3" fillId="21" borderId="1" xfId="408" applyFont="1" applyFill="1" applyBorder="1" applyAlignment="1">
      <alignment horizontal="center" vertical="center" wrapText="1" readingOrder="1"/>
    </xf>
    <xf numFmtId="0" fontId="21" fillId="0" borderId="1" xfId="408" applyBorder="1" applyAlignment="1">
      <alignment horizontal="center"/>
    </xf>
    <xf numFmtId="0" fontId="5" fillId="3" borderId="1" xfId="408" applyFont="1" applyFill="1" applyBorder="1" applyAlignment="1">
      <alignment horizontal="center" vertical="top" wrapText="1" readingOrder="1"/>
    </xf>
    <xf numFmtId="0" fontId="13" fillId="3" borderId="1" xfId="408" applyFont="1" applyFill="1" applyBorder="1" applyAlignment="1">
      <alignment horizontal="center" vertical="top" wrapText="1" readingOrder="1"/>
    </xf>
    <xf numFmtId="1" fontId="5" fillId="3" borderId="1" xfId="408" applyNumberFormat="1" applyFont="1" applyFill="1" applyBorder="1" applyAlignment="1">
      <alignment horizontal="center" vertical="top" wrapText="1" readingOrder="1"/>
    </xf>
    <xf numFmtId="1" fontId="5" fillId="16" borderId="1" xfId="408" applyNumberFormat="1" applyFont="1" applyFill="1" applyBorder="1" applyAlignment="1">
      <alignment horizontal="center" vertical="top" wrapText="1" readingOrder="1"/>
    </xf>
    <xf numFmtId="0" fontId="21" fillId="38" borderId="1" xfId="408" applyFill="1" applyBorder="1" applyAlignment="1">
      <alignment horizontal="center" vertical="top" wrapText="1"/>
    </xf>
    <xf numFmtId="0" fontId="5" fillId="22" borderId="1" xfId="408" applyFont="1" applyFill="1" applyBorder="1" applyAlignment="1">
      <alignment horizontal="center" vertical="top" wrapText="1" readingOrder="1"/>
    </xf>
    <xf numFmtId="0" fontId="21" fillId="0" borderId="1" xfId="408" applyBorder="1" applyAlignment="1">
      <alignment horizontal="center" vertical="top"/>
    </xf>
    <xf numFmtId="0" fontId="5" fillId="4" borderId="1" xfId="408" applyFont="1" applyFill="1" applyBorder="1" applyAlignment="1">
      <alignment horizontal="center" vertical="center" wrapText="1" readingOrder="1"/>
    </xf>
    <xf numFmtId="0" fontId="13" fillId="4" borderId="1" xfId="408" applyFont="1" applyFill="1" applyBorder="1" applyAlignment="1">
      <alignment horizontal="center" vertical="center" wrapText="1" readingOrder="1"/>
    </xf>
    <xf numFmtId="1" fontId="5" fillId="4" borderId="1" xfId="408" applyNumberFormat="1" applyFont="1" applyFill="1" applyBorder="1" applyAlignment="1">
      <alignment horizontal="center" vertical="center" wrapText="1" readingOrder="1"/>
    </xf>
    <xf numFmtId="0" fontId="5" fillId="4" borderId="2" xfId="408" applyFont="1" applyFill="1" applyBorder="1" applyAlignment="1">
      <alignment horizontal="center" vertical="center" wrapText="1"/>
    </xf>
    <xf numFmtId="1" fontId="5" fillId="17" borderId="1" xfId="408" applyNumberFormat="1" applyFont="1" applyFill="1" applyBorder="1" applyAlignment="1">
      <alignment horizontal="center" vertical="center" wrapText="1" readingOrder="1"/>
    </xf>
    <xf numFmtId="0" fontId="21" fillId="38" borderId="1" xfId="408" applyFill="1" applyBorder="1" applyAlignment="1">
      <alignment horizontal="center" vertical="center" wrapText="1"/>
    </xf>
    <xf numFmtId="0" fontId="5" fillId="23" borderId="1" xfId="408" applyFont="1" applyFill="1" applyBorder="1" applyAlignment="1">
      <alignment horizontal="center" vertical="center" wrapText="1" readingOrder="1"/>
    </xf>
    <xf numFmtId="0" fontId="21" fillId="0" borderId="1" xfId="408" applyBorder="1" applyAlignment="1">
      <alignment horizontal="center" vertical="center"/>
    </xf>
    <xf numFmtId="0" fontId="21" fillId="0" borderId="1" xfId="408" applyBorder="1"/>
    <xf numFmtId="1" fontId="21" fillId="0" borderId="4" xfId="408" applyNumberFormat="1" applyBorder="1"/>
    <xf numFmtId="1" fontId="21" fillId="0" borderId="1" xfId="408" applyNumberFormat="1" applyBorder="1"/>
    <xf numFmtId="1" fontId="14" fillId="0" borderId="1" xfId="408" applyNumberFormat="1" applyFont="1" applyBorder="1" applyAlignment="1">
      <alignment wrapText="1"/>
    </xf>
    <xf numFmtId="0" fontId="15" fillId="0" borderId="1" xfId="408" applyFont="1" applyBorder="1"/>
    <xf numFmtId="1" fontId="15" fillId="0" borderId="1" xfId="408" applyNumberFormat="1" applyFont="1" applyBorder="1"/>
    <xf numFmtId="0" fontId="21" fillId="0" borderId="0" xfId="408"/>
    <xf numFmtId="0" fontId="8" fillId="0" borderId="0" xfId="0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3" xfId="408" xr:uid="{23A6486F-A0FD-B149-AC83-4EB2B3D3E8C8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f003833\Downloads\ISRaD_Master_Templa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led vocabulary"/>
      <sheetName val="metada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orna.street@ed.ac.uk" TargetMode="External"/><Relationship Id="rId1" Type="http://schemas.openxmlformats.org/officeDocument/2006/relationships/hyperlink" Target="mailto:caitlin.hicks.pries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30" zoomScaleNormal="130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1" bestFit="1" customWidth="1"/>
    <col min="8" max="8" width="19.453125" style="101" bestFit="1" customWidth="1"/>
    <col min="9" max="9" width="21.453125" style="101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04" t="s">
        <v>714</v>
      </c>
      <c r="H1" s="104" t="s">
        <v>715</v>
      </c>
      <c r="I1" s="104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99" t="s">
        <v>717</v>
      </c>
      <c r="H2" s="99" t="s">
        <v>718</v>
      </c>
      <c r="I2" s="99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27" t="s">
        <v>839</v>
      </c>
      <c r="Q2" s="125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0" t="s">
        <v>697</v>
      </c>
      <c r="H3" s="100" t="s">
        <v>34</v>
      </c>
      <c r="I3" s="100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95"/>
      <c r="O3" s="95" t="s">
        <v>330</v>
      </c>
      <c r="P3" s="126" t="s">
        <v>840</v>
      </c>
    </row>
    <row r="4" spans="1:17" ht="72.5" x14ac:dyDescent="0.35">
      <c r="A4" s="119" t="s">
        <v>989</v>
      </c>
      <c r="B4" s="129" t="s">
        <v>990</v>
      </c>
      <c r="C4" s="130"/>
      <c r="D4" s="119" t="s">
        <v>991</v>
      </c>
      <c r="E4" s="119" t="s">
        <v>992</v>
      </c>
      <c r="F4" s="169" t="s">
        <v>993</v>
      </c>
      <c r="G4" s="118">
        <v>2025</v>
      </c>
      <c r="H4" s="117">
        <v>4</v>
      </c>
      <c r="I4" s="117">
        <v>17</v>
      </c>
      <c r="J4" s="119" t="s">
        <v>994</v>
      </c>
      <c r="K4" s="170" t="s">
        <v>995</v>
      </c>
      <c r="L4" s="131" t="s">
        <v>996</v>
      </c>
      <c r="M4" s="132" t="s">
        <v>997</v>
      </c>
      <c r="N4" s="119"/>
      <c r="O4" s="117"/>
      <c r="P4" s="133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09"/>
      <c r="H5" s="109"/>
      <c r="I5" s="109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09"/>
      <c r="H6" s="109"/>
      <c r="I6" s="109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E458BEFA-E017-C04B-B573-A6A0A25EA4E6}"/>
    <hyperlink ref="K4" r:id="rId2" xr:uid="{A3A30A14-B572-164F-92B0-2DB9342E677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200" zoomScaleNormal="200" workbookViewId="0">
      <selection activeCell="C4" sqref="C4: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19" t="s">
        <v>989</v>
      </c>
      <c r="B4" s="120" t="s">
        <v>998</v>
      </c>
      <c r="C4" s="120">
        <v>68.738056</v>
      </c>
      <c r="D4" s="120">
        <v>133.44055599999999</v>
      </c>
      <c r="E4" s="121"/>
      <c r="F4" s="122">
        <v>100</v>
      </c>
      <c r="G4" s="122" t="s">
        <v>999</v>
      </c>
    </row>
    <row r="5" spans="1:7" ht="14.5" x14ac:dyDescent="0.35">
      <c r="A5" s="119"/>
      <c r="B5" s="120"/>
      <c r="C5" s="120"/>
      <c r="D5" s="120"/>
      <c r="E5" s="121"/>
      <c r="F5" s="122"/>
      <c r="G5" s="122"/>
    </row>
    <row r="6" spans="1:7" ht="14.5" x14ac:dyDescent="0.35">
      <c r="A6" s="119"/>
      <c r="B6" s="120"/>
      <c r="C6" s="120"/>
      <c r="D6" s="120"/>
      <c r="E6" s="121"/>
      <c r="F6" s="122"/>
      <c r="G6" s="122"/>
    </row>
    <row r="7" spans="1:7" ht="14.5" x14ac:dyDescent="0.35">
      <c r="A7" s="119"/>
      <c r="B7" s="120"/>
      <c r="C7" s="120"/>
      <c r="D7" s="120"/>
      <c r="E7" s="121"/>
      <c r="F7" s="122"/>
      <c r="G7" s="122"/>
    </row>
    <row r="8" spans="1:7" ht="14.5" x14ac:dyDescent="0.35">
      <c r="A8" s="119"/>
      <c r="B8" s="120"/>
      <c r="C8" s="120"/>
      <c r="D8" s="120"/>
      <c r="E8" s="121"/>
      <c r="F8" s="122"/>
      <c r="G8" s="12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50" zoomScaleNormal="150" workbookViewId="0">
      <selection activeCell="AU14" sqref="AU1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119" t="s">
        <v>989</v>
      </c>
      <c r="B4" s="120" t="s">
        <v>998</v>
      </c>
      <c r="C4" s="7" t="s">
        <v>1000</v>
      </c>
      <c r="D4" s="7" t="s">
        <v>1012</v>
      </c>
      <c r="E4" s="12"/>
      <c r="F4" s="120">
        <v>68.738056</v>
      </c>
      <c r="G4" s="120">
        <v>133.44055599999999</v>
      </c>
      <c r="H4" s="12">
        <v>100</v>
      </c>
      <c r="I4" s="12" t="s">
        <v>292</v>
      </c>
      <c r="J4" s="12"/>
      <c r="K4" s="12"/>
      <c r="L4" s="12"/>
      <c r="M4" s="12"/>
      <c r="N4" s="12">
        <v>277</v>
      </c>
      <c r="O4" s="12"/>
      <c r="P4" s="12" t="s">
        <v>796</v>
      </c>
      <c r="Q4" s="12"/>
      <c r="R4" s="12" t="s">
        <v>1009</v>
      </c>
      <c r="S4" s="12" t="s">
        <v>209</v>
      </c>
      <c r="T4" s="12"/>
      <c r="U4" s="12"/>
      <c r="V4" s="12"/>
      <c r="W4" s="12"/>
      <c r="X4" s="12"/>
      <c r="AB4" s="3" t="s">
        <v>852</v>
      </c>
      <c r="AC4" s="12" t="s">
        <v>1010</v>
      </c>
      <c r="AD4" s="12"/>
      <c r="AE4" s="12"/>
      <c r="AF4" s="7"/>
      <c r="AL4" s="12"/>
      <c r="AM4" s="12"/>
      <c r="AN4" s="12"/>
      <c r="AO4" s="12"/>
      <c r="AP4" s="12"/>
      <c r="AV4" s="172" t="s">
        <v>768</v>
      </c>
    </row>
    <row r="5" spans="1:52" ht="14.5" x14ac:dyDescent="0.35">
      <c r="A5" s="119" t="s">
        <v>989</v>
      </c>
      <c r="B5" s="120" t="s">
        <v>998</v>
      </c>
      <c r="C5" s="7" t="s">
        <v>1001</v>
      </c>
      <c r="D5" s="7" t="s">
        <v>1013</v>
      </c>
      <c r="E5" s="12"/>
      <c r="F5" s="120">
        <v>68.738056</v>
      </c>
      <c r="G5" s="120">
        <v>133.44055599999999</v>
      </c>
      <c r="H5" s="12">
        <v>100</v>
      </c>
      <c r="I5" s="12" t="s">
        <v>292</v>
      </c>
      <c r="J5" s="12"/>
      <c r="K5" s="12"/>
      <c r="L5" s="12"/>
      <c r="M5" s="12"/>
      <c r="N5" s="12">
        <v>277</v>
      </c>
      <c r="O5" s="12"/>
      <c r="P5" s="12" t="s">
        <v>796</v>
      </c>
      <c r="Q5" s="12"/>
      <c r="R5" s="12" t="s">
        <v>1009</v>
      </c>
      <c r="S5" s="12" t="s">
        <v>209</v>
      </c>
      <c r="T5" s="12"/>
      <c r="U5" s="12"/>
      <c r="V5" s="12"/>
      <c r="W5" s="12"/>
      <c r="X5" s="12"/>
      <c r="AB5" s="3" t="s">
        <v>852</v>
      </c>
      <c r="AC5" s="12" t="s">
        <v>1010</v>
      </c>
      <c r="AD5" s="12"/>
      <c r="AE5" s="12"/>
      <c r="AF5" s="7"/>
      <c r="AL5" s="12"/>
      <c r="AM5" s="12"/>
      <c r="AN5" s="12"/>
      <c r="AO5" s="12"/>
      <c r="AP5" s="12"/>
      <c r="AV5" s="172" t="s">
        <v>768</v>
      </c>
    </row>
    <row r="6" spans="1:52" ht="14.5" x14ac:dyDescent="0.35">
      <c r="A6" s="119" t="s">
        <v>989</v>
      </c>
      <c r="B6" s="120" t="s">
        <v>998</v>
      </c>
      <c r="C6" s="7" t="s">
        <v>1002</v>
      </c>
      <c r="D6" s="7" t="s">
        <v>1014</v>
      </c>
      <c r="E6" s="12"/>
      <c r="F6" s="120">
        <v>68.738056</v>
      </c>
      <c r="G6" s="120">
        <v>133.44055599999999</v>
      </c>
      <c r="H6" s="12">
        <v>100</v>
      </c>
      <c r="I6" s="12" t="s">
        <v>292</v>
      </c>
      <c r="J6" s="12"/>
      <c r="K6" s="12"/>
      <c r="L6" s="12"/>
      <c r="M6" s="12"/>
      <c r="N6" s="12">
        <v>277</v>
      </c>
      <c r="O6" s="12"/>
      <c r="P6" s="12" t="s">
        <v>796</v>
      </c>
      <c r="Q6" s="12"/>
      <c r="R6" s="12" t="s">
        <v>1009</v>
      </c>
      <c r="S6" s="12" t="s">
        <v>209</v>
      </c>
      <c r="T6" s="12"/>
      <c r="U6" s="12"/>
      <c r="V6" s="12"/>
      <c r="W6" s="12"/>
      <c r="X6" s="12"/>
      <c r="AB6" s="3" t="s">
        <v>852</v>
      </c>
      <c r="AC6" s="12" t="s">
        <v>1010</v>
      </c>
      <c r="AD6" s="12"/>
      <c r="AE6" s="12"/>
      <c r="AF6" s="7"/>
      <c r="AL6" s="12"/>
      <c r="AM6" s="12"/>
      <c r="AN6" s="12"/>
      <c r="AO6" s="12"/>
      <c r="AP6" s="12"/>
      <c r="AV6" s="172" t="s">
        <v>768</v>
      </c>
    </row>
    <row r="7" spans="1:52" ht="14.5" x14ac:dyDescent="0.35">
      <c r="A7" s="119" t="s">
        <v>989</v>
      </c>
      <c r="B7" s="120" t="s">
        <v>998</v>
      </c>
      <c r="C7" s="7" t="s">
        <v>1003</v>
      </c>
      <c r="D7" s="7" t="s">
        <v>1015</v>
      </c>
      <c r="E7" s="12"/>
      <c r="F7" s="120">
        <v>68.738056</v>
      </c>
      <c r="G7" s="120">
        <v>133.44055599999999</v>
      </c>
      <c r="H7" s="12">
        <v>100</v>
      </c>
      <c r="I7" s="12" t="s">
        <v>292</v>
      </c>
      <c r="J7" s="12"/>
      <c r="K7" s="12"/>
      <c r="L7" s="12"/>
      <c r="M7" s="12"/>
      <c r="N7" s="12">
        <v>277</v>
      </c>
      <c r="O7" s="12"/>
      <c r="P7" s="12" t="s">
        <v>796</v>
      </c>
      <c r="Q7" s="12"/>
      <c r="R7" s="12" t="s">
        <v>1009</v>
      </c>
      <c r="S7" s="12" t="s">
        <v>209</v>
      </c>
      <c r="T7" s="12"/>
      <c r="U7" s="12"/>
      <c r="V7" s="12"/>
      <c r="W7" s="12"/>
      <c r="X7" s="12"/>
      <c r="AB7" s="3" t="s">
        <v>852</v>
      </c>
      <c r="AC7" s="12" t="s">
        <v>1011</v>
      </c>
      <c r="AD7" s="12"/>
      <c r="AE7" s="12"/>
      <c r="AF7" s="7"/>
      <c r="AL7" s="12"/>
      <c r="AM7" s="12"/>
      <c r="AN7" s="12"/>
      <c r="AO7" s="12"/>
      <c r="AP7" s="12"/>
      <c r="AV7" s="172" t="s">
        <v>768</v>
      </c>
    </row>
    <row r="8" spans="1:52" ht="14.5" x14ac:dyDescent="0.35">
      <c r="A8" s="119" t="s">
        <v>989</v>
      </c>
      <c r="B8" s="120" t="s">
        <v>998</v>
      </c>
      <c r="C8" s="7" t="s">
        <v>1004</v>
      </c>
      <c r="D8" s="7" t="s">
        <v>1016</v>
      </c>
      <c r="E8" s="12"/>
      <c r="F8" s="120">
        <v>68.738056</v>
      </c>
      <c r="G8" s="120">
        <v>133.44055599999999</v>
      </c>
      <c r="H8" s="12">
        <v>100</v>
      </c>
      <c r="I8" s="12" t="s">
        <v>292</v>
      </c>
      <c r="J8" s="12"/>
      <c r="K8" s="12"/>
      <c r="L8" s="12"/>
      <c r="M8" s="12"/>
      <c r="N8" s="12">
        <v>277</v>
      </c>
      <c r="O8" s="12"/>
      <c r="P8" s="12" t="s">
        <v>796</v>
      </c>
      <c r="Q8" s="12"/>
      <c r="R8" s="12" t="s">
        <v>1009</v>
      </c>
      <c r="S8" s="12" t="s">
        <v>209</v>
      </c>
      <c r="T8" s="12"/>
      <c r="U8" s="12"/>
      <c r="V8" s="12"/>
      <c r="W8" s="12"/>
      <c r="X8" s="12"/>
      <c r="AB8" s="3" t="s">
        <v>852</v>
      </c>
      <c r="AC8" s="12" t="s">
        <v>1011</v>
      </c>
      <c r="AD8" s="12"/>
      <c r="AE8" s="12"/>
      <c r="AF8" s="7"/>
      <c r="AL8" s="12"/>
      <c r="AM8" s="12"/>
      <c r="AN8" s="12"/>
      <c r="AO8" s="12"/>
      <c r="AP8" s="12"/>
      <c r="AV8" s="172" t="s">
        <v>768</v>
      </c>
    </row>
    <row r="9" spans="1:52" ht="14.5" x14ac:dyDescent="0.35">
      <c r="A9" s="119" t="s">
        <v>989</v>
      </c>
      <c r="B9" s="120" t="s">
        <v>998</v>
      </c>
      <c r="C9" s="7" t="s">
        <v>1005</v>
      </c>
      <c r="D9" s="7" t="s">
        <v>1017</v>
      </c>
      <c r="E9" s="12"/>
      <c r="F9" s="120">
        <v>68.738056</v>
      </c>
      <c r="G9" s="120">
        <v>133.44055599999999</v>
      </c>
      <c r="H9" s="12">
        <v>100</v>
      </c>
      <c r="I9" s="12" t="s">
        <v>292</v>
      </c>
      <c r="J9" s="12"/>
      <c r="K9" s="12"/>
      <c r="L9" s="12"/>
      <c r="M9" s="12"/>
      <c r="N9" s="12">
        <v>277</v>
      </c>
      <c r="O9" s="12"/>
      <c r="P9" s="12" t="s">
        <v>796</v>
      </c>
      <c r="Q9" s="12"/>
      <c r="R9" s="12" t="s">
        <v>1009</v>
      </c>
      <c r="S9" s="12" t="s">
        <v>209</v>
      </c>
      <c r="T9" s="12"/>
      <c r="U9" s="12"/>
      <c r="V9" s="12"/>
      <c r="W9" s="12"/>
      <c r="X9" s="12"/>
      <c r="AB9" s="3" t="s">
        <v>852</v>
      </c>
      <c r="AC9" s="12" t="s">
        <v>1011</v>
      </c>
      <c r="AD9" s="12"/>
      <c r="AE9" s="12"/>
      <c r="AF9" s="7"/>
      <c r="AL9" s="12"/>
      <c r="AM9" s="12"/>
      <c r="AN9" s="12"/>
      <c r="AO9" s="12"/>
      <c r="AP9" s="12"/>
      <c r="AV9" s="172" t="s">
        <v>768</v>
      </c>
    </row>
    <row r="10" spans="1:52" ht="14.5" x14ac:dyDescent="0.35">
      <c r="A10" s="119" t="s">
        <v>989</v>
      </c>
      <c r="B10" s="120" t="s">
        <v>998</v>
      </c>
      <c r="C10" s="9" t="s">
        <v>1006</v>
      </c>
      <c r="D10" s="9" t="s">
        <v>1018</v>
      </c>
      <c r="E10" s="3"/>
      <c r="F10" s="120">
        <v>68.738056</v>
      </c>
      <c r="G10" s="120">
        <v>133.44055599999999</v>
      </c>
      <c r="H10" s="12">
        <v>100</v>
      </c>
      <c r="I10" s="12" t="s">
        <v>292</v>
      </c>
      <c r="N10" s="12">
        <v>277</v>
      </c>
      <c r="P10" s="12" t="s">
        <v>796</v>
      </c>
      <c r="R10" s="12" t="s">
        <v>1009</v>
      </c>
      <c r="S10" s="12" t="s">
        <v>209</v>
      </c>
      <c r="AB10" s="3" t="s">
        <v>852</v>
      </c>
      <c r="AV10" s="172" t="s">
        <v>768</v>
      </c>
    </row>
    <row r="11" spans="1:52" ht="14.5" x14ac:dyDescent="0.35">
      <c r="A11" s="119" t="s">
        <v>989</v>
      </c>
      <c r="B11" s="120" t="s">
        <v>998</v>
      </c>
      <c r="C11" s="9" t="s">
        <v>1007</v>
      </c>
      <c r="D11" s="9" t="s">
        <v>1019</v>
      </c>
      <c r="E11" s="3"/>
      <c r="F11" s="120">
        <v>68.738056</v>
      </c>
      <c r="G11" s="120">
        <v>133.44055599999999</v>
      </c>
      <c r="H11" s="12">
        <v>100</v>
      </c>
      <c r="I11" s="12" t="s">
        <v>292</v>
      </c>
      <c r="N11" s="12">
        <v>277</v>
      </c>
      <c r="P11" s="12" t="s">
        <v>796</v>
      </c>
      <c r="R11" s="12" t="s">
        <v>1009</v>
      </c>
      <c r="S11" s="12" t="s">
        <v>209</v>
      </c>
      <c r="AB11" s="3" t="s">
        <v>852</v>
      </c>
      <c r="AV11" s="172" t="s">
        <v>768</v>
      </c>
    </row>
    <row r="12" spans="1:52" ht="14.5" x14ac:dyDescent="0.35">
      <c r="A12" s="119" t="s">
        <v>989</v>
      </c>
      <c r="B12" s="120" t="s">
        <v>998</v>
      </c>
      <c r="C12" s="9" t="s">
        <v>1008</v>
      </c>
      <c r="D12" s="9" t="s">
        <v>1020</v>
      </c>
      <c r="E12" s="3"/>
      <c r="F12" s="120">
        <v>68.738056</v>
      </c>
      <c r="G12" s="120">
        <v>133.44055599999999</v>
      </c>
      <c r="H12" s="12">
        <v>100</v>
      </c>
      <c r="I12" s="12" t="s">
        <v>292</v>
      </c>
      <c r="N12" s="12">
        <v>277</v>
      </c>
      <c r="P12" s="12" t="s">
        <v>796</v>
      </c>
      <c r="R12" s="12" t="s">
        <v>1009</v>
      </c>
      <c r="S12" s="12" t="s">
        <v>209</v>
      </c>
      <c r="AB12" s="3" t="s">
        <v>852</v>
      </c>
      <c r="AV12" s="172" t="s">
        <v>768</v>
      </c>
    </row>
    <row r="13" spans="1:52" ht="14.5" x14ac:dyDescent="0.35">
      <c r="A13" s="119" t="s">
        <v>989</v>
      </c>
      <c r="B13" s="120" t="s">
        <v>998</v>
      </c>
      <c r="C13" s="172" t="s">
        <v>1021</v>
      </c>
      <c r="D13" s="172" t="s">
        <v>1021</v>
      </c>
      <c r="E13" s="3"/>
      <c r="F13" s="120">
        <v>68.738056</v>
      </c>
      <c r="G13" s="120">
        <v>133.44055599999999</v>
      </c>
      <c r="H13" s="12">
        <v>100</v>
      </c>
      <c r="I13" s="12" t="s">
        <v>291</v>
      </c>
      <c r="J13" s="172" t="s">
        <v>1024</v>
      </c>
      <c r="N13" s="12">
        <v>277</v>
      </c>
      <c r="P13" s="12" t="s">
        <v>796</v>
      </c>
      <c r="R13" s="12" t="s">
        <v>1009</v>
      </c>
      <c r="S13" s="12" t="s">
        <v>209</v>
      </c>
      <c r="AB13" s="3" t="s">
        <v>852</v>
      </c>
      <c r="AV13" s="172" t="s">
        <v>768</v>
      </c>
    </row>
    <row r="14" spans="1:52" ht="14.5" x14ac:dyDescent="0.35">
      <c r="A14" s="119" t="s">
        <v>989</v>
      </c>
      <c r="B14" s="120" t="s">
        <v>998</v>
      </c>
      <c r="C14" s="172" t="s">
        <v>1022</v>
      </c>
      <c r="D14" s="172" t="s">
        <v>1022</v>
      </c>
      <c r="E14" s="3"/>
      <c r="F14" s="120">
        <v>68.738056</v>
      </c>
      <c r="G14" s="120">
        <v>133.44055599999999</v>
      </c>
      <c r="H14" s="12">
        <v>100</v>
      </c>
      <c r="I14" s="12" t="s">
        <v>291</v>
      </c>
      <c r="J14" s="172" t="s">
        <v>1024</v>
      </c>
      <c r="N14" s="12">
        <v>277</v>
      </c>
      <c r="P14" s="12" t="s">
        <v>796</v>
      </c>
      <c r="R14" s="12" t="s">
        <v>1009</v>
      </c>
      <c r="S14" s="12" t="s">
        <v>209</v>
      </c>
      <c r="AB14" s="3" t="s">
        <v>852</v>
      </c>
      <c r="AC14" s="12" t="s">
        <v>1010</v>
      </c>
      <c r="AV14" s="172" t="s">
        <v>768</v>
      </c>
    </row>
    <row r="15" spans="1:52" ht="14.5" x14ac:dyDescent="0.35">
      <c r="A15" s="119" t="s">
        <v>989</v>
      </c>
      <c r="B15" s="120" t="s">
        <v>998</v>
      </c>
      <c r="C15" s="172" t="s">
        <v>1023</v>
      </c>
      <c r="D15" s="172" t="s">
        <v>1023</v>
      </c>
      <c r="E15" s="3"/>
      <c r="F15" s="120">
        <v>68.738056</v>
      </c>
      <c r="G15" s="120">
        <v>133.44055599999999</v>
      </c>
      <c r="H15" s="12">
        <v>100</v>
      </c>
      <c r="I15" s="12" t="s">
        <v>291</v>
      </c>
      <c r="J15" s="172" t="s">
        <v>1024</v>
      </c>
      <c r="N15" s="12">
        <v>277</v>
      </c>
      <c r="P15" s="12" t="s">
        <v>796</v>
      </c>
      <c r="R15" s="12" t="s">
        <v>1009</v>
      </c>
      <c r="S15" s="12" t="s">
        <v>209</v>
      </c>
      <c r="AB15" s="3" t="s">
        <v>852</v>
      </c>
      <c r="AC15" s="12" t="s">
        <v>1011</v>
      </c>
      <c r="AV15" s="172" t="s">
        <v>768</v>
      </c>
    </row>
    <row r="16" spans="1:52" ht="14.5" x14ac:dyDescent="0.35">
      <c r="C16" s="172"/>
      <c r="D16" s="172"/>
      <c r="E16" s="3"/>
    </row>
    <row r="17" spans="3:4" ht="14.5" x14ac:dyDescent="0.35">
      <c r="C17" s="172"/>
      <c r="D17" s="172"/>
    </row>
    <row r="18" spans="3:4" ht="14.5" x14ac:dyDescent="0.35">
      <c r="C18" s="172"/>
      <c r="D18" s="172"/>
    </row>
    <row r="19" spans="3:4" ht="14.5" x14ac:dyDescent="0.35">
      <c r="C19" s="172"/>
      <c r="D19" s="172"/>
    </row>
    <row r="20" spans="3:4" ht="14.5" x14ac:dyDescent="0.35">
      <c r="C20" s="172"/>
      <c r="D20" s="172"/>
    </row>
    <row r="21" spans="3:4" ht="14.5" x14ac:dyDescent="0.35"/>
    <row r="22" spans="3:4" ht="14.5" x14ac:dyDescent="0.35"/>
    <row r="23" spans="3:4" ht="14.5" x14ac:dyDescent="0.35"/>
    <row r="24" spans="3:4" ht="14.5" x14ac:dyDescent="0.35"/>
    <row r="25" spans="3:4" ht="14.5" x14ac:dyDescent="0.35"/>
    <row r="26" spans="3:4" ht="14.5" x14ac:dyDescent="0.35"/>
    <row r="27" spans="3:4" ht="14.5" x14ac:dyDescent="0.35"/>
    <row r="28" spans="3:4" ht="14.5" x14ac:dyDescent="0.35"/>
    <row r="29" spans="3:4" ht="14.5" x14ac:dyDescent="0.35"/>
    <row r="30" spans="3:4" ht="14.5" x14ac:dyDescent="0.35"/>
    <row r="31" spans="3:4" ht="14.5" x14ac:dyDescent="0.35"/>
    <row r="32" spans="3: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spans="5:5" ht="14.5" x14ac:dyDescent="0.35"/>
    <row r="50" spans="5:5" ht="14.5" x14ac:dyDescent="0.35"/>
    <row r="51" spans="5:5" ht="14.5" x14ac:dyDescent="0.35"/>
    <row r="52" spans="5:5" ht="14.5" x14ac:dyDescent="0.35"/>
    <row r="53" spans="5:5" ht="14.5" x14ac:dyDescent="0.35"/>
    <row r="54" spans="5:5" ht="14.5" x14ac:dyDescent="0.35"/>
    <row r="55" spans="5:5" ht="14.5" x14ac:dyDescent="0.35"/>
    <row r="56" spans="5:5" ht="14.5" x14ac:dyDescent="0.35"/>
    <row r="57" spans="5:5" ht="14.5" x14ac:dyDescent="0.35"/>
    <row r="58" spans="5:5" ht="14.5" x14ac:dyDescent="0.35"/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3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opLeftCell="G1" zoomScale="138" zoomScaleNormal="138" workbookViewId="0">
      <selection activeCell="M4" sqref="M4:M35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08" customWidth="1"/>
    <col min="9" max="9" width="15" style="108" customWidth="1"/>
    <col min="10" max="10" width="14.36328125" style="108" bestFit="1" customWidth="1"/>
    <col min="11" max="11" width="14.36328125" style="108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2" customFormat="1" ht="29" customHeight="1" x14ac:dyDescent="0.35">
      <c r="A1" s="18" t="s">
        <v>637</v>
      </c>
      <c r="B1" s="18" t="s">
        <v>14</v>
      </c>
      <c r="C1" s="87" t="s">
        <v>593</v>
      </c>
      <c r="D1" s="92" t="s">
        <v>427</v>
      </c>
      <c r="E1" s="92" t="s">
        <v>781</v>
      </c>
      <c r="F1" s="24" t="s">
        <v>595</v>
      </c>
      <c r="G1" s="24" t="s">
        <v>596</v>
      </c>
      <c r="H1" s="104" t="s">
        <v>711</v>
      </c>
      <c r="I1" s="98" t="s">
        <v>712</v>
      </c>
      <c r="J1" s="98" t="s">
        <v>713</v>
      </c>
      <c r="K1" s="98" t="s">
        <v>812</v>
      </c>
      <c r="L1" s="80" t="s">
        <v>404</v>
      </c>
      <c r="M1" s="80" t="s">
        <v>405</v>
      </c>
      <c r="N1" s="80" t="s">
        <v>406</v>
      </c>
      <c r="O1" s="80" t="s">
        <v>407</v>
      </c>
      <c r="P1" s="88" t="s">
        <v>626</v>
      </c>
      <c r="Q1" s="80" t="s">
        <v>652</v>
      </c>
      <c r="R1" s="88" t="s">
        <v>617</v>
      </c>
      <c r="S1" s="80" t="s">
        <v>408</v>
      </c>
      <c r="T1" s="80" t="s">
        <v>655</v>
      </c>
      <c r="U1" s="80" t="s">
        <v>409</v>
      </c>
      <c r="V1" s="80" t="s">
        <v>410</v>
      </c>
      <c r="W1" s="80" t="s">
        <v>411</v>
      </c>
      <c r="X1" s="80" t="s">
        <v>412</v>
      </c>
      <c r="Y1" s="80" t="s">
        <v>413</v>
      </c>
      <c r="Z1" s="80" t="s">
        <v>414</v>
      </c>
      <c r="AA1" s="80" t="s">
        <v>415</v>
      </c>
      <c r="AB1" s="80" t="s">
        <v>416</v>
      </c>
      <c r="AC1" s="80" t="s">
        <v>883</v>
      </c>
      <c r="AD1" s="80" t="s">
        <v>885</v>
      </c>
      <c r="AE1" s="80" t="s">
        <v>886</v>
      </c>
      <c r="AF1" s="80" t="s">
        <v>887</v>
      </c>
      <c r="AG1" s="81" t="s">
        <v>691</v>
      </c>
      <c r="AH1" s="81" t="s">
        <v>692</v>
      </c>
      <c r="AI1" s="81" t="s">
        <v>896</v>
      </c>
      <c r="AJ1" s="81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14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99" t="s">
        <v>700</v>
      </c>
      <c r="I2" s="99" t="s">
        <v>701</v>
      </c>
      <c r="J2" s="99" t="s">
        <v>699</v>
      </c>
      <c r="K2" s="99" t="s">
        <v>813</v>
      </c>
      <c r="L2" s="112" t="s">
        <v>756</v>
      </c>
      <c r="M2" s="112"/>
      <c r="N2" s="112" t="s">
        <v>760</v>
      </c>
      <c r="O2" s="112" t="s">
        <v>616</v>
      </c>
      <c r="P2" s="112" t="s">
        <v>653</v>
      </c>
      <c r="Q2" s="112" t="s">
        <v>654</v>
      </c>
      <c r="R2" s="112" t="s">
        <v>762</v>
      </c>
      <c r="S2" s="112" t="s">
        <v>683</v>
      </c>
      <c r="T2" s="112" t="s">
        <v>684</v>
      </c>
      <c r="U2" s="112" t="s">
        <v>349</v>
      </c>
      <c r="V2" s="112" t="s">
        <v>348</v>
      </c>
      <c r="W2" s="112" t="s">
        <v>301</v>
      </c>
      <c r="X2" s="112" t="s">
        <v>347</v>
      </c>
      <c r="Y2" s="112" t="s">
        <v>346</v>
      </c>
      <c r="Z2" s="113" t="s">
        <v>345</v>
      </c>
      <c r="AA2" s="112" t="s">
        <v>344</v>
      </c>
      <c r="AB2" s="112" t="s">
        <v>690</v>
      </c>
      <c r="AC2" s="112" t="s">
        <v>884</v>
      </c>
      <c r="AD2" s="112" t="s">
        <v>888</v>
      </c>
      <c r="AE2" s="112" t="s">
        <v>775</v>
      </c>
      <c r="AF2" s="112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94"/>
      <c r="D3" s="86"/>
      <c r="E3" s="86"/>
      <c r="F3" s="27" t="s">
        <v>31</v>
      </c>
      <c r="G3" s="27" t="s">
        <v>31</v>
      </c>
      <c r="H3" s="100" t="s">
        <v>697</v>
      </c>
      <c r="I3" s="100" t="s">
        <v>34</v>
      </c>
      <c r="J3" s="100" t="s">
        <v>698</v>
      </c>
      <c r="K3" s="100"/>
      <c r="L3" s="111" t="s">
        <v>757</v>
      </c>
      <c r="M3" s="78"/>
      <c r="N3" s="111" t="s">
        <v>755</v>
      </c>
      <c r="O3" s="111" t="s">
        <v>758</v>
      </c>
      <c r="P3" s="111" t="s">
        <v>759</v>
      </c>
      <c r="Q3" s="77"/>
      <c r="R3" s="111" t="s">
        <v>761</v>
      </c>
      <c r="S3" s="115" t="s">
        <v>865</v>
      </c>
      <c r="T3" s="111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1" t="s">
        <v>765</v>
      </c>
      <c r="AC3" s="111" t="s">
        <v>890</v>
      </c>
      <c r="AD3" s="111" t="s">
        <v>891</v>
      </c>
      <c r="AE3" s="111"/>
      <c r="AF3" s="111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 t="s">
        <v>989</v>
      </c>
      <c r="B4" s="120" t="s">
        <v>998</v>
      </c>
      <c r="C4" s="7" t="s">
        <v>1000</v>
      </c>
      <c r="D4" s="3" t="s">
        <v>1012</v>
      </c>
      <c r="E4" s="3" t="str">
        <f>D4&amp;"_"&amp;I4</f>
        <v>alder1_6</v>
      </c>
      <c r="F4" s="3"/>
      <c r="G4" s="3"/>
      <c r="H4" s="101">
        <v>2014</v>
      </c>
      <c r="I4" s="101">
        <v>6</v>
      </c>
      <c r="J4" s="101"/>
      <c r="K4" s="101"/>
      <c r="L4" s="3" t="s">
        <v>601</v>
      </c>
      <c r="M4" s="3" t="s">
        <v>1025</v>
      </c>
      <c r="N4" s="3" t="s">
        <v>605</v>
      </c>
      <c r="O4" s="3" t="s">
        <v>611</v>
      </c>
      <c r="P4" s="3" t="s">
        <v>614</v>
      </c>
      <c r="Q4" s="3"/>
      <c r="R4" s="3" t="s">
        <v>622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v>2014</v>
      </c>
      <c r="AN4" s="3"/>
      <c r="AO4" s="3"/>
      <c r="AP4" s="3"/>
      <c r="AQ4" s="3">
        <v>1.0359864074801</v>
      </c>
      <c r="AR4" s="3"/>
      <c r="AS4" s="3"/>
    </row>
    <row r="5" spans="1:45" x14ac:dyDescent="0.35">
      <c r="A5" s="13" t="s">
        <v>989</v>
      </c>
      <c r="B5" s="120" t="s">
        <v>998</v>
      </c>
      <c r="C5" s="7" t="s">
        <v>1001</v>
      </c>
      <c r="D5" s="3" t="s">
        <v>1013</v>
      </c>
      <c r="E5" s="3" t="str">
        <f t="shared" ref="E5:E35" si="0">D5&amp;"_"&amp;I5</f>
        <v>alder2_6</v>
      </c>
      <c r="F5" s="3"/>
      <c r="G5" s="3"/>
      <c r="H5" s="101">
        <v>2014</v>
      </c>
      <c r="I5" s="101">
        <v>6</v>
      </c>
      <c r="J5" s="101"/>
      <c r="K5" s="101"/>
      <c r="L5" s="3" t="s">
        <v>601</v>
      </c>
      <c r="M5" s="3" t="s">
        <v>1025</v>
      </c>
      <c r="N5" s="3" t="s">
        <v>605</v>
      </c>
      <c r="O5" s="3" t="s">
        <v>611</v>
      </c>
      <c r="P5" s="3" t="s">
        <v>614</v>
      </c>
      <c r="Q5" s="3"/>
      <c r="R5" s="3" t="s">
        <v>622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>
        <v>2014</v>
      </c>
      <c r="AN5" s="3"/>
      <c r="AO5" s="3"/>
      <c r="AP5" s="3"/>
      <c r="AQ5" s="3">
        <v>1.0359864074801</v>
      </c>
      <c r="AR5" s="3"/>
      <c r="AS5" s="3"/>
    </row>
    <row r="6" spans="1:45" x14ac:dyDescent="0.35">
      <c r="A6" s="13" t="s">
        <v>989</v>
      </c>
      <c r="B6" s="120" t="s">
        <v>998</v>
      </c>
      <c r="C6" s="7" t="s">
        <v>1002</v>
      </c>
      <c r="D6" s="3" t="s">
        <v>1014</v>
      </c>
      <c r="E6" s="3" t="str">
        <f t="shared" si="0"/>
        <v>alder3_6</v>
      </c>
      <c r="F6" s="3"/>
      <c r="G6" s="3"/>
      <c r="H6" s="101">
        <v>2014</v>
      </c>
      <c r="I6" s="101">
        <v>6</v>
      </c>
      <c r="J6" s="101"/>
      <c r="K6" s="101"/>
      <c r="L6" s="3" t="s">
        <v>601</v>
      </c>
      <c r="M6" s="3" t="s">
        <v>1025</v>
      </c>
      <c r="N6" s="3" t="s">
        <v>605</v>
      </c>
      <c r="O6" s="3" t="s">
        <v>611</v>
      </c>
      <c r="P6" s="3" t="s">
        <v>614</v>
      </c>
      <c r="Q6" s="3"/>
      <c r="R6" s="3" t="s">
        <v>622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>
        <v>2014</v>
      </c>
      <c r="AN6" s="3"/>
      <c r="AO6" s="3"/>
      <c r="AP6" s="3"/>
      <c r="AQ6" s="3">
        <v>1.0413168281306</v>
      </c>
      <c r="AR6" s="3"/>
      <c r="AS6" s="3"/>
    </row>
    <row r="7" spans="1:45" x14ac:dyDescent="0.35">
      <c r="A7" s="13" t="s">
        <v>989</v>
      </c>
      <c r="B7" s="120" t="s">
        <v>998</v>
      </c>
      <c r="C7" s="7" t="s">
        <v>1000</v>
      </c>
      <c r="D7" s="3" t="s">
        <v>1012</v>
      </c>
      <c r="E7" s="3" t="str">
        <f t="shared" si="0"/>
        <v>alder1_7</v>
      </c>
      <c r="F7" s="3"/>
      <c r="G7" s="3"/>
      <c r="H7" s="101">
        <v>2014</v>
      </c>
      <c r="I7" s="101">
        <v>7</v>
      </c>
      <c r="J7" s="101"/>
      <c r="K7" s="101"/>
      <c r="L7" s="3" t="s">
        <v>601</v>
      </c>
      <c r="M7" s="3" t="s">
        <v>1025</v>
      </c>
      <c r="N7" s="3" t="s">
        <v>605</v>
      </c>
      <c r="O7" s="3" t="s">
        <v>611</v>
      </c>
      <c r="P7" s="3" t="s">
        <v>614</v>
      </c>
      <c r="Q7" s="3"/>
      <c r="R7" s="3" t="s">
        <v>622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>
        <v>2014</v>
      </c>
      <c r="AN7" s="3"/>
      <c r="AO7" s="3"/>
      <c r="AP7" s="3"/>
      <c r="AQ7" s="3">
        <v>0.98588931805230107</v>
      </c>
      <c r="AR7" s="3"/>
      <c r="AS7" s="3"/>
    </row>
    <row r="8" spans="1:45" x14ac:dyDescent="0.35">
      <c r="A8" s="13" t="s">
        <v>989</v>
      </c>
      <c r="B8" s="120" t="s">
        <v>998</v>
      </c>
      <c r="C8" s="7" t="s">
        <v>1001</v>
      </c>
      <c r="D8" s="3" t="s">
        <v>1013</v>
      </c>
      <c r="E8" s="3" t="str">
        <f t="shared" si="0"/>
        <v>alder2_7</v>
      </c>
      <c r="F8" s="3"/>
      <c r="G8" s="3"/>
      <c r="H8" s="101">
        <v>2014</v>
      </c>
      <c r="I8" s="101">
        <v>7</v>
      </c>
      <c r="J8" s="101"/>
      <c r="K8" s="101"/>
      <c r="L8" s="3" t="s">
        <v>601</v>
      </c>
      <c r="M8" s="3" t="s">
        <v>1025</v>
      </c>
      <c r="N8" s="3" t="s">
        <v>605</v>
      </c>
      <c r="O8" s="3" t="s">
        <v>611</v>
      </c>
      <c r="P8" s="3" t="s">
        <v>614</v>
      </c>
      <c r="Q8" s="3"/>
      <c r="R8" s="3" t="s">
        <v>622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2014</v>
      </c>
      <c r="AN8" s="3"/>
      <c r="AO8" s="3"/>
      <c r="AP8" s="3"/>
      <c r="AQ8" s="3">
        <v>1.00235652926402</v>
      </c>
      <c r="AR8" s="3"/>
      <c r="AS8" s="3"/>
    </row>
    <row r="9" spans="1:45" x14ac:dyDescent="0.35">
      <c r="A9" s="13" t="s">
        <v>989</v>
      </c>
      <c r="B9" s="120" t="s">
        <v>998</v>
      </c>
      <c r="C9" s="7" t="s">
        <v>1002</v>
      </c>
      <c r="D9" s="3" t="s">
        <v>1014</v>
      </c>
      <c r="E9" s="3" t="str">
        <f t="shared" si="0"/>
        <v>alder3_7</v>
      </c>
      <c r="F9" s="3"/>
      <c r="G9" s="3"/>
      <c r="H9" s="101">
        <v>2014</v>
      </c>
      <c r="I9" s="101">
        <v>7</v>
      </c>
      <c r="J9" s="101"/>
      <c r="K9" s="101"/>
      <c r="L9" s="3" t="s">
        <v>601</v>
      </c>
      <c r="M9" s="3" t="s">
        <v>1025</v>
      </c>
      <c r="N9" s="3" t="s">
        <v>605</v>
      </c>
      <c r="O9" s="3" t="s">
        <v>611</v>
      </c>
      <c r="P9" s="3" t="s">
        <v>614</v>
      </c>
      <c r="Q9" s="3"/>
      <c r="R9" s="3" t="s">
        <v>622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>
        <v>2014</v>
      </c>
      <c r="AN9" s="3"/>
      <c r="AO9" s="3"/>
      <c r="AP9" s="3"/>
      <c r="AQ9" s="3">
        <v>1.0101215728487301</v>
      </c>
      <c r="AR9" s="3"/>
      <c r="AS9" s="3"/>
    </row>
    <row r="10" spans="1:45" x14ac:dyDescent="0.35">
      <c r="A10" s="13" t="s">
        <v>989</v>
      </c>
      <c r="B10" s="120" t="s">
        <v>998</v>
      </c>
      <c r="C10" s="7" t="s">
        <v>1000</v>
      </c>
      <c r="D10" s="3" t="s">
        <v>1012</v>
      </c>
      <c r="E10" s="3" t="str">
        <f t="shared" si="0"/>
        <v>alder1_9</v>
      </c>
      <c r="F10" s="3"/>
      <c r="G10" s="3"/>
      <c r="H10" s="101">
        <v>2014</v>
      </c>
      <c r="I10" s="101">
        <v>9</v>
      </c>
      <c r="J10" s="101"/>
      <c r="K10" s="101"/>
      <c r="L10" s="3" t="s">
        <v>601</v>
      </c>
      <c r="M10" s="3" t="s">
        <v>1025</v>
      </c>
      <c r="N10" s="3" t="s">
        <v>605</v>
      </c>
      <c r="O10" s="3" t="s">
        <v>611</v>
      </c>
      <c r="P10" s="3" t="s">
        <v>614</v>
      </c>
      <c r="Q10" s="3"/>
      <c r="R10" s="3" t="s">
        <v>622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75"/>
      <c r="AG10" s="3"/>
      <c r="AH10" s="3"/>
      <c r="AI10" s="3"/>
      <c r="AJ10" s="3"/>
      <c r="AK10" s="3"/>
      <c r="AL10" s="3"/>
      <c r="AM10" s="3">
        <v>2014</v>
      </c>
      <c r="AN10" s="3"/>
      <c r="AO10" s="3"/>
      <c r="AP10" s="3"/>
      <c r="AQ10" s="3">
        <v>1.00208425673821</v>
      </c>
      <c r="AR10" s="3"/>
      <c r="AS10" s="3"/>
    </row>
    <row r="11" spans="1:45" x14ac:dyDescent="0.35">
      <c r="A11" s="13" t="s">
        <v>989</v>
      </c>
      <c r="B11" s="120" t="s">
        <v>998</v>
      </c>
      <c r="C11" s="7" t="s">
        <v>1001</v>
      </c>
      <c r="D11" s="3" t="s">
        <v>1013</v>
      </c>
      <c r="E11" s="3" t="str">
        <f t="shared" si="0"/>
        <v>alder2_9</v>
      </c>
      <c r="F11" s="3"/>
      <c r="G11" s="3"/>
      <c r="H11" s="101">
        <v>2014</v>
      </c>
      <c r="I11" s="101">
        <v>9</v>
      </c>
      <c r="J11" s="101"/>
      <c r="K11" s="101"/>
      <c r="L11" s="3" t="s">
        <v>601</v>
      </c>
      <c r="M11" s="3" t="s">
        <v>1025</v>
      </c>
      <c r="N11" s="3" t="s">
        <v>605</v>
      </c>
      <c r="O11" s="3" t="s">
        <v>611</v>
      </c>
      <c r="P11" s="3" t="s">
        <v>614</v>
      </c>
      <c r="Q11" s="3"/>
      <c r="R11" s="3" t="s">
        <v>622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75"/>
      <c r="AG11" s="3"/>
      <c r="AH11" s="3"/>
      <c r="AI11" s="3"/>
      <c r="AJ11" s="3"/>
      <c r="AK11" s="3"/>
      <c r="AL11" s="3"/>
      <c r="AM11" s="3">
        <v>2014</v>
      </c>
      <c r="AN11" s="3"/>
      <c r="AO11" s="3"/>
      <c r="AP11" s="3"/>
      <c r="AQ11" s="3">
        <v>1.0111441778002901</v>
      </c>
      <c r="AR11" s="3"/>
      <c r="AS11" s="3"/>
    </row>
    <row r="12" spans="1:45" x14ac:dyDescent="0.35">
      <c r="A12" s="13" t="s">
        <v>989</v>
      </c>
      <c r="B12" s="120" t="s">
        <v>998</v>
      </c>
      <c r="C12" s="7" t="s">
        <v>1002</v>
      </c>
      <c r="D12" s="3" t="s">
        <v>1014</v>
      </c>
      <c r="E12" s="3" t="str">
        <f t="shared" si="0"/>
        <v>alder3_9</v>
      </c>
      <c r="F12" s="3"/>
      <c r="G12" s="3"/>
      <c r="H12" s="101">
        <v>2014</v>
      </c>
      <c r="I12" s="101">
        <v>9</v>
      </c>
      <c r="J12" s="101"/>
      <c r="K12" s="101"/>
      <c r="L12" s="3" t="s">
        <v>601</v>
      </c>
      <c r="M12" s="3" t="s">
        <v>1025</v>
      </c>
      <c r="N12" s="3" t="s">
        <v>605</v>
      </c>
      <c r="O12" s="3" t="s">
        <v>611</v>
      </c>
      <c r="P12" s="3" t="s">
        <v>614</v>
      </c>
      <c r="Q12" s="3"/>
      <c r="R12" s="3" t="s">
        <v>622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75"/>
      <c r="AG12" s="3"/>
      <c r="AH12" s="3"/>
      <c r="AI12" s="3"/>
      <c r="AJ12" s="3"/>
      <c r="AK12" s="3"/>
      <c r="AL12" s="3"/>
      <c r="AM12" s="3">
        <v>2014</v>
      </c>
      <c r="AN12" s="3"/>
      <c r="AO12" s="3"/>
      <c r="AP12" s="3"/>
      <c r="AQ12" s="3">
        <v>1.0357046370754899</v>
      </c>
      <c r="AR12" s="3"/>
      <c r="AS12" s="3"/>
    </row>
    <row r="13" spans="1:45" x14ac:dyDescent="0.35">
      <c r="A13" s="13" t="s">
        <v>989</v>
      </c>
      <c r="B13" s="120" t="s">
        <v>998</v>
      </c>
      <c r="C13" s="7" t="s">
        <v>1003</v>
      </c>
      <c r="D13" s="3" t="s">
        <v>1015</v>
      </c>
      <c r="E13" s="3" t="str">
        <f t="shared" si="0"/>
        <v>birch1_6</v>
      </c>
      <c r="F13" s="3"/>
      <c r="G13" s="3"/>
      <c r="H13" s="101">
        <v>2014</v>
      </c>
      <c r="I13" s="101">
        <v>6</v>
      </c>
      <c r="J13" s="101"/>
      <c r="K13" s="101"/>
      <c r="L13" s="3" t="s">
        <v>601</v>
      </c>
      <c r="M13" s="3" t="s">
        <v>1025</v>
      </c>
      <c r="N13" s="3" t="s">
        <v>605</v>
      </c>
      <c r="O13" s="3" t="s">
        <v>611</v>
      </c>
      <c r="P13" s="3" t="s">
        <v>614</v>
      </c>
      <c r="Q13" s="3"/>
      <c r="R13" s="3" t="s">
        <v>622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75"/>
      <c r="AG13" s="3"/>
      <c r="AH13" s="3"/>
      <c r="AI13" s="3"/>
      <c r="AJ13" s="3"/>
      <c r="AK13" s="3"/>
      <c r="AL13" s="3"/>
      <c r="AM13" s="3">
        <v>2014</v>
      </c>
      <c r="AN13" s="3"/>
      <c r="AO13" s="3"/>
      <c r="AP13" s="3"/>
      <c r="AQ13" s="3">
        <v>1.0357953565611699</v>
      </c>
      <c r="AR13" s="3"/>
      <c r="AS13" s="3"/>
    </row>
    <row r="14" spans="1:45" x14ac:dyDescent="0.35">
      <c r="A14" s="13" t="s">
        <v>989</v>
      </c>
      <c r="B14" s="120" t="s">
        <v>998</v>
      </c>
      <c r="C14" s="7" t="s">
        <v>1004</v>
      </c>
      <c r="D14" s="3" t="s">
        <v>1016</v>
      </c>
      <c r="E14" s="3" t="str">
        <f t="shared" si="0"/>
        <v>birch2_6</v>
      </c>
      <c r="F14" s="3"/>
      <c r="G14" s="3"/>
      <c r="H14" s="101">
        <v>2014</v>
      </c>
      <c r="I14" s="101">
        <v>6</v>
      </c>
      <c r="J14" s="101"/>
      <c r="K14" s="101"/>
      <c r="L14" s="3" t="s">
        <v>601</v>
      </c>
      <c r="M14" s="3" t="s">
        <v>1025</v>
      </c>
      <c r="N14" s="3" t="s">
        <v>605</v>
      </c>
      <c r="O14" s="3" t="s">
        <v>611</v>
      </c>
      <c r="P14" s="3" t="s">
        <v>614</v>
      </c>
      <c r="Q14" s="3"/>
      <c r="R14" s="3" t="s">
        <v>622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75"/>
      <c r="AG14" s="3"/>
      <c r="AH14" s="3"/>
      <c r="AI14" s="3"/>
      <c r="AJ14" s="3"/>
      <c r="AK14" s="3"/>
      <c r="AL14" s="3"/>
      <c r="AM14" s="3">
        <v>2014</v>
      </c>
      <c r="AN14" s="3"/>
      <c r="AO14" s="3"/>
      <c r="AP14" s="3"/>
      <c r="AQ14" s="3">
        <v>1.0379599527352801</v>
      </c>
      <c r="AR14" s="3"/>
      <c r="AS14" s="3"/>
    </row>
    <row r="15" spans="1:45" x14ac:dyDescent="0.35">
      <c r="A15" s="13" t="s">
        <v>989</v>
      </c>
      <c r="B15" s="120" t="s">
        <v>998</v>
      </c>
      <c r="C15" s="7" t="s">
        <v>1005</v>
      </c>
      <c r="D15" s="3" t="s">
        <v>1017</v>
      </c>
      <c r="E15" s="3" t="str">
        <f t="shared" si="0"/>
        <v>birch3_6</v>
      </c>
      <c r="F15" s="3"/>
      <c r="G15" s="3"/>
      <c r="H15" s="101">
        <v>2014</v>
      </c>
      <c r="I15" s="101">
        <v>6</v>
      </c>
      <c r="J15" s="101"/>
      <c r="K15" s="101"/>
      <c r="L15" s="3" t="s">
        <v>601</v>
      </c>
      <c r="M15" s="3" t="s">
        <v>1025</v>
      </c>
      <c r="N15" s="3" t="s">
        <v>605</v>
      </c>
      <c r="O15" s="3" t="s">
        <v>611</v>
      </c>
      <c r="P15" s="3" t="s">
        <v>614</v>
      </c>
      <c r="Q15" s="3"/>
      <c r="R15" s="3" t="s">
        <v>622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75"/>
      <c r="AG15" s="3"/>
      <c r="AH15" s="3"/>
      <c r="AI15" s="3"/>
      <c r="AJ15" s="3"/>
      <c r="AK15" s="3"/>
      <c r="AL15" s="3"/>
      <c r="AM15" s="3">
        <v>2014</v>
      </c>
      <c r="AN15" s="3"/>
      <c r="AO15" s="3"/>
      <c r="AP15" s="3"/>
      <c r="AQ15" s="3">
        <v>1.0423645131415</v>
      </c>
      <c r="AR15" s="3"/>
      <c r="AS15" s="3"/>
    </row>
    <row r="16" spans="1:45" x14ac:dyDescent="0.35">
      <c r="A16" s="13" t="s">
        <v>989</v>
      </c>
      <c r="B16" s="120" t="s">
        <v>998</v>
      </c>
      <c r="C16" s="7" t="s">
        <v>1003</v>
      </c>
      <c r="D16" s="3" t="s">
        <v>1015</v>
      </c>
      <c r="E16" s="3" t="str">
        <f t="shared" si="0"/>
        <v>birch1_7</v>
      </c>
      <c r="F16" s="3"/>
      <c r="G16" s="3"/>
      <c r="H16" s="101">
        <v>2014</v>
      </c>
      <c r="I16" s="101">
        <v>7</v>
      </c>
      <c r="J16" s="101"/>
      <c r="K16" s="101"/>
      <c r="L16" s="3" t="s">
        <v>601</v>
      </c>
      <c r="M16" s="3" t="s">
        <v>1025</v>
      </c>
      <c r="N16" s="3" t="s">
        <v>605</v>
      </c>
      <c r="O16" s="3" t="s">
        <v>611</v>
      </c>
      <c r="P16" s="3" t="s">
        <v>614</v>
      </c>
      <c r="Q16" s="3"/>
      <c r="R16" s="3" t="s">
        <v>622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75"/>
      <c r="AG16" s="3"/>
      <c r="AH16" s="3"/>
      <c r="AI16" s="3"/>
      <c r="AJ16" s="3"/>
      <c r="AK16" s="3"/>
      <c r="AL16" s="3"/>
      <c r="AM16" s="3">
        <v>2014</v>
      </c>
      <c r="AN16" s="3"/>
      <c r="AO16" s="3"/>
      <c r="AP16" s="3"/>
      <c r="AQ16" s="3">
        <v>1.00042602114137</v>
      </c>
      <c r="AR16" s="3"/>
      <c r="AS16" s="3"/>
    </row>
    <row r="17" spans="1:45" x14ac:dyDescent="0.35">
      <c r="A17" s="13" t="s">
        <v>989</v>
      </c>
      <c r="B17" s="120" t="s">
        <v>998</v>
      </c>
      <c r="C17" s="7" t="s">
        <v>1004</v>
      </c>
      <c r="D17" s="3" t="s">
        <v>1016</v>
      </c>
      <c r="E17" s="3" t="str">
        <f t="shared" si="0"/>
        <v>birch2_7</v>
      </c>
      <c r="F17" s="3"/>
      <c r="G17" s="3"/>
      <c r="H17" s="101">
        <v>2014</v>
      </c>
      <c r="I17" s="101">
        <v>7</v>
      </c>
      <c r="J17" s="101"/>
      <c r="K17" s="101"/>
      <c r="L17" s="3" t="s">
        <v>601</v>
      </c>
      <c r="M17" s="3" t="s">
        <v>1025</v>
      </c>
      <c r="N17" s="3" t="s">
        <v>605</v>
      </c>
      <c r="O17" s="3" t="s">
        <v>611</v>
      </c>
      <c r="P17" s="3" t="s">
        <v>614</v>
      </c>
      <c r="Q17" s="3"/>
      <c r="R17" s="3" t="s">
        <v>622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75"/>
      <c r="AG17" s="3"/>
      <c r="AH17" s="3"/>
      <c r="AI17" s="3"/>
      <c r="AJ17" s="3"/>
      <c r="AK17" s="3"/>
      <c r="AL17" s="3"/>
      <c r="AM17" s="3">
        <v>2014</v>
      </c>
      <c r="AN17" s="3"/>
      <c r="AO17" s="3"/>
      <c r="AP17" s="3"/>
      <c r="AQ17" s="3">
        <v>1.01646408839779</v>
      </c>
      <c r="AR17" s="3"/>
      <c r="AS17" s="3"/>
    </row>
    <row r="18" spans="1:45" x14ac:dyDescent="0.35">
      <c r="A18" s="13" t="s">
        <v>989</v>
      </c>
      <c r="B18" s="120" t="s">
        <v>998</v>
      </c>
      <c r="C18" s="7" t="s">
        <v>1005</v>
      </c>
      <c r="D18" s="3" t="s">
        <v>1017</v>
      </c>
      <c r="E18" s="3" t="str">
        <f t="shared" si="0"/>
        <v>birch3_7</v>
      </c>
      <c r="F18" s="3"/>
      <c r="G18" s="3"/>
      <c r="H18" s="101">
        <v>2014</v>
      </c>
      <c r="I18" s="101">
        <v>7</v>
      </c>
      <c r="J18" s="101"/>
      <c r="K18" s="101"/>
      <c r="L18" s="3" t="s">
        <v>601</v>
      </c>
      <c r="M18" s="3" t="s">
        <v>1025</v>
      </c>
      <c r="N18" s="3" t="s">
        <v>605</v>
      </c>
      <c r="O18" s="3" t="s">
        <v>611</v>
      </c>
      <c r="P18" s="3" t="s">
        <v>614</v>
      </c>
      <c r="Q18" s="3"/>
      <c r="R18" s="3" t="s">
        <v>622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75"/>
      <c r="AG18" s="3"/>
      <c r="AH18" s="3"/>
      <c r="AI18" s="3"/>
      <c r="AJ18" s="3"/>
      <c r="AK18" s="3"/>
      <c r="AL18" s="3"/>
      <c r="AM18" s="3">
        <v>2014</v>
      </c>
      <c r="AN18" s="3"/>
      <c r="AO18" s="3"/>
      <c r="AP18" s="3"/>
      <c r="AQ18" s="3">
        <v>1.02931370357359</v>
      </c>
      <c r="AR18" s="3"/>
      <c r="AS18" s="3"/>
    </row>
    <row r="19" spans="1:45" x14ac:dyDescent="0.35">
      <c r="A19" s="13" t="s">
        <v>989</v>
      </c>
      <c r="B19" s="120" t="s">
        <v>998</v>
      </c>
      <c r="C19" s="7" t="s">
        <v>1003</v>
      </c>
      <c r="D19" s="3" t="s">
        <v>1015</v>
      </c>
      <c r="E19" s="3" t="str">
        <f t="shared" si="0"/>
        <v>birch1_9</v>
      </c>
      <c r="F19" s="3"/>
      <c r="G19" s="3"/>
      <c r="H19" s="101">
        <v>2014</v>
      </c>
      <c r="I19" s="101">
        <v>9</v>
      </c>
      <c r="J19" s="101"/>
      <c r="K19" s="101"/>
      <c r="L19" s="3" t="s">
        <v>601</v>
      </c>
      <c r="M19" s="3" t="s">
        <v>1025</v>
      </c>
      <c r="N19" s="3" t="s">
        <v>605</v>
      </c>
      <c r="O19" s="3" t="s">
        <v>611</v>
      </c>
      <c r="P19" s="3" t="s">
        <v>614</v>
      </c>
      <c r="Q19" s="3"/>
      <c r="R19" s="3" t="s">
        <v>622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76"/>
      <c r="AG19" s="3"/>
      <c r="AH19" s="3"/>
      <c r="AI19" s="3"/>
      <c r="AJ19" s="3"/>
      <c r="AK19" s="3"/>
      <c r="AL19" s="3"/>
      <c r="AM19" s="3">
        <v>2014</v>
      </c>
      <c r="AN19" s="3"/>
      <c r="AO19" s="3"/>
      <c r="AP19" s="3"/>
      <c r="AQ19" s="3">
        <v>1.02805544023249</v>
      </c>
      <c r="AR19" s="3"/>
      <c r="AS19" s="3"/>
    </row>
    <row r="20" spans="1:45" x14ac:dyDescent="0.35">
      <c r="A20" s="13" t="s">
        <v>989</v>
      </c>
      <c r="B20" s="120" t="s">
        <v>998</v>
      </c>
      <c r="C20" s="7" t="s">
        <v>1004</v>
      </c>
      <c r="D20" s="3" t="s">
        <v>1016</v>
      </c>
      <c r="E20" s="3" t="str">
        <f t="shared" si="0"/>
        <v>birch2_9</v>
      </c>
      <c r="F20" s="3"/>
      <c r="G20" s="3"/>
      <c r="H20" s="101">
        <v>2014</v>
      </c>
      <c r="I20" s="101">
        <v>9</v>
      </c>
      <c r="J20" s="101"/>
      <c r="K20" s="101"/>
      <c r="L20" s="3" t="s">
        <v>601</v>
      </c>
      <c r="M20" s="3" t="s">
        <v>1025</v>
      </c>
      <c r="N20" s="3" t="s">
        <v>605</v>
      </c>
      <c r="O20" s="3" t="s">
        <v>611</v>
      </c>
      <c r="P20" s="3" t="s">
        <v>614</v>
      </c>
      <c r="Q20" s="3"/>
      <c r="R20" s="3" t="s">
        <v>622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76"/>
      <c r="AG20" s="3"/>
      <c r="AH20" s="3"/>
      <c r="AI20" s="3"/>
      <c r="AJ20" s="3"/>
      <c r="AK20" s="3"/>
      <c r="AL20" s="3"/>
      <c r="AM20" s="3">
        <v>2014</v>
      </c>
      <c r="AN20" s="3"/>
      <c r="AO20" s="3"/>
      <c r="AP20" s="3"/>
      <c r="AQ20" s="3">
        <v>1.0333056557979099</v>
      </c>
      <c r="AR20" s="3"/>
      <c r="AS20" s="3"/>
    </row>
    <row r="21" spans="1:45" x14ac:dyDescent="0.35">
      <c r="A21" s="13" t="s">
        <v>989</v>
      </c>
      <c r="B21" s="120" t="s">
        <v>998</v>
      </c>
      <c r="C21" s="7" t="s">
        <v>1005</v>
      </c>
      <c r="D21" s="3" t="s">
        <v>1017</v>
      </c>
      <c r="E21" s="3" t="str">
        <f t="shared" si="0"/>
        <v>birch3_9</v>
      </c>
      <c r="F21" s="3"/>
      <c r="G21" s="3"/>
      <c r="H21" s="101">
        <v>2014</v>
      </c>
      <c r="I21" s="101">
        <v>9</v>
      </c>
      <c r="J21" s="101"/>
      <c r="K21" s="101"/>
      <c r="L21" s="3" t="s">
        <v>601</v>
      </c>
      <c r="M21" s="3" t="s">
        <v>1025</v>
      </c>
      <c r="N21" s="3" t="s">
        <v>605</v>
      </c>
      <c r="O21" s="3" t="s">
        <v>611</v>
      </c>
      <c r="P21" s="3" t="s">
        <v>614</v>
      </c>
      <c r="Q21" s="3"/>
      <c r="R21" s="3" t="s">
        <v>622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76"/>
      <c r="AG21" s="3"/>
      <c r="AH21" s="3"/>
      <c r="AI21" s="3"/>
      <c r="AJ21" s="3"/>
      <c r="AK21" s="3"/>
      <c r="AL21" s="3"/>
      <c r="AM21" s="3">
        <v>2014</v>
      </c>
      <c r="AN21" s="3"/>
      <c r="AO21" s="3"/>
      <c r="AP21" s="3"/>
      <c r="AQ21" s="3">
        <v>1.04235812601794</v>
      </c>
      <c r="AR21" s="3"/>
      <c r="AS21" s="3"/>
    </row>
    <row r="22" spans="1:45" x14ac:dyDescent="0.35">
      <c r="A22" s="13" t="s">
        <v>989</v>
      </c>
      <c r="B22" s="120" t="s">
        <v>998</v>
      </c>
      <c r="C22" s="9" t="s">
        <v>1006</v>
      </c>
      <c r="D22" s="9" t="s">
        <v>1018</v>
      </c>
      <c r="E22" s="3" t="str">
        <f t="shared" si="0"/>
        <v>heath1_6</v>
      </c>
      <c r="F22" s="3"/>
      <c r="G22" s="3"/>
      <c r="H22" s="101">
        <v>2014</v>
      </c>
      <c r="I22" s="101">
        <v>6</v>
      </c>
      <c r="J22" s="101"/>
      <c r="K22" s="101"/>
      <c r="L22" s="3" t="s">
        <v>601</v>
      </c>
      <c r="M22" s="3" t="s">
        <v>1025</v>
      </c>
      <c r="N22" s="3" t="s">
        <v>605</v>
      </c>
      <c r="O22" s="3" t="s">
        <v>611</v>
      </c>
      <c r="P22" s="3" t="s">
        <v>614</v>
      </c>
      <c r="Q22" s="3"/>
      <c r="R22" s="3" t="s">
        <v>622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76"/>
      <c r="AG22" s="3"/>
      <c r="AH22" s="3"/>
      <c r="AI22" s="3"/>
      <c r="AJ22" s="3"/>
      <c r="AK22" s="3"/>
      <c r="AL22" s="3"/>
      <c r="AM22" s="3">
        <v>2014</v>
      </c>
      <c r="AN22" s="3"/>
      <c r="AO22" s="3"/>
      <c r="AP22" s="3"/>
      <c r="AQ22" s="3">
        <v>0.9862833834994299</v>
      </c>
      <c r="AR22" s="3"/>
      <c r="AS22" s="3"/>
    </row>
    <row r="23" spans="1:45" x14ac:dyDescent="0.35">
      <c r="A23" s="13" t="s">
        <v>989</v>
      </c>
      <c r="B23" s="120" t="s">
        <v>998</v>
      </c>
      <c r="C23" s="9" t="s">
        <v>1007</v>
      </c>
      <c r="D23" s="9" t="s">
        <v>1019</v>
      </c>
      <c r="E23" s="3" t="str">
        <f t="shared" si="0"/>
        <v>heath2_6</v>
      </c>
      <c r="F23" s="3"/>
      <c r="G23" s="3"/>
      <c r="H23" s="101">
        <v>2014</v>
      </c>
      <c r="I23" s="101">
        <v>6</v>
      </c>
      <c r="J23" s="101"/>
      <c r="K23" s="101"/>
      <c r="L23" s="3" t="s">
        <v>601</v>
      </c>
      <c r="M23" s="3" t="s">
        <v>1025</v>
      </c>
      <c r="N23" s="3" t="s">
        <v>605</v>
      </c>
      <c r="O23" s="3" t="s">
        <v>611</v>
      </c>
      <c r="P23" s="3" t="s">
        <v>614</v>
      </c>
      <c r="Q23" s="3"/>
      <c r="R23" s="3" t="s">
        <v>622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75"/>
      <c r="AG23" s="3"/>
      <c r="AH23" s="3"/>
      <c r="AI23" s="3"/>
      <c r="AJ23" s="3"/>
      <c r="AK23" s="3"/>
      <c r="AL23" s="3"/>
      <c r="AM23" s="3">
        <v>2014</v>
      </c>
      <c r="AN23" s="3"/>
      <c r="AO23" s="3"/>
      <c r="AP23" s="3"/>
      <c r="AQ23" s="3">
        <v>1.0160618372491199</v>
      </c>
      <c r="AR23" s="3"/>
      <c r="AS23" s="3"/>
    </row>
    <row r="24" spans="1:45" x14ac:dyDescent="0.35">
      <c r="A24" s="13" t="s">
        <v>989</v>
      </c>
      <c r="B24" s="120" t="s">
        <v>998</v>
      </c>
      <c r="C24" s="9" t="s">
        <v>1008</v>
      </c>
      <c r="D24" s="9" t="s">
        <v>1020</v>
      </c>
      <c r="E24" s="3" t="str">
        <f t="shared" si="0"/>
        <v>heath3_6</v>
      </c>
      <c r="F24" s="3"/>
      <c r="G24" s="3"/>
      <c r="H24" s="101">
        <v>2014</v>
      </c>
      <c r="I24" s="101">
        <v>6</v>
      </c>
      <c r="J24" s="101"/>
      <c r="K24" s="101"/>
      <c r="L24" s="3" t="s">
        <v>601</v>
      </c>
      <c r="M24" s="3" t="s">
        <v>1025</v>
      </c>
      <c r="N24" s="3" t="s">
        <v>605</v>
      </c>
      <c r="O24" s="3" t="s">
        <v>611</v>
      </c>
      <c r="P24" s="3" t="s">
        <v>614</v>
      </c>
      <c r="Q24" s="3"/>
      <c r="R24" s="3" t="s">
        <v>622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76"/>
      <c r="AG24" s="3"/>
      <c r="AH24" s="3"/>
      <c r="AI24" s="3"/>
      <c r="AJ24" s="3"/>
      <c r="AK24" s="3"/>
      <c r="AL24" s="3"/>
      <c r="AM24" s="3">
        <v>2014</v>
      </c>
      <c r="AN24" s="3"/>
      <c r="AO24" s="3"/>
      <c r="AP24" s="3"/>
      <c r="AQ24" s="3">
        <v>1.0418220397570699</v>
      </c>
      <c r="AR24" s="3"/>
      <c r="AS24" s="3"/>
    </row>
    <row r="25" spans="1:45" x14ac:dyDescent="0.35">
      <c r="A25" s="13" t="s">
        <v>989</v>
      </c>
      <c r="B25" s="120" t="s">
        <v>998</v>
      </c>
      <c r="C25" s="9" t="s">
        <v>1006</v>
      </c>
      <c r="D25" s="9" t="s">
        <v>1018</v>
      </c>
      <c r="E25" s="3" t="str">
        <f t="shared" si="0"/>
        <v>heath1_7</v>
      </c>
      <c r="F25" s="3"/>
      <c r="G25" s="3"/>
      <c r="H25" s="101">
        <v>2014</v>
      </c>
      <c r="I25" s="101">
        <v>7</v>
      </c>
      <c r="J25" s="101"/>
      <c r="K25" s="101"/>
      <c r="L25" s="3" t="s">
        <v>601</v>
      </c>
      <c r="M25" s="3" t="s">
        <v>1025</v>
      </c>
      <c r="N25" s="3" t="s">
        <v>605</v>
      </c>
      <c r="O25" s="3" t="s">
        <v>611</v>
      </c>
      <c r="P25" s="3" t="s">
        <v>614</v>
      </c>
      <c r="Q25" s="3"/>
      <c r="R25" s="3" t="s">
        <v>622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76"/>
      <c r="AG25" s="3"/>
      <c r="AH25" s="3"/>
      <c r="AI25" s="3"/>
      <c r="AJ25" s="3"/>
      <c r="AK25" s="3"/>
      <c r="AL25" s="3"/>
      <c r="AM25" s="3">
        <v>2014</v>
      </c>
      <c r="AN25" s="3"/>
      <c r="AO25" s="3"/>
      <c r="AP25" s="3"/>
      <c r="AQ25" s="3">
        <v>0.9861844689999999</v>
      </c>
      <c r="AR25" s="3"/>
      <c r="AS25" s="3"/>
    </row>
    <row r="26" spans="1:45" x14ac:dyDescent="0.35">
      <c r="A26" s="13" t="s">
        <v>989</v>
      </c>
      <c r="B26" s="120" t="s">
        <v>998</v>
      </c>
      <c r="C26" s="9" t="s">
        <v>1007</v>
      </c>
      <c r="D26" s="9" t="s">
        <v>1019</v>
      </c>
      <c r="E26" s="3" t="str">
        <f t="shared" si="0"/>
        <v>heath2_7</v>
      </c>
      <c r="F26" s="3"/>
      <c r="G26" s="3"/>
      <c r="H26" s="101">
        <v>2014</v>
      </c>
      <c r="I26" s="101">
        <v>7</v>
      </c>
      <c r="J26" s="101"/>
      <c r="K26" s="101"/>
      <c r="L26" s="3" t="s">
        <v>601</v>
      </c>
      <c r="M26" s="3" t="s">
        <v>1025</v>
      </c>
      <c r="N26" s="3" t="s">
        <v>605</v>
      </c>
      <c r="O26" s="3" t="s">
        <v>611</v>
      </c>
      <c r="P26" s="3" t="s">
        <v>614</v>
      </c>
      <c r="Q26" s="3"/>
      <c r="R26" s="3" t="s">
        <v>622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76"/>
      <c r="AG26" s="3"/>
      <c r="AH26" s="3"/>
      <c r="AI26" s="3"/>
      <c r="AJ26" s="3"/>
      <c r="AK26" s="3"/>
      <c r="AL26" s="3"/>
      <c r="AM26" s="3">
        <v>2014</v>
      </c>
      <c r="AN26" s="3"/>
      <c r="AO26" s="3"/>
      <c r="AP26" s="3"/>
      <c r="AQ26" s="3">
        <v>1.0093612065389599</v>
      </c>
      <c r="AR26" s="3"/>
      <c r="AS26" s="3"/>
    </row>
    <row r="27" spans="1:45" x14ac:dyDescent="0.35">
      <c r="A27" s="13" t="s">
        <v>989</v>
      </c>
      <c r="B27" s="120" t="s">
        <v>998</v>
      </c>
      <c r="C27" s="9" t="s">
        <v>1008</v>
      </c>
      <c r="D27" s="9" t="s">
        <v>1020</v>
      </c>
      <c r="E27" s="3" t="str">
        <f t="shared" si="0"/>
        <v>heath3_7</v>
      </c>
      <c r="F27" s="3"/>
      <c r="G27" s="3"/>
      <c r="H27" s="101">
        <v>2014</v>
      </c>
      <c r="I27" s="101">
        <v>7</v>
      </c>
      <c r="J27" s="101"/>
      <c r="K27" s="101"/>
      <c r="L27" s="3" t="s">
        <v>601</v>
      </c>
      <c r="M27" s="3" t="s">
        <v>1025</v>
      </c>
      <c r="N27" s="3" t="s">
        <v>605</v>
      </c>
      <c r="O27" s="3" t="s">
        <v>611</v>
      </c>
      <c r="P27" s="3" t="s">
        <v>614</v>
      </c>
      <c r="Q27" s="3"/>
      <c r="R27" s="3" t="s">
        <v>622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76"/>
      <c r="AG27" s="3"/>
      <c r="AH27" s="3"/>
      <c r="AI27" s="3"/>
      <c r="AJ27" s="3"/>
      <c r="AK27" s="3"/>
      <c r="AL27" s="3"/>
      <c r="AM27" s="3">
        <v>2014</v>
      </c>
      <c r="AN27" s="3"/>
      <c r="AO27" s="3"/>
      <c r="AP27" s="3"/>
      <c r="AQ27" s="3">
        <v>1.0113001350762001</v>
      </c>
      <c r="AR27" s="3"/>
      <c r="AS27" s="3"/>
    </row>
    <row r="28" spans="1:45" ht="15.5" x14ac:dyDescent="0.35">
      <c r="A28" s="13" t="s">
        <v>989</v>
      </c>
      <c r="B28" s="120" t="s">
        <v>998</v>
      </c>
      <c r="C28" s="172" t="s">
        <v>1021</v>
      </c>
      <c r="D28" s="172" t="s">
        <v>1021</v>
      </c>
      <c r="E28" s="3" t="str">
        <f t="shared" si="0"/>
        <v>heath PR_6</v>
      </c>
      <c r="F28" s="3"/>
      <c r="G28" s="3"/>
      <c r="H28" s="101">
        <v>2014</v>
      </c>
      <c r="I28" s="3">
        <v>6</v>
      </c>
      <c r="J28" s="101"/>
      <c r="K28" s="101"/>
      <c r="L28" s="3" t="s">
        <v>601</v>
      </c>
      <c r="M28" s="3" t="s">
        <v>1025</v>
      </c>
      <c r="N28" s="3" t="s">
        <v>605</v>
      </c>
      <c r="O28" s="3" t="s">
        <v>611</v>
      </c>
      <c r="P28" s="3" t="s">
        <v>614</v>
      </c>
      <c r="Q28" s="3"/>
      <c r="R28" s="3" t="s">
        <v>622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77"/>
      <c r="AG28" s="3"/>
      <c r="AH28" s="3"/>
      <c r="AI28" s="3"/>
      <c r="AJ28" s="3"/>
      <c r="AK28" s="3"/>
      <c r="AL28" s="3"/>
      <c r="AM28" s="3">
        <v>2014</v>
      </c>
      <c r="AN28" s="3"/>
      <c r="AO28" s="3"/>
      <c r="AP28" s="178"/>
      <c r="AQ28" s="3">
        <v>1.01733761666209</v>
      </c>
      <c r="AR28" s="3"/>
      <c r="AS28" s="3"/>
    </row>
    <row r="29" spans="1:45" ht="15.5" x14ac:dyDescent="0.35">
      <c r="A29" s="13" t="s">
        <v>989</v>
      </c>
      <c r="B29" s="120" t="s">
        <v>998</v>
      </c>
      <c r="C29" s="172" t="s">
        <v>1022</v>
      </c>
      <c r="D29" s="172" t="s">
        <v>1022</v>
      </c>
      <c r="E29" s="3" t="str">
        <f t="shared" si="0"/>
        <v>alder PR_6</v>
      </c>
      <c r="F29" s="3"/>
      <c r="G29" s="3"/>
      <c r="H29" s="101">
        <v>2014</v>
      </c>
      <c r="I29" s="3">
        <v>6</v>
      </c>
      <c r="J29" s="101"/>
      <c r="K29" s="101"/>
      <c r="L29" s="3" t="s">
        <v>601</v>
      </c>
      <c r="M29" s="3" t="s">
        <v>1025</v>
      </c>
      <c r="N29" s="3" t="s">
        <v>605</v>
      </c>
      <c r="O29" s="3" t="s">
        <v>611</v>
      </c>
      <c r="P29" s="3" t="s">
        <v>614</v>
      </c>
      <c r="Q29" s="3"/>
      <c r="R29" s="3" t="s">
        <v>622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77"/>
      <c r="AG29" s="3"/>
      <c r="AH29" s="3"/>
      <c r="AI29" s="3"/>
      <c r="AJ29" s="3"/>
      <c r="AK29" s="3"/>
      <c r="AL29" s="3"/>
      <c r="AM29" s="3">
        <v>2014</v>
      </c>
      <c r="AN29" s="3"/>
      <c r="AO29" s="3"/>
      <c r="AP29" s="178"/>
      <c r="AQ29" s="3">
        <v>1.0239547591270901</v>
      </c>
      <c r="AR29" s="3"/>
      <c r="AS29" s="3"/>
    </row>
    <row r="30" spans="1:45" ht="15.5" x14ac:dyDescent="0.35">
      <c r="A30" s="13" t="s">
        <v>989</v>
      </c>
      <c r="B30" s="120" t="s">
        <v>998</v>
      </c>
      <c r="C30" s="172" t="s">
        <v>1023</v>
      </c>
      <c r="D30" s="172" t="s">
        <v>1023</v>
      </c>
      <c r="E30" s="3" t="str">
        <f t="shared" si="0"/>
        <v>birch PR_6</v>
      </c>
      <c r="F30" s="3"/>
      <c r="G30" s="3"/>
      <c r="H30" s="101">
        <v>2014</v>
      </c>
      <c r="I30" s="3">
        <v>6</v>
      </c>
      <c r="J30" s="101"/>
      <c r="K30" s="101"/>
      <c r="L30" s="3" t="s">
        <v>601</v>
      </c>
      <c r="M30" s="3" t="s">
        <v>1025</v>
      </c>
      <c r="N30" s="3" t="s">
        <v>605</v>
      </c>
      <c r="O30" s="3" t="s">
        <v>611</v>
      </c>
      <c r="P30" s="3" t="s">
        <v>614</v>
      </c>
      <c r="Q30" s="3"/>
      <c r="R30" s="3" t="s">
        <v>622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77"/>
      <c r="AG30" s="3"/>
      <c r="AH30" s="3"/>
      <c r="AI30" s="3"/>
      <c r="AJ30" s="3"/>
      <c r="AK30" s="3"/>
      <c r="AL30" s="3"/>
      <c r="AM30" s="3">
        <v>2014</v>
      </c>
      <c r="AN30" s="3"/>
      <c r="AO30" s="3"/>
      <c r="AP30" s="178"/>
      <c r="AQ30" s="3">
        <v>1.037313855339</v>
      </c>
      <c r="AR30" s="3"/>
      <c r="AS30" s="3"/>
    </row>
    <row r="31" spans="1:45" ht="15.5" x14ac:dyDescent="0.35">
      <c r="A31" s="13" t="s">
        <v>989</v>
      </c>
      <c r="B31" s="120" t="s">
        <v>998</v>
      </c>
      <c r="C31" s="172" t="s">
        <v>1022</v>
      </c>
      <c r="D31" s="172" t="s">
        <v>1022</v>
      </c>
      <c r="E31" s="3" t="str">
        <f t="shared" si="0"/>
        <v>alder PR_7</v>
      </c>
      <c r="F31" s="3"/>
      <c r="G31" s="3"/>
      <c r="H31" s="101">
        <v>2014</v>
      </c>
      <c r="I31" s="3">
        <v>7</v>
      </c>
      <c r="J31" s="101"/>
      <c r="K31" s="101"/>
      <c r="L31" s="3" t="s">
        <v>601</v>
      </c>
      <c r="M31" s="3" t="s">
        <v>1025</v>
      </c>
      <c r="N31" s="3" t="s">
        <v>605</v>
      </c>
      <c r="O31" s="3" t="s">
        <v>611</v>
      </c>
      <c r="P31" s="3" t="s">
        <v>614</v>
      </c>
      <c r="Q31" s="3"/>
      <c r="R31" s="3" t="s">
        <v>622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77"/>
      <c r="AG31" s="3"/>
      <c r="AH31" s="3"/>
      <c r="AI31" s="3"/>
      <c r="AJ31" s="3"/>
      <c r="AK31" s="3"/>
      <c r="AL31" s="3"/>
      <c r="AM31" s="3">
        <v>2014</v>
      </c>
      <c r="AN31" s="3"/>
      <c r="AO31" s="3"/>
      <c r="AP31" s="178"/>
      <c r="AQ31" s="3">
        <v>0.982427772440296</v>
      </c>
      <c r="AR31" s="3"/>
      <c r="AS31" s="3"/>
    </row>
    <row r="32" spans="1:45" ht="15.5" x14ac:dyDescent="0.35">
      <c r="A32" s="13" t="s">
        <v>989</v>
      </c>
      <c r="B32" s="120" t="s">
        <v>998</v>
      </c>
      <c r="C32" s="172" t="s">
        <v>1021</v>
      </c>
      <c r="D32" s="172" t="s">
        <v>1021</v>
      </c>
      <c r="E32" s="3" t="str">
        <f t="shared" si="0"/>
        <v>heath PR_7</v>
      </c>
      <c r="F32" s="3"/>
      <c r="G32" s="3"/>
      <c r="H32" s="101">
        <v>2014</v>
      </c>
      <c r="I32" s="3">
        <v>7</v>
      </c>
      <c r="J32" s="101"/>
      <c r="K32" s="101"/>
      <c r="L32" s="3" t="s">
        <v>601</v>
      </c>
      <c r="M32" s="3" t="s">
        <v>1025</v>
      </c>
      <c r="N32" s="3" t="s">
        <v>605</v>
      </c>
      <c r="O32" s="3" t="s">
        <v>611</v>
      </c>
      <c r="P32" s="3" t="s">
        <v>614</v>
      </c>
      <c r="Q32" s="3"/>
      <c r="R32" s="3" t="s">
        <v>622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77"/>
      <c r="AG32" s="3"/>
      <c r="AH32" s="3"/>
      <c r="AI32" s="3"/>
      <c r="AJ32" s="3"/>
      <c r="AK32" s="3"/>
      <c r="AL32" s="3"/>
      <c r="AM32" s="3">
        <v>2014</v>
      </c>
      <c r="AN32" s="3"/>
      <c r="AO32" s="3"/>
      <c r="AP32" s="178"/>
      <c r="AQ32" s="3">
        <v>1.01493403444962</v>
      </c>
      <c r="AR32" s="3"/>
      <c r="AS32" s="3"/>
    </row>
    <row r="33" spans="1:45" ht="15.5" x14ac:dyDescent="0.35">
      <c r="A33" s="13" t="s">
        <v>989</v>
      </c>
      <c r="B33" s="120" t="s">
        <v>998</v>
      </c>
      <c r="C33" s="172" t="s">
        <v>1023</v>
      </c>
      <c r="D33" s="172" t="s">
        <v>1023</v>
      </c>
      <c r="E33" s="3" t="str">
        <f t="shared" si="0"/>
        <v>birch PR_7</v>
      </c>
      <c r="F33" s="3"/>
      <c r="G33" s="3"/>
      <c r="H33" s="101">
        <v>2014</v>
      </c>
      <c r="I33" s="3">
        <v>7</v>
      </c>
      <c r="J33" s="101"/>
      <c r="K33" s="101"/>
      <c r="L33" s="3" t="s">
        <v>601</v>
      </c>
      <c r="M33" s="3" t="s">
        <v>1025</v>
      </c>
      <c r="N33" s="3" t="s">
        <v>605</v>
      </c>
      <c r="O33" s="3" t="s">
        <v>611</v>
      </c>
      <c r="P33" s="3" t="s">
        <v>614</v>
      </c>
      <c r="Q33" s="3"/>
      <c r="R33" s="3" t="s">
        <v>622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77"/>
      <c r="AG33" s="3"/>
      <c r="AH33" s="3"/>
      <c r="AI33" s="3"/>
      <c r="AJ33" s="3"/>
      <c r="AK33" s="3"/>
      <c r="AL33" s="3"/>
      <c r="AM33" s="3">
        <v>2014</v>
      </c>
      <c r="AN33" s="3"/>
      <c r="AO33" s="3"/>
      <c r="AP33" s="178"/>
      <c r="AQ33" s="3">
        <v>1.01081354652758</v>
      </c>
      <c r="AR33" s="3"/>
      <c r="AS33" s="3"/>
    </row>
    <row r="34" spans="1:45" x14ac:dyDescent="0.35">
      <c r="A34" s="13" t="s">
        <v>989</v>
      </c>
      <c r="B34" s="120" t="s">
        <v>998</v>
      </c>
      <c r="C34" s="172" t="s">
        <v>1022</v>
      </c>
      <c r="D34" s="172" t="s">
        <v>1022</v>
      </c>
      <c r="E34" s="3" t="str">
        <f t="shared" si="0"/>
        <v>alder PR_8</v>
      </c>
      <c r="F34" s="3"/>
      <c r="G34" s="3"/>
      <c r="H34" s="101">
        <v>2014</v>
      </c>
      <c r="I34" s="3">
        <v>8</v>
      </c>
      <c r="J34" s="101"/>
      <c r="K34" s="101"/>
      <c r="L34" s="3" t="s">
        <v>601</v>
      </c>
      <c r="M34" s="3" t="s">
        <v>1025</v>
      </c>
      <c r="N34" s="3" t="s">
        <v>605</v>
      </c>
      <c r="O34" s="3" t="s">
        <v>611</v>
      </c>
      <c r="P34" s="3" t="s">
        <v>614</v>
      </c>
      <c r="Q34" s="3"/>
      <c r="R34" s="3" t="s">
        <v>622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>
        <v>2014</v>
      </c>
      <c r="AN34" s="3"/>
      <c r="AO34" s="3"/>
      <c r="AP34" s="178"/>
      <c r="AQ34" s="3">
        <v>0.99095311213285697</v>
      </c>
      <c r="AR34" s="3"/>
      <c r="AS34" s="3"/>
    </row>
    <row r="35" spans="1:45" x14ac:dyDescent="0.35">
      <c r="A35" s="13" t="s">
        <v>989</v>
      </c>
      <c r="B35" s="120" t="s">
        <v>998</v>
      </c>
      <c r="C35" s="172" t="s">
        <v>1023</v>
      </c>
      <c r="D35" s="172" t="s">
        <v>1023</v>
      </c>
      <c r="E35" s="3" t="str">
        <f t="shared" si="0"/>
        <v>birch PR_8</v>
      </c>
      <c r="F35" s="3"/>
      <c r="G35" s="3"/>
      <c r="H35" s="101">
        <v>2014</v>
      </c>
      <c r="I35" s="3">
        <v>8</v>
      </c>
      <c r="J35" s="101"/>
      <c r="K35" s="101"/>
      <c r="L35" s="3" t="s">
        <v>601</v>
      </c>
      <c r="M35" s="3" t="s">
        <v>1025</v>
      </c>
      <c r="N35" s="3" t="s">
        <v>605</v>
      </c>
      <c r="O35" s="3" t="s">
        <v>611</v>
      </c>
      <c r="P35" s="3" t="s">
        <v>614</v>
      </c>
      <c r="Q35" s="3"/>
      <c r="R35" s="3" t="s">
        <v>622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2014</v>
      </c>
      <c r="AN35" s="3"/>
      <c r="AO35" s="3"/>
      <c r="AP35" s="178"/>
      <c r="AQ35" s="3">
        <v>1.0374631141916</v>
      </c>
      <c r="AR35" s="3"/>
      <c r="AS35" s="3"/>
    </row>
    <row r="36" spans="1:45" x14ac:dyDescent="0.35">
      <c r="B36" s="3"/>
      <c r="C36" s="3"/>
      <c r="D36" s="3"/>
      <c r="E36" s="3"/>
      <c r="F36" s="3"/>
      <c r="G36" s="3"/>
      <c r="H36" s="101"/>
      <c r="I36" s="101"/>
      <c r="J36" s="101"/>
      <c r="K36" s="10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35">
      <c r="B37" s="3"/>
      <c r="C37" s="3"/>
      <c r="D37" s="3"/>
      <c r="E37" s="3"/>
      <c r="F37" s="3"/>
      <c r="G37" s="3"/>
      <c r="H37" s="101"/>
      <c r="I37" s="101"/>
      <c r="J37" s="101"/>
      <c r="K37" s="10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35">
      <c r="B38" s="3"/>
      <c r="C38" s="3"/>
      <c r="D38" s="3"/>
      <c r="E38" s="3"/>
      <c r="F38" s="3"/>
      <c r="G38" s="3"/>
      <c r="H38" s="101"/>
      <c r="I38" s="101"/>
      <c r="J38" s="101"/>
      <c r="K38" s="10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35">
      <c r="B39" s="3"/>
      <c r="C39" s="3"/>
      <c r="D39" s="3"/>
      <c r="E39" s="3"/>
      <c r="F39" s="3"/>
      <c r="G39" s="3"/>
      <c r="H39" s="101"/>
      <c r="I39" s="101"/>
      <c r="J39" s="101"/>
      <c r="K39" s="10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35">
      <c r="B40" s="3"/>
      <c r="C40" s="3"/>
      <c r="D40" s="3"/>
      <c r="E40" s="3"/>
      <c r="F40" s="3"/>
      <c r="G40" s="3"/>
      <c r="H40" s="101"/>
      <c r="I40" s="101"/>
      <c r="J40" s="101"/>
      <c r="K40" s="10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x14ac:dyDescent="0.35">
      <c r="B41" s="3"/>
      <c r="C41" s="3"/>
      <c r="D41" s="3"/>
      <c r="E41" s="3"/>
      <c r="F41" s="3"/>
      <c r="G41" s="3"/>
      <c r="H41" s="101"/>
      <c r="I41" s="101"/>
      <c r="J41" s="101"/>
      <c r="K41" s="10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x14ac:dyDescent="0.35">
      <c r="B42" s="3"/>
      <c r="C42" s="3"/>
      <c r="D42" s="3"/>
      <c r="E42" s="3"/>
      <c r="F42" s="3"/>
      <c r="G42" s="3"/>
      <c r="H42" s="101"/>
      <c r="I42" s="101"/>
      <c r="J42" s="101"/>
      <c r="K42" s="10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x14ac:dyDescent="0.35">
      <c r="B43" s="3"/>
      <c r="C43" s="3"/>
      <c r="D43" s="3"/>
      <c r="E43" s="3"/>
      <c r="F43" s="3"/>
      <c r="G43" s="3"/>
      <c r="H43" s="101"/>
      <c r="I43" s="101"/>
      <c r="J43" s="101"/>
      <c r="K43" s="10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x14ac:dyDescent="0.35">
      <c r="B44" s="3"/>
      <c r="C44" s="3"/>
      <c r="D44" s="3"/>
      <c r="E44" s="3"/>
      <c r="F44" s="3"/>
      <c r="G44" s="3"/>
      <c r="H44" s="101"/>
      <c r="I44" s="101"/>
      <c r="J44" s="101"/>
      <c r="K44" s="10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x14ac:dyDescent="0.35">
      <c r="B45" s="3"/>
      <c r="C45" s="3"/>
      <c r="D45" s="3"/>
      <c r="E45" s="3"/>
      <c r="F45" s="3"/>
      <c r="G45" s="3"/>
      <c r="H45" s="101"/>
      <c r="I45" s="101"/>
      <c r="J45" s="101"/>
      <c r="K45" s="10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x14ac:dyDescent="0.35">
      <c r="B46" s="3"/>
      <c r="C46" s="3"/>
      <c r="D46" s="3"/>
      <c r="E46" s="3"/>
      <c r="F46" s="3"/>
      <c r="G46" s="3"/>
      <c r="H46" s="101"/>
      <c r="I46" s="101"/>
      <c r="J46" s="101"/>
      <c r="K46" s="10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x14ac:dyDescent="0.35">
      <c r="B47" s="3"/>
      <c r="C47" s="3"/>
      <c r="D47" s="3"/>
      <c r="E47" s="3"/>
      <c r="F47" s="3"/>
      <c r="G47" s="3"/>
      <c r="H47" s="101"/>
      <c r="I47" s="101"/>
      <c r="J47" s="101"/>
      <c r="K47" s="10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x14ac:dyDescent="0.35">
      <c r="B48" s="3"/>
      <c r="C48" s="3"/>
      <c r="D48" s="3"/>
      <c r="E48" s="3"/>
      <c r="F48" s="3"/>
      <c r="G48" s="3"/>
      <c r="H48" s="101"/>
      <c r="I48" s="101"/>
      <c r="J48" s="101"/>
      <c r="K48" s="10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1"/>
      <c r="I49" s="101"/>
      <c r="J49" s="101"/>
      <c r="K49" s="10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1"/>
      <c r="I50" s="101"/>
      <c r="J50" s="101"/>
      <c r="K50" s="10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1"/>
      <c r="I51" s="101"/>
      <c r="J51" s="101"/>
      <c r="K51" s="10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1"/>
      <c r="I52" s="101"/>
      <c r="J52" s="101"/>
      <c r="K52" s="10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1"/>
      <c r="I53" s="101"/>
      <c r="J53" s="101"/>
      <c r="K53" s="10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1"/>
      <c r="I54" s="101"/>
      <c r="J54" s="101"/>
      <c r="K54" s="10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1"/>
      <c r="I55" s="101"/>
      <c r="J55" s="101"/>
      <c r="K55" s="10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1"/>
      <c r="I56" s="101"/>
      <c r="J56" s="101"/>
      <c r="K56" s="10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1"/>
      <c r="I57" s="101"/>
      <c r="J57" s="101"/>
      <c r="K57" s="10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1"/>
      <c r="I58" s="101"/>
      <c r="J58" s="101"/>
      <c r="K58" s="10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1"/>
      <c r="I59" s="101"/>
      <c r="J59" s="101"/>
      <c r="K59" s="10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1"/>
      <c r="I60" s="101"/>
      <c r="J60" s="101"/>
      <c r="K60" s="10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1"/>
      <c r="I61" s="101"/>
      <c r="J61" s="101"/>
      <c r="K61" s="10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1"/>
      <c r="I62" s="101"/>
      <c r="J62" s="101"/>
      <c r="K62" s="10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1"/>
      <c r="I63" s="101"/>
      <c r="J63" s="101"/>
      <c r="K63" s="10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honeticPr fontId="3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D4:D21 D36:D1048576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B36:B1048576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I4" sqref="I4:J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07" bestFit="1" customWidth="1"/>
    <col min="6" max="6" width="15.1796875" style="107" bestFit="1" customWidth="1"/>
    <col min="7" max="7" width="14.36328125" style="107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4" t="s">
        <v>637</v>
      </c>
      <c r="B1" s="134" t="s">
        <v>14</v>
      </c>
      <c r="C1" s="134" t="s">
        <v>427</v>
      </c>
      <c r="D1" s="134" t="s">
        <v>458</v>
      </c>
      <c r="E1" s="135" t="s">
        <v>708</v>
      </c>
      <c r="F1" s="136" t="s">
        <v>709</v>
      </c>
      <c r="G1" s="136" t="s">
        <v>710</v>
      </c>
      <c r="H1" s="137" t="s">
        <v>459</v>
      </c>
      <c r="I1" s="134" t="s">
        <v>460</v>
      </c>
      <c r="J1" s="134" t="s">
        <v>461</v>
      </c>
      <c r="K1" s="138" t="s">
        <v>462</v>
      </c>
      <c r="L1" s="138" t="s">
        <v>987</v>
      </c>
      <c r="M1" s="138" t="s">
        <v>463</v>
      </c>
      <c r="N1" s="138" t="s">
        <v>910</v>
      </c>
      <c r="O1" s="138" t="s">
        <v>464</v>
      </c>
      <c r="P1" s="138" t="s">
        <v>465</v>
      </c>
      <c r="Q1" s="139" t="s">
        <v>824</v>
      </c>
      <c r="R1" s="138" t="s">
        <v>466</v>
      </c>
      <c r="S1" s="140" t="s">
        <v>467</v>
      </c>
      <c r="T1" s="140" t="s">
        <v>468</v>
      </c>
      <c r="U1" s="140" t="s">
        <v>469</v>
      </c>
      <c r="V1" s="140" t="s">
        <v>470</v>
      </c>
      <c r="W1" s="140" t="s">
        <v>471</v>
      </c>
      <c r="X1" s="140" t="s">
        <v>472</v>
      </c>
      <c r="Y1" s="140" t="s">
        <v>473</v>
      </c>
      <c r="Z1" s="140" t="s">
        <v>474</v>
      </c>
      <c r="AA1" s="140" t="s">
        <v>905</v>
      </c>
      <c r="AB1" s="140" t="s">
        <v>475</v>
      </c>
      <c r="AC1" s="140" t="s">
        <v>476</v>
      </c>
      <c r="AD1" s="140" t="s">
        <v>917</v>
      </c>
      <c r="AE1" s="141" t="s">
        <v>477</v>
      </c>
      <c r="AF1" s="141" t="s">
        <v>478</v>
      </c>
      <c r="AG1" s="142" t="s">
        <v>479</v>
      </c>
      <c r="AH1" s="142" t="s">
        <v>480</v>
      </c>
      <c r="AI1" s="142" t="s">
        <v>481</v>
      </c>
      <c r="AJ1" s="142" t="s">
        <v>482</v>
      </c>
      <c r="AK1" s="142" t="s">
        <v>734</v>
      </c>
      <c r="AL1" s="142" t="s">
        <v>483</v>
      </c>
      <c r="AM1" s="142" t="s">
        <v>484</v>
      </c>
      <c r="AN1" s="142" t="s">
        <v>485</v>
      </c>
      <c r="AO1" s="142" t="s">
        <v>486</v>
      </c>
      <c r="AP1" s="142" t="s">
        <v>487</v>
      </c>
      <c r="AQ1" s="142" t="s">
        <v>735</v>
      </c>
      <c r="AR1" s="143" t="s">
        <v>488</v>
      </c>
      <c r="AS1" s="143" t="s">
        <v>489</v>
      </c>
      <c r="AT1" s="143" t="s">
        <v>490</v>
      </c>
      <c r="AU1" s="143" t="s">
        <v>491</v>
      </c>
      <c r="AV1" s="143" t="s">
        <v>492</v>
      </c>
      <c r="AW1" s="143" t="s">
        <v>493</v>
      </c>
      <c r="AX1" s="143" t="s">
        <v>816</v>
      </c>
      <c r="AY1" s="143" t="s">
        <v>494</v>
      </c>
      <c r="AZ1" s="143" t="s">
        <v>495</v>
      </c>
      <c r="BA1" s="143" t="s">
        <v>826</v>
      </c>
      <c r="BB1" s="144" t="s">
        <v>496</v>
      </c>
      <c r="BC1" s="144" t="s">
        <v>497</v>
      </c>
      <c r="BD1" s="144" t="s">
        <v>498</v>
      </c>
      <c r="BE1" s="144" t="s">
        <v>499</v>
      </c>
      <c r="BF1" s="144" t="s">
        <v>500</v>
      </c>
      <c r="BG1" s="144" t="s">
        <v>501</v>
      </c>
      <c r="BH1" s="144" t="s">
        <v>502</v>
      </c>
      <c r="BI1" s="144" t="s">
        <v>503</v>
      </c>
      <c r="BJ1" s="144" t="s">
        <v>504</v>
      </c>
      <c r="BK1" s="144" t="s">
        <v>505</v>
      </c>
      <c r="BL1" s="144" t="s">
        <v>506</v>
      </c>
      <c r="BM1" s="145" t="s">
        <v>507</v>
      </c>
      <c r="BN1" s="145" t="s">
        <v>508</v>
      </c>
      <c r="BO1" s="145" t="s">
        <v>509</v>
      </c>
      <c r="BP1" s="146" t="s">
        <v>736</v>
      </c>
      <c r="BQ1" s="146" t="s">
        <v>737</v>
      </c>
      <c r="BR1" s="146" t="s">
        <v>510</v>
      </c>
      <c r="BS1" s="146" t="s">
        <v>817</v>
      </c>
      <c r="BT1" s="146" t="s">
        <v>818</v>
      </c>
      <c r="BU1" s="146" t="s">
        <v>511</v>
      </c>
      <c r="BV1" s="146" t="s">
        <v>512</v>
      </c>
      <c r="BW1" s="146" t="s">
        <v>804</v>
      </c>
      <c r="BX1" s="146" t="s">
        <v>513</v>
      </c>
      <c r="BY1" s="146" t="s">
        <v>514</v>
      </c>
      <c r="BZ1" s="146" t="s">
        <v>515</v>
      </c>
      <c r="CA1" s="146" t="s">
        <v>516</v>
      </c>
      <c r="CB1" s="146" t="s">
        <v>517</v>
      </c>
      <c r="CC1" s="146" t="s">
        <v>518</v>
      </c>
      <c r="CD1" s="146" t="s">
        <v>519</v>
      </c>
      <c r="CE1" s="146" t="s">
        <v>806</v>
      </c>
      <c r="CF1" s="146" t="s">
        <v>520</v>
      </c>
      <c r="CG1" s="146" t="s">
        <v>521</v>
      </c>
      <c r="CH1" s="146" t="s">
        <v>522</v>
      </c>
      <c r="CI1" s="146" t="s">
        <v>523</v>
      </c>
      <c r="CJ1" s="146" t="s">
        <v>524</v>
      </c>
      <c r="CK1" s="146" t="s">
        <v>525</v>
      </c>
      <c r="CL1" s="146" t="s">
        <v>526</v>
      </c>
      <c r="CM1" s="146" t="s">
        <v>527</v>
      </c>
      <c r="CN1" s="146" t="s">
        <v>528</v>
      </c>
      <c r="CO1" s="146" t="s">
        <v>529</v>
      </c>
      <c r="CP1" s="147" t="s">
        <v>530</v>
      </c>
      <c r="CQ1" s="147" t="s">
        <v>531</v>
      </c>
      <c r="CR1" s="147" t="s">
        <v>532</v>
      </c>
      <c r="CS1" s="147" t="s">
        <v>533</v>
      </c>
      <c r="CT1" s="147" t="s">
        <v>534</v>
      </c>
      <c r="CU1" s="147" t="s">
        <v>738</v>
      </c>
      <c r="CV1" s="147" t="s">
        <v>535</v>
      </c>
      <c r="CW1" s="147" t="s">
        <v>536</v>
      </c>
      <c r="CX1" s="147" t="s">
        <v>537</v>
      </c>
      <c r="CY1" s="147" t="s">
        <v>538</v>
      </c>
      <c r="CZ1" s="147" t="s">
        <v>539</v>
      </c>
      <c r="DA1" s="147" t="s">
        <v>540</v>
      </c>
      <c r="DB1" s="147" t="s">
        <v>541</v>
      </c>
      <c r="DC1" s="147" t="s">
        <v>542</v>
      </c>
      <c r="DD1" s="83" t="s">
        <v>543</v>
      </c>
      <c r="DE1" s="83" t="s">
        <v>544</v>
      </c>
      <c r="DF1" s="148" t="s">
        <v>830</v>
      </c>
      <c r="DG1" s="148" t="s">
        <v>831</v>
      </c>
      <c r="DH1" s="148" t="s">
        <v>832</v>
      </c>
      <c r="DI1" s="148" t="s">
        <v>833</v>
      </c>
      <c r="DJ1" s="148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99" t="s">
        <v>700</v>
      </c>
      <c r="F2" s="99" t="s">
        <v>701</v>
      </c>
      <c r="G2" s="99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28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3" t="s">
        <v>834</v>
      </c>
      <c r="DG2" s="123" t="s">
        <v>835</v>
      </c>
      <c r="DH2" s="123" t="s">
        <v>836</v>
      </c>
      <c r="DI2" s="123" t="s">
        <v>837</v>
      </c>
      <c r="DJ2" s="123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0" t="s">
        <v>697</v>
      </c>
      <c r="F3" s="100" t="s">
        <v>34</v>
      </c>
      <c r="G3" s="100" t="s">
        <v>698</v>
      </c>
      <c r="H3" s="79" t="s">
        <v>342</v>
      </c>
      <c r="I3" s="27" t="s">
        <v>40</v>
      </c>
      <c r="J3" s="27" t="s">
        <v>40</v>
      </c>
      <c r="K3" s="28"/>
      <c r="L3" s="168" t="s">
        <v>342</v>
      </c>
      <c r="M3" s="79" t="s">
        <v>342</v>
      </c>
      <c r="N3" s="79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24" t="s">
        <v>126</v>
      </c>
      <c r="DG3" s="124" t="s">
        <v>37</v>
      </c>
      <c r="DH3" s="124" t="s">
        <v>45</v>
      </c>
      <c r="DI3" s="124" t="s">
        <v>131</v>
      </c>
      <c r="DJ3" s="124"/>
    </row>
    <row r="4" spans="1:114" ht="15" customHeight="1" x14ac:dyDescent="0.4">
      <c r="A4" s="119" t="s">
        <v>989</v>
      </c>
      <c r="B4" s="120" t="s">
        <v>998</v>
      </c>
      <c r="C4" s="3" t="s">
        <v>1012</v>
      </c>
      <c r="D4" s="8" t="str">
        <f>C4&amp;"_"&amp;1</f>
        <v>alder1_1</v>
      </c>
      <c r="E4" s="106">
        <v>2014</v>
      </c>
      <c r="F4" s="106"/>
      <c r="G4" s="106"/>
      <c r="H4" s="174"/>
      <c r="I4" s="8">
        <v>-21</v>
      </c>
      <c r="J4" s="8">
        <v>-20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>
        <v>2014</v>
      </c>
      <c r="BH4" s="5"/>
      <c r="BI4" s="5"/>
      <c r="BJ4" s="174">
        <v>1.1015873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6" x14ac:dyDescent="0.4">
      <c r="A5" s="119" t="s">
        <v>989</v>
      </c>
      <c r="B5" s="120" t="s">
        <v>998</v>
      </c>
      <c r="C5" s="3" t="s">
        <v>1012</v>
      </c>
      <c r="D5" s="8" t="str">
        <f>C5&amp;"_"&amp;2</f>
        <v>alder1_2</v>
      </c>
      <c r="E5" s="106">
        <v>2014</v>
      </c>
      <c r="F5" s="106"/>
      <c r="G5" s="106"/>
      <c r="H5" s="174"/>
      <c r="I5" s="8">
        <v>-20</v>
      </c>
      <c r="J5" s="8">
        <v>-19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>
        <v>2014</v>
      </c>
      <c r="BH5" s="5"/>
      <c r="BI5" s="5"/>
      <c r="BJ5" s="174">
        <v>1.0973545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6" x14ac:dyDescent="0.4">
      <c r="A6" s="119" t="s">
        <v>989</v>
      </c>
      <c r="B6" s="120" t="s">
        <v>998</v>
      </c>
      <c r="C6" s="3" t="s">
        <v>1012</v>
      </c>
      <c r="D6" s="8" t="str">
        <f>C6&amp;"_"&amp;3</f>
        <v>alder1_3</v>
      </c>
      <c r="E6" s="106">
        <v>2014</v>
      </c>
      <c r="F6" s="106"/>
      <c r="G6" s="106"/>
      <c r="H6" s="174"/>
      <c r="I6" s="8">
        <v>-18</v>
      </c>
      <c r="J6" s="8">
        <v>-17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>
        <v>2014</v>
      </c>
      <c r="BH6" s="5"/>
      <c r="BI6" s="5"/>
      <c r="BJ6" s="174">
        <v>1.0708994699999999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6" x14ac:dyDescent="0.4">
      <c r="A7" s="119" t="s">
        <v>989</v>
      </c>
      <c r="B7" s="120" t="s">
        <v>998</v>
      </c>
      <c r="C7" s="3" t="s">
        <v>1012</v>
      </c>
      <c r="D7" s="8" t="str">
        <f>C7&amp;"_"&amp;4</f>
        <v>alder1_4</v>
      </c>
      <c r="E7" s="106">
        <v>2014</v>
      </c>
      <c r="F7" s="106"/>
      <c r="G7" s="106"/>
      <c r="H7" s="174"/>
      <c r="I7" s="8">
        <v>-13</v>
      </c>
      <c r="J7" s="8">
        <v>-12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>
        <v>2014</v>
      </c>
      <c r="BH7" s="5"/>
      <c r="BI7" s="5"/>
      <c r="BJ7" s="174">
        <v>1.0095238100000001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6" x14ac:dyDescent="0.4">
      <c r="A8" s="119" t="s">
        <v>989</v>
      </c>
      <c r="B8" s="120" t="s">
        <v>998</v>
      </c>
      <c r="C8" s="3" t="s">
        <v>1012</v>
      </c>
      <c r="D8" s="8" t="str">
        <f>C8&amp;"_"&amp;5</f>
        <v>alder1_5</v>
      </c>
      <c r="E8" s="106">
        <v>2014</v>
      </c>
      <c r="F8" s="106"/>
      <c r="G8" s="106"/>
      <c r="H8" s="174"/>
      <c r="I8" s="8">
        <v>-2</v>
      </c>
      <c r="J8" s="8">
        <v>0</v>
      </c>
      <c r="K8" s="17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>
        <v>2014</v>
      </c>
      <c r="BH8" s="5"/>
      <c r="BI8" s="5"/>
      <c r="BJ8" s="174">
        <v>0.89312169299999988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6" x14ac:dyDescent="0.4">
      <c r="A9" s="119" t="s">
        <v>989</v>
      </c>
      <c r="B9" s="120" t="s">
        <v>998</v>
      </c>
      <c r="C9" s="3" t="s">
        <v>1013</v>
      </c>
      <c r="D9" s="8" t="str">
        <f>C9&amp;"_"&amp;1</f>
        <v>alder2_1</v>
      </c>
      <c r="E9" s="106">
        <v>2014</v>
      </c>
      <c r="H9" s="174"/>
      <c r="I9" s="9">
        <v>-11</v>
      </c>
      <c r="J9" s="9">
        <v>-10</v>
      </c>
      <c r="K9" s="173"/>
      <c r="AB9" s="5"/>
      <c r="BF9" s="5">
        <v>2014</v>
      </c>
      <c r="BJ9" s="174">
        <v>1.27513228</v>
      </c>
      <c r="BK9" s="5"/>
    </row>
    <row r="10" spans="1:114" ht="16" x14ac:dyDescent="0.4">
      <c r="A10" s="119" t="s">
        <v>989</v>
      </c>
      <c r="B10" s="120" t="s">
        <v>998</v>
      </c>
      <c r="C10" s="3" t="s">
        <v>1013</v>
      </c>
      <c r="D10" s="8" t="str">
        <f>C10&amp;"_"&amp;2</f>
        <v>alder2_2</v>
      </c>
      <c r="E10" s="106">
        <v>2014</v>
      </c>
      <c r="H10" s="174"/>
      <c r="I10" s="107">
        <v>-9</v>
      </c>
      <c r="J10" s="9">
        <v>-8</v>
      </c>
      <c r="K10" s="173"/>
      <c r="AB10" s="5"/>
      <c r="BF10" s="5">
        <v>2014</v>
      </c>
      <c r="BJ10" s="174">
        <v>1.1354497399999999</v>
      </c>
      <c r="BK10" s="5"/>
    </row>
    <row r="11" spans="1:114" ht="16" x14ac:dyDescent="0.4">
      <c r="A11" s="119" t="s">
        <v>989</v>
      </c>
      <c r="B11" s="120" t="s">
        <v>998</v>
      </c>
      <c r="C11" s="3" t="s">
        <v>1013</v>
      </c>
      <c r="D11" s="8" t="str">
        <f>C11&amp;"_"&amp;3</f>
        <v>alder2_3</v>
      </c>
      <c r="E11" s="106">
        <v>2014</v>
      </c>
      <c r="H11" s="174"/>
      <c r="I11" s="8">
        <v>-7</v>
      </c>
      <c r="J11" s="8">
        <v>-6</v>
      </c>
      <c r="K11" s="173"/>
      <c r="AB11" s="5"/>
      <c r="BF11" s="5">
        <v>2014</v>
      </c>
      <c r="BJ11" s="174">
        <v>1.0814814800000001</v>
      </c>
      <c r="BK11" s="5"/>
    </row>
    <row r="12" spans="1:114" ht="16" x14ac:dyDescent="0.4">
      <c r="A12" s="119" t="s">
        <v>989</v>
      </c>
      <c r="B12" s="120" t="s">
        <v>998</v>
      </c>
      <c r="C12" s="3" t="s">
        <v>1013</v>
      </c>
      <c r="D12" s="8" t="str">
        <f>C12&amp;"_"&amp;4</f>
        <v>alder2_4</v>
      </c>
      <c r="E12" s="106">
        <v>2014</v>
      </c>
      <c r="H12" s="174"/>
      <c r="I12" s="8">
        <v>-2</v>
      </c>
      <c r="J12" s="8">
        <v>-1</v>
      </c>
      <c r="K12" s="173"/>
      <c r="L12" s="173"/>
      <c r="AB12" s="5"/>
      <c r="BF12" s="5">
        <v>2014</v>
      </c>
      <c r="BJ12" s="174">
        <v>1.0095238100000001</v>
      </c>
      <c r="BK12" s="5"/>
    </row>
    <row r="13" spans="1:114" ht="16" x14ac:dyDescent="0.4">
      <c r="A13" s="119" t="s">
        <v>989</v>
      </c>
      <c r="B13" s="120" t="s">
        <v>998</v>
      </c>
      <c r="C13" s="3" t="s">
        <v>1013</v>
      </c>
      <c r="D13" s="8" t="str">
        <f>C13&amp;"_"&amp;5</f>
        <v>alder2_5</v>
      </c>
      <c r="E13" s="106">
        <v>2014</v>
      </c>
      <c r="H13" s="174"/>
      <c r="I13" s="9">
        <v>-1</v>
      </c>
      <c r="J13" s="9">
        <v>0</v>
      </c>
      <c r="K13" s="173"/>
      <c r="AB13" s="5"/>
      <c r="BF13" s="5">
        <v>2014</v>
      </c>
      <c r="BJ13" s="174">
        <v>0.989417989</v>
      </c>
      <c r="BK13" s="5"/>
    </row>
    <row r="14" spans="1:114" ht="16" x14ac:dyDescent="0.4">
      <c r="A14" s="119" t="s">
        <v>989</v>
      </c>
      <c r="B14" s="120" t="s">
        <v>998</v>
      </c>
      <c r="C14" s="3" t="s">
        <v>1014</v>
      </c>
      <c r="D14" s="8" t="str">
        <f>C14&amp;"_"&amp;1</f>
        <v>alder3_1</v>
      </c>
      <c r="E14" s="106">
        <v>2014</v>
      </c>
      <c r="H14" s="174"/>
      <c r="I14" s="9">
        <v>-20</v>
      </c>
      <c r="J14" s="9">
        <v>-19</v>
      </c>
      <c r="K14" s="173"/>
      <c r="AB14" s="5"/>
      <c r="BF14" s="5">
        <v>2014</v>
      </c>
      <c r="BJ14" s="174">
        <v>1.1978835999999999</v>
      </c>
      <c r="BK14" s="5"/>
    </row>
    <row r="15" spans="1:114" ht="16" x14ac:dyDescent="0.4">
      <c r="A15" s="119" t="s">
        <v>989</v>
      </c>
      <c r="B15" s="120" t="s">
        <v>998</v>
      </c>
      <c r="C15" s="3" t="s">
        <v>1014</v>
      </c>
      <c r="D15" s="8" t="str">
        <f>C15&amp;"_"&amp;2</f>
        <v>alder3_2</v>
      </c>
      <c r="E15" s="106">
        <v>2014</v>
      </c>
      <c r="H15" s="174"/>
      <c r="I15" s="107">
        <v>-18</v>
      </c>
      <c r="J15" s="9">
        <v>-17</v>
      </c>
      <c r="K15" s="173"/>
      <c r="AB15" s="5"/>
      <c r="BF15" s="5">
        <v>2014</v>
      </c>
      <c r="BJ15" s="174">
        <v>1.2</v>
      </c>
      <c r="BK15" s="5"/>
    </row>
    <row r="16" spans="1:114" ht="16" x14ac:dyDescent="0.4">
      <c r="A16" s="119" t="s">
        <v>989</v>
      </c>
      <c r="B16" s="120" t="s">
        <v>998</v>
      </c>
      <c r="C16" s="3" t="s">
        <v>1014</v>
      </c>
      <c r="D16" s="8" t="str">
        <f>C16&amp;"_"&amp;3</f>
        <v>alder3_3</v>
      </c>
      <c r="E16" s="106">
        <v>2014</v>
      </c>
      <c r="H16" s="174"/>
      <c r="I16" s="8">
        <v>-16</v>
      </c>
      <c r="J16" s="8">
        <v>-15</v>
      </c>
      <c r="K16" s="173"/>
      <c r="AB16" s="5"/>
      <c r="BF16" s="5">
        <v>2014</v>
      </c>
      <c r="BJ16" s="174">
        <v>1.2158730199999999</v>
      </c>
      <c r="BK16" s="5"/>
    </row>
    <row r="17" spans="1:63" ht="16" x14ac:dyDescent="0.4">
      <c r="A17" s="119" t="s">
        <v>989</v>
      </c>
      <c r="B17" s="120" t="s">
        <v>998</v>
      </c>
      <c r="C17" s="3" t="s">
        <v>1014</v>
      </c>
      <c r="D17" s="8" t="str">
        <f>C17&amp;"_"&amp;4</f>
        <v>alder3_4</v>
      </c>
      <c r="E17" s="106">
        <v>2014</v>
      </c>
      <c r="H17" s="174"/>
      <c r="I17" s="8">
        <v>-11</v>
      </c>
      <c r="J17" s="8">
        <v>-10</v>
      </c>
      <c r="K17" s="173"/>
      <c r="AB17" s="5"/>
      <c r="BF17" s="5">
        <v>2014</v>
      </c>
      <c r="BJ17" s="174">
        <v>1.0211640199999998</v>
      </c>
      <c r="BK17" s="5"/>
    </row>
    <row r="18" spans="1:63" ht="16" x14ac:dyDescent="0.4">
      <c r="A18" s="119" t="s">
        <v>989</v>
      </c>
      <c r="B18" s="120" t="s">
        <v>998</v>
      </c>
      <c r="C18" s="3" t="s">
        <v>1014</v>
      </c>
      <c r="D18" s="8" t="str">
        <f>C18&amp;"_"&amp;5</f>
        <v>alder3_5</v>
      </c>
      <c r="E18" s="106">
        <v>2014</v>
      </c>
      <c r="H18" s="174"/>
      <c r="I18" s="9">
        <v>-1</v>
      </c>
      <c r="J18" s="9">
        <v>0</v>
      </c>
      <c r="K18" s="173"/>
      <c r="AB18" s="5"/>
      <c r="BF18" s="5">
        <v>2014</v>
      </c>
      <c r="BJ18" s="174">
        <v>0.9333333330000001</v>
      </c>
      <c r="BK18" s="5"/>
    </row>
    <row r="19" spans="1:63" ht="16" x14ac:dyDescent="0.4">
      <c r="A19" s="119" t="s">
        <v>989</v>
      </c>
      <c r="B19" s="120" t="s">
        <v>998</v>
      </c>
      <c r="C19" s="3" t="s">
        <v>1015</v>
      </c>
      <c r="D19" s="8" t="str">
        <f>C19&amp;"_"&amp;1</f>
        <v>birch1_1</v>
      </c>
      <c r="E19" s="106">
        <v>2014</v>
      </c>
      <c r="H19" s="174"/>
      <c r="I19" s="8">
        <v>-9</v>
      </c>
      <c r="J19" s="8">
        <v>-8</v>
      </c>
      <c r="K19" s="173"/>
      <c r="AB19" s="5"/>
      <c r="BF19" s="5">
        <v>2014</v>
      </c>
      <c r="BJ19" s="174">
        <v>1.2021333300000001</v>
      </c>
      <c r="BK19" s="5"/>
    </row>
    <row r="20" spans="1:63" ht="16" x14ac:dyDescent="0.4">
      <c r="A20" s="119" t="s">
        <v>989</v>
      </c>
      <c r="B20" s="120" t="s">
        <v>998</v>
      </c>
      <c r="C20" s="3" t="s">
        <v>1015</v>
      </c>
      <c r="D20" s="8" t="str">
        <f>C20&amp;"_"&amp;2</f>
        <v>birch1_2</v>
      </c>
      <c r="E20" s="106">
        <v>2014</v>
      </c>
      <c r="H20" s="174"/>
      <c r="I20" s="8">
        <v>-8</v>
      </c>
      <c r="J20" s="8">
        <v>-7</v>
      </c>
      <c r="K20" s="173"/>
      <c r="AB20" s="5"/>
      <c r="BF20" s="5">
        <v>2014</v>
      </c>
      <c r="BJ20" s="174">
        <v>1.0997333300000001</v>
      </c>
      <c r="BK20" s="5"/>
    </row>
    <row r="21" spans="1:63" ht="16" x14ac:dyDescent="0.4">
      <c r="A21" s="119" t="s">
        <v>989</v>
      </c>
      <c r="B21" s="120" t="s">
        <v>998</v>
      </c>
      <c r="C21" s="3" t="s">
        <v>1015</v>
      </c>
      <c r="D21" s="8" t="str">
        <f>C21&amp;"_"&amp;3</f>
        <v>birch1_3</v>
      </c>
      <c r="E21" s="106">
        <v>2014</v>
      </c>
      <c r="H21" s="174"/>
      <c r="I21" s="8">
        <v>-6</v>
      </c>
      <c r="J21" s="8">
        <v>-5</v>
      </c>
      <c r="K21" s="173"/>
      <c r="AB21" s="5"/>
      <c r="BF21" s="5">
        <v>2014</v>
      </c>
      <c r="BJ21" s="174">
        <v>1.09013333</v>
      </c>
      <c r="BK21" s="5"/>
    </row>
    <row r="22" spans="1:63" ht="16" x14ac:dyDescent="0.4">
      <c r="A22" s="119" t="s">
        <v>989</v>
      </c>
      <c r="B22" s="120" t="s">
        <v>998</v>
      </c>
      <c r="C22" s="3" t="s">
        <v>1015</v>
      </c>
      <c r="D22" s="8" t="str">
        <f>C22&amp;"_"&amp;4</f>
        <v>birch1_4</v>
      </c>
      <c r="E22" s="106">
        <v>2014</v>
      </c>
      <c r="H22" s="174"/>
      <c r="I22" s="8">
        <v>-1</v>
      </c>
      <c r="J22" s="8">
        <v>0</v>
      </c>
      <c r="K22" s="173"/>
      <c r="AB22" s="5"/>
      <c r="BF22" s="5">
        <v>2014</v>
      </c>
      <c r="BJ22" s="174">
        <v>0.95466666700000002</v>
      </c>
      <c r="BK22" s="5"/>
    </row>
    <row r="23" spans="1:63" ht="16" x14ac:dyDescent="0.4">
      <c r="A23" s="119" t="s">
        <v>989</v>
      </c>
      <c r="B23" s="120" t="s">
        <v>998</v>
      </c>
      <c r="C23" s="3" t="s">
        <v>1016</v>
      </c>
      <c r="D23" s="8" t="str">
        <f>C23&amp;"_"&amp;1</f>
        <v>birch2_1</v>
      </c>
      <c r="E23" s="106">
        <v>2014</v>
      </c>
      <c r="H23" s="174"/>
      <c r="I23" s="8">
        <v>-9</v>
      </c>
      <c r="J23" s="8">
        <v>-8</v>
      </c>
      <c r="K23" s="173"/>
      <c r="AB23" s="5"/>
      <c r="BF23" s="5">
        <v>2014</v>
      </c>
      <c r="BJ23" s="174">
        <v>1.1093333300000001</v>
      </c>
      <c r="BK23" s="5"/>
    </row>
    <row r="24" spans="1:63" ht="16" x14ac:dyDescent="0.4">
      <c r="A24" s="119" t="s">
        <v>989</v>
      </c>
      <c r="B24" s="120" t="s">
        <v>998</v>
      </c>
      <c r="C24" s="3" t="s">
        <v>1016</v>
      </c>
      <c r="D24" s="8" t="str">
        <f>C24&amp;"_"&amp;2</f>
        <v>birch2_2</v>
      </c>
      <c r="E24" s="106">
        <v>2014</v>
      </c>
      <c r="H24" s="174"/>
      <c r="I24" s="8">
        <v>-8</v>
      </c>
      <c r="J24" s="8">
        <v>-7</v>
      </c>
      <c r="K24" s="173"/>
      <c r="AB24" s="5"/>
      <c r="BF24" s="5">
        <v>2014</v>
      </c>
      <c r="BJ24" s="174">
        <v>1.08053333</v>
      </c>
      <c r="BK24" s="5"/>
    </row>
    <row r="25" spans="1:63" ht="16" x14ac:dyDescent="0.4">
      <c r="A25" s="119" t="s">
        <v>989</v>
      </c>
      <c r="B25" s="120" t="s">
        <v>998</v>
      </c>
      <c r="C25" s="3" t="s">
        <v>1016</v>
      </c>
      <c r="D25" s="8" t="str">
        <f>C25&amp;"_"&amp;3</f>
        <v>birch2_3</v>
      </c>
      <c r="E25" s="106">
        <v>2014</v>
      </c>
      <c r="H25" s="174"/>
      <c r="I25" s="8">
        <v>-9</v>
      </c>
      <c r="J25" s="8">
        <v>-8</v>
      </c>
      <c r="K25" s="173"/>
      <c r="AB25" s="5"/>
      <c r="BF25" s="5">
        <v>2014</v>
      </c>
      <c r="BJ25" s="174">
        <v>1.2021333300000001</v>
      </c>
      <c r="BK25" s="5"/>
    </row>
    <row r="26" spans="1:63" ht="16" x14ac:dyDescent="0.4">
      <c r="A26" s="119" t="s">
        <v>989</v>
      </c>
      <c r="B26" s="120" t="s">
        <v>998</v>
      </c>
      <c r="C26" s="3" t="s">
        <v>1016</v>
      </c>
      <c r="D26" s="8" t="str">
        <f>C26&amp;"_"&amp;4</f>
        <v>birch2_4</v>
      </c>
      <c r="E26" s="106">
        <v>2014</v>
      </c>
      <c r="H26" s="174"/>
      <c r="I26" s="8">
        <v>-8</v>
      </c>
      <c r="J26" s="8">
        <v>-7</v>
      </c>
      <c r="K26" s="173"/>
      <c r="AB26" s="5"/>
      <c r="BF26" s="5">
        <v>2014</v>
      </c>
      <c r="BJ26" s="174">
        <v>1.1861333299999999</v>
      </c>
      <c r="BK26" s="5"/>
    </row>
    <row r="27" spans="1:63" ht="16" x14ac:dyDescent="0.4">
      <c r="A27" s="119" t="s">
        <v>989</v>
      </c>
      <c r="B27" s="120" t="s">
        <v>998</v>
      </c>
      <c r="C27" s="3" t="s">
        <v>1017</v>
      </c>
      <c r="D27" s="8" t="str">
        <f>C27&amp;"_"&amp;1</f>
        <v>birch3_1</v>
      </c>
      <c r="E27" s="106">
        <v>2014</v>
      </c>
      <c r="H27" s="174"/>
      <c r="I27" s="8">
        <v>-6</v>
      </c>
      <c r="J27" s="8">
        <v>-5</v>
      </c>
      <c r="K27" s="173"/>
      <c r="AB27" s="5"/>
      <c r="BF27" s="5">
        <v>2014</v>
      </c>
      <c r="BJ27" s="174">
        <v>1.14346667</v>
      </c>
      <c r="BK27" s="5"/>
    </row>
    <row r="28" spans="1:63" ht="16" x14ac:dyDescent="0.4">
      <c r="A28" s="119" t="s">
        <v>989</v>
      </c>
      <c r="B28" s="120" t="s">
        <v>998</v>
      </c>
      <c r="C28" s="3" t="s">
        <v>1017</v>
      </c>
      <c r="D28" s="8" t="str">
        <f>C28&amp;"_"&amp;2</f>
        <v>birch3_2</v>
      </c>
      <c r="E28" s="106">
        <v>2014</v>
      </c>
      <c r="H28" s="174"/>
      <c r="I28" s="8">
        <v>-1</v>
      </c>
      <c r="J28" s="8">
        <v>0</v>
      </c>
      <c r="K28" s="173"/>
      <c r="AB28" s="5"/>
      <c r="BF28" s="5">
        <v>2014</v>
      </c>
      <c r="BJ28" s="174">
        <v>1.0016</v>
      </c>
      <c r="BK28" s="5"/>
    </row>
    <row r="29" spans="1:63" ht="16" x14ac:dyDescent="0.4">
      <c r="A29" s="119" t="s">
        <v>989</v>
      </c>
      <c r="B29" s="120" t="s">
        <v>998</v>
      </c>
      <c r="C29" s="3" t="s">
        <v>1018</v>
      </c>
      <c r="D29" s="8" t="str">
        <f>C29&amp;"_"&amp;1</f>
        <v>heath1_1</v>
      </c>
      <c r="E29" s="106">
        <v>2014</v>
      </c>
      <c r="H29" s="174"/>
      <c r="I29" s="9">
        <v>-16</v>
      </c>
      <c r="J29" s="9">
        <v>-15</v>
      </c>
      <c r="K29" s="173"/>
      <c r="AB29" s="5"/>
      <c r="BF29" s="5">
        <v>2014</v>
      </c>
      <c r="BJ29" s="174">
        <v>1.0869333299999999</v>
      </c>
      <c r="BK29" s="5"/>
    </row>
    <row r="30" spans="1:63" ht="16" x14ac:dyDescent="0.4">
      <c r="A30" s="119" t="s">
        <v>989</v>
      </c>
      <c r="B30" s="120" t="s">
        <v>998</v>
      </c>
      <c r="C30" s="3" t="s">
        <v>1018</v>
      </c>
      <c r="D30" s="8" t="str">
        <f>C30&amp;"_"&amp;2</f>
        <v>heath1_2</v>
      </c>
      <c r="E30" s="106">
        <v>2014</v>
      </c>
      <c r="H30" s="174"/>
      <c r="I30" s="107">
        <v>-14</v>
      </c>
      <c r="J30" s="9">
        <v>-13</v>
      </c>
      <c r="K30" s="173"/>
      <c r="AB30" s="5"/>
      <c r="BF30" s="5">
        <v>2014</v>
      </c>
      <c r="BJ30" s="174">
        <v>1.0464</v>
      </c>
      <c r="BK30" s="5"/>
    </row>
    <row r="31" spans="1:63" ht="16" x14ac:dyDescent="0.4">
      <c r="A31" s="119" t="s">
        <v>989</v>
      </c>
      <c r="B31" s="120" t="s">
        <v>998</v>
      </c>
      <c r="C31" s="3" t="s">
        <v>1018</v>
      </c>
      <c r="D31" s="8" t="str">
        <f>C31&amp;"_"&amp;3</f>
        <v>heath1_3</v>
      </c>
      <c r="E31" s="106">
        <v>2014</v>
      </c>
      <c r="H31" s="174"/>
      <c r="I31" s="8">
        <v>-12</v>
      </c>
      <c r="J31" s="8">
        <v>-11</v>
      </c>
      <c r="K31" s="173"/>
      <c r="AB31" s="5"/>
      <c r="BF31" s="5">
        <v>2014</v>
      </c>
      <c r="BJ31" s="174">
        <v>1.0016</v>
      </c>
      <c r="BK31" s="5"/>
    </row>
    <row r="32" spans="1:63" ht="16" x14ac:dyDescent="0.4">
      <c r="A32" s="119" t="s">
        <v>989</v>
      </c>
      <c r="B32" s="120" t="s">
        <v>998</v>
      </c>
      <c r="C32" s="3" t="s">
        <v>1018</v>
      </c>
      <c r="D32" s="8" t="str">
        <f>C32&amp;"_"&amp;4</f>
        <v>heath1_4</v>
      </c>
      <c r="E32" s="106">
        <v>2014</v>
      </c>
      <c r="H32" s="174"/>
      <c r="I32" s="8">
        <v>-7</v>
      </c>
      <c r="J32" s="8">
        <v>-6</v>
      </c>
      <c r="K32" s="173"/>
      <c r="AB32" s="5"/>
      <c r="BF32" s="5">
        <v>2014</v>
      </c>
      <c r="BJ32" s="174">
        <v>0.93226666699999994</v>
      </c>
      <c r="BK32" s="5"/>
    </row>
    <row r="33" spans="1:63" ht="16" x14ac:dyDescent="0.4">
      <c r="A33" s="119" t="s">
        <v>989</v>
      </c>
      <c r="B33" s="120" t="s">
        <v>998</v>
      </c>
      <c r="C33" s="3" t="s">
        <v>1018</v>
      </c>
      <c r="D33" s="8" t="str">
        <f>C33&amp;"_"&amp;5</f>
        <v>heath1_5</v>
      </c>
      <c r="E33" s="106">
        <v>2014</v>
      </c>
      <c r="H33" s="174"/>
      <c r="I33" s="9">
        <v>-1</v>
      </c>
      <c r="J33" s="9">
        <v>0</v>
      </c>
      <c r="K33" s="173"/>
      <c r="AB33" s="5"/>
      <c r="BF33" s="5">
        <v>2014</v>
      </c>
      <c r="BJ33" s="174">
        <v>0.80319999999999991</v>
      </c>
      <c r="BK33" s="5"/>
    </row>
    <row r="34" spans="1:63" ht="16" x14ac:dyDescent="0.4">
      <c r="A34" s="119" t="s">
        <v>989</v>
      </c>
      <c r="B34" s="120" t="s">
        <v>998</v>
      </c>
      <c r="C34" s="3" t="s">
        <v>1019</v>
      </c>
      <c r="D34" s="8" t="str">
        <f>C34&amp;"_"&amp;1</f>
        <v>heath2_1</v>
      </c>
      <c r="E34" s="106">
        <v>2014</v>
      </c>
      <c r="H34" s="174"/>
      <c r="I34" s="9">
        <v>-20</v>
      </c>
      <c r="J34" s="9">
        <v>-19</v>
      </c>
      <c r="K34" s="173"/>
      <c r="AB34" s="5"/>
      <c r="BF34" s="5">
        <v>2014</v>
      </c>
      <c r="BJ34" s="174">
        <v>1.1616</v>
      </c>
      <c r="BK34" s="5"/>
    </row>
    <row r="35" spans="1:63" ht="16" x14ac:dyDescent="0.4">
      <c r="A35" s="119" t="s">
        <v>989</v>
      </c>
      <c r="B35" s="120" t="s">
        <v>998</v>
      </c>
      <c r="C35" s="3" t="s">
        <v>1019</v>
      </c>
      <c r="D35" s="8" t="str">
        <f>C35&amp;"_"&amp;2</f>
        <v>heath2_2</v>
      </c>
      <c r="E35" s="106">
        <v>2014</v>
      </c>
      <c r="H35" s="174"/>
      <c r="I35" s="107">
        <v>-18</v>
      </c>
      <c r="J35" s="9">
        <v>-17</v>
      </c>
      <c r="K35" s="173"/>
      <c r="AB35" s="5"/>
      <c r="BF35" s="5">
        <v>2014</v>
      </c>
      <c r="BJ35" s="174">
        <v>1.0997333300000001</v>
      </c>
      <c r="BK35" s="5"/>
    </row>
    <row r="36" spans="1:63" ht="16" x14ac:dyDescent="0.4">
      <c r="A36" s="119" t="s">
        <v>989</v>
      </c>
      <c r="B36" s="120" t="s">
        <v>998</v>
      </c>
      <c r="C36" s="3" t="s">
        <v>1019</v>
      </c>
      <c r="D36" s="8" t="str">
        <f>C36&amp;"_"&amp;3</f>
        <v>heath2_3</v>
      </c>
      <c r="E36" s="106">
        <v>2014</v>
      </c>
      <c r="H36" s="174"/>
      <c r="I36" s="8">
        <v>-16</v>
      </c>
      <c r="J36" s="8">
        <v>-15</v>
      </c>
      <c r="K36" s="173"/>
      <c r="AB36" s="5"/>
      <c r="BF36" s="5">
        <v>2014</v>
      </c>
      <c r="BJ36" s="174">
        <v>1.0207999999999999</v>
      </c>
      <c r="BK36" s="5"/>
    </row>
    <row r="37" spans="1:63" ht="16" x14ac:dyDescent="0.4">
      <c r="A37" s="119" t="s">
        <v>989</v>
      </c>
      <c r="B37" s="120" t="s">
        <v>998</v>
      </c>
      <c r="C37" s="3" t="s">
        <v>1019</v>
      </c>
      <c r="D37" s="8" t="str">
        <f>C37&amp;"_"&amp;4</f>
        <v>heath2_4</v>
      </c>
      <c r="E37" s="106">
        <v>2014</v>
      </c>
      <c r="H37" s="174"/>
      <c r="I37" s="8">
        <v>-11</v>
      </c>
      <c r="J37" s="8">
        <v>-10</v>
      </c>
      <c r="K37" s="173"/>
      <c r="AB37" s="5"/>
      <c r="BF37" s="5">
        <v>2014</v>
      </c>
      <c r="BJ37" s="174">
        <v>0.87786666699999993</v>
      </c>
      <c r="BK37" s="5"/>
    </row>
    <row r="38" spans="1:63" ht="16" x14ac:dyDescent="0.4">
      <c r="A38" s="119" t="s">
        <v>989</v>
      </c>
      <c r="B38" s="120" t="s">
        <v>998</v>
      </c>
      <c r="C38" s="3" t="s">
        <v>1019</v>
      </c>
      <c r="D38" s="8" t="str">
        <f>C38&amp;"_"&amp;5</f>
        <v>heath2_5</v>
      </c>
      <c r="E38" s="106">
        <v>2014</v>
      </c>
      <c r="H38" s="174"/>
      <c r="I38" s="9">
        <v>-1</v>
      </c>
      <c r="J38" s="9">
        <v>0</v>
      </c>
      <c r="K38" s="173"/>
      <c r="AB38" s="5"/>
      <c r="BF38" s="5">
        <v>2014</v>
      </c>
      <c r="BJ38" s="174">
        <v>0.82666666699999991</v>
      </c>
      <c r="BK38" s="5"/>
    </row>
    <row r="39" spans="1:63" ht="16" x14ac:dyDescent="0.4">
      <c r="A39" s="119" t="s">
        <v>989</v>
      </c>
      <c r="B39" s="120" t="s">
        <v>998</v>
      </c>
      <c r="C39" s="3" t="s">
        <v>1020</v>
      </c>
      <c r="D39" s="8" t="str">
        <f>C39&amp;"_"&amp;1</f>
        <v>heath3_1</v>
      </c>
      <c r="E39" s="106">
        <v>2014</v>
      </c>
      <c r="H39" s="174"/>
      <c r="I39" s="9">
        <v>-12</v>
      </c>
      <c r="J39" s="9">
        <v>-11</v>
      </c>
      <c r="K39" s="173"/>
      <c r="AB39" s="5"/>
      <c r="BF39" s="5">
        <v>2014</v>
      </c>
      <c r="BJ39" s="174">
        <v>1.1616</v>
      </c>
      <c r="BK39" s="5"/>
    </row>
    <row r="40" spans="1:63" ht="16" x14ac:dyDescent="0.4">
      <c r="A40" s="119" t="s">
        <v>989</v>
      </c>
      <c r="B40" s="120" t="s">
        <v>998</v>
      </c>
      <c r="C40" s="3" t="s">
        <v>1020</v>
      </c>
      <c r="D40" s="8" t="str">
        <f>C40&amp;"_"&amp;2</f>
        <v>heath3_2</v>
      </c>
      <c r="E40" s="106">
        <v>2014</v>
      </c>
      <c r="H40" s="174"/>
      <c r="I40" s="9">
        <v>-11</v>
      </c>
      <c r="J40" s="9">
        <v>-10</v>
      </c>
      <c r="K40" s="173"/>
      <c r="AB40" s="5"/>
      <c r="BF40" s="5">
        <v>2014</v>
      </c>
      <c r="BJ40" s="174">
        <v>1.1146666700000001</v>
      </c>
      <c r="BK40" s="5"/>
    </row>
    <row r="41" spans="1:63" ht="16" x14ac:dyDescent="0.4">
      <c r="A41" s="119" t="s">
        <v>989</v>
      </c>
      <c r="B41" s="120" t="s">
        <v>998</v>
      </c>
      <c r="C41" s="3" t="s">
        <v>1020</v>
      </c>
      <c r="D41" s="8" t="str">
        <f>C41&amp;"_"&amp;3</f>
        <v>heath3_3</v>
      </c>
      <c r="E41" s="106">
        <v>2014</v>
      </c>
      <c r="H41" s="174"/>
      <c r="I41" s="107">
        <v>-10</v>
      </c>
      <c r="J41" s="9">
        <v>-9</v>
      </c>
      <c r="K41" s="173"/>
      <c r="AB41" s="5"/>
      <c r="BF41" s="5">
        <v>2014</v>
      </c>
      <c r="BJ41" s="174">
        <v>1.1082666699999999</v>
      </c>
      <c r="BK41" s="5"/>
    </row>
    <row r="42" spans="1:63" ht="16" x14ac:dyDescent="0.4">
      <c r="A42" s="119" t="s">
        <v>989</v>
      </c>
      <c r="B42" s="120" t="s">
        <v>998</v>
      </c>
      <c r="C42" s="3" t="s">
        <v>1020</v>
      </c>
      <c r="D42" s="8" t="str">
        <f>C42&amp;"_"&amp;4</f>
        <v>heath3_4</v>
      </c>
      <c r="E42" s="106">
        <v>2014</v>
      </c>
      <c r="H42" s="174"/>
      <c r="I42" s="8">
        <v>-8</v>
      </c>
      <c r="J42" s="8">
        <v>-7</v>
      </c>
      <c r="K42" s="173"/>
      <c r="AB42" s="5"/>
      <c r="BF42" s="5">
        <v>2014</v>
      </c>
      <c r="BJ42" s="174">
        <v>1.0495999999999999</v>
      </c>
      <c r="BK42" s="5"/>
    </row>
    <row r="43" spans="1:63" ht="16" x14ac:dyDescent="0.4">
      <c r="A43" s="119" t="s">
        <v>989</v>
      </c>
      <c r="B43" s="120" t="s">
        <v>998</v>
      </c>
      <c r="C43" s="3" t="s">
        <v>1020</v>
      </c>
      <c r="D43" s="8" t="str">
        <f>C43&amp;"_"&amp;5</f>
        <v>heath3_5</v>
      </c>
      <c r="E43" s="106">
        <v>2014</v>
      </c>
      <c r="H43" s="174"/>
      <c r="I43" s="8">
        <v>-3</v>
      </c>
      <c r="J43" s="8">
        <v>-2</v>
      </c>
      <c r="K43" s="173"/>
      <c r="AB43" s="5"/>
      <c r="BF43" s="5">
        <v>2014</v>
      </c>
      <c r="BJ43" s="174">
        <v>0.87786666699999993</v>
      </c>
      <c r="BK43" s="5"/>
    </row>
    <row r="44" spans="1:63" ht="16" x14ac:dyDescent="0.4">
      <c r="A44" s="119" t="s">
        <v>989</v>
      </c>
      <c r="B44" s="120" t="s">
        <v>998</v>
      </c>
      <c r="C44" s="3" t="s">
        <v>1020</v>
      </c>
      <c r="D44" s="8" t="str">
        <f>C44&amp;"_"&amp;6</f>
        <v>heath3_6</v>
      </c>
      <c r="E44" s="106">
        <v>2014</v>
      </c>
      <c r="H44" s="174"/>
      <c r="I44" s="9">
        <v>-1</v>
      </c>
      <c r="J44" s="9">
        <v>0</v>
      </c>
      <c r="K44" s="173"/>
      <c r="AB44" s="5"/>
      <c r="BF44" s="5">
        <v>2014</v>
      </c>
      <c r="BJ44" s="174">
        <v>0.80106666700000007</v>
      </c>
      <c r="BK44" s="5"/>
    </row>
    <row r="45" spans="1:63" ht="14.5" x14ac:dyDescent="0.35">
      <c r="H45" s="5"/>
      <c r="AB45" s="5"/>
    </row>
    <row r="46" spans="1:63" ht="14.5" x14ac:dyDescent="0.35">
      <c r="H46" s="5"/>
      <c r="AB46" s="5"/>
    </row>
    <row r="47" spans="1:63" ht="14.5" x14ac:dyDescent="0.35">
      <c r="H47" s="5"/>
      <c r="AB47" s="5"/>
    </row>
    <row r="48" spans="1:63" ht="14.5" x14ac:dyDescent="0.35">
      <c r="H48" s="5"/>
      <c r="AB48" s="5"/>
    </row>
    <row r="49" spans="8:28" ht="14.5" x14ac:dyDescent="0.35">
      <c r="H49" s="5"/>
      <c r="AB49" s="5"/>
    </row>
    <row r="50" spans="8:28" ht="16" x14ac:dyDescent="0.4">
      <c r="H50" s="171"/>
      <c r="I50" s="171"/>
      <c r="J50" s="171"/>
      <c r="K50" s="171"/>
      <c r="AB50" s="5"/>
    </row>
    <row r="51" spans="8:28" ht="16" x14ac:dyDescent="0.4">
      <c r="H51" s="171"/>
      <c r="J51" s="171"/>
      <c r="K51" s="171"/>
      <c r="AB51" s="5"/>
    </row>
    <row r="52" spans="8:28" ht="16" x14ac:dyDescent="0.4">
      <c r="H52" s="171"/>
      <c r="J52" s="171"/>
      <c r="K52" s="171"/>
      <c r="AB52" s="5"/>
    </row>
    <row r="53" spans="8:28" ht="16" x14ac:dyDescent="0.4">
      <c r="H53" s="171"/>
      <c r="J53" s="171"/>
      <c r="K53" s="171"/>
      <c r="AB53" s="5"/>
    </row>
    <row r="54" spans="8:28" ht="16" x14ac:dyDescent="0.4">
      <c r="H54" s="171"/>
      <c r="J54" s="171"/>
      <c r="K54" s="171"/>
      <c r="AB54" s="5"/>
    </row>
    <row r="55" spans="8:28" ht="16" x14ac:dyDescent="0.4">
      <c r="H55" s="171"/>
      <c r="J55" s="171"/>
      <c r="K55" s="171"/>
      <c r="AB55" s="5"/>
    </row>
    <row r="56" spans="8:28" ht="16" x14ac:dyDescent="0.4">
      <c r="H56" s="171"/>
      <c r="J56" s="171"/>
      <c r="K56" s="171"/>
      <c r="AB56" s="5"/>
    </row>
    <row r="57" spans="8:28" ht="16" x14ac:dyDescent="0.4">
      <c r="H57" s="171"/>
      <c r="J57" s="171"/>
      <c r="K57" s="171"/>
      <c r="AB57" s="5"/>
    </row>
    <row r="58" spans="8:28" ht="16" x14ac:dyDescent="0.4">
      <c r="H58" s="171"/>
      <c r="J58" s="171"/>
      <c r="K58" s="171"/>
      <c r="AB58" s="5"/>
    </row>
    <row r="59" spans="8:28" ht="16" x14ac:dyDescent="0.4">
      <c r="H59" s="171"/>
      <c r="J59" s="171"/>
      <c r="K59" s="171"/>
      <c r="AB59" s="5"/>
    </row>
    <row r="60" spans="8:28" ht="16" x14ac:dyDescent="0.4">
      <c r="H60" s="171"/>
      <c r="J60" s="171"/>
      <c r="K60" s="171"/>
      <c r="AB60" s="5"/>
    </row>
    <row r="61" spans="8:28" ht="16" x14ac:dyDescent="0.4">
      <c r="H61" s="171"/>
      <c r="J61" s="171"/>
      <c r="K61" s="171"/>
      <c r="AB61" s="5"/>
    </row>
    <row r="62" spans="8:28" ht="16" x14ac:dyDescent="0.4">
      <c r="H62" s="171"/>
      <c r="J62" s="171"/>
      <c r="K62" s="171"/>
      <c r="AB62" s="5"/>
    </row>
    <row r="63" spans="8:28" ht="16" x14ac:dyDescent="0.4">
      <c r="H63" s="171"/>
      <c r="J63" s="171"/>
      <c r="K63" s="171"/>
      <c r="AB63" s="5"/>
    </row>
    <row r="64" spans="8:28" ht="16" x14ac:dyDescent="0.4">
      <c r="H64" s="171"/>
      <c r="J64" s="171"/>
      <c r="K64" s="171"/>
      <c r="AB64" s="5"/>
    </row>
    <row r="65" spans="8:28" ht="16" x14ac:dyDescent="0.4">
      <c r="H65" s="171"/>
      <c r="J65" s="171"/>
      <c r="K65" s="171"/>
      <c r="AB65" s="5"/>
    </row>
    <row r="66" spans="8:28" ht="16" x14ac:dyDescent="0.4">
      <c r="H66" s="171"/>
      <c r="J66" s="171"/>
      <c r="K66" s="171"/>
      <c r="AB66" s="5"/>
    </row>
    <row r="67" spans="8:28" ht="16" x14ac:dyDescent="0.4">
      <c r="H67" s="171"/>
      <c r="J67" s="171"/>
      <c r="K67" s="171"/>
      <c r="AB67" s="5"/>
    </row>
    <row r="68" spans="8:28" ht="16" x14ac:dyDescent="0.4">
      <c r="H68" s="171"/>
      <c r="J68" s="171"/>
      <c r="K68" s="171"/>
      <c r="AB68" s="5"/>
    </row>
    <row r="69" spans="8:28" ht="16" x14ac:dyDescent="0.4">
      <c r="H69" s="171"/>
      <c r="J69" s="171"/>
      <c r="K69" s="171"/>
      <c r="AB69" s="5"/>
    </row>
    <row r="70" spans="8:28" ht="16" x14ac:dyDescent="0.4">
      <c r="H70" s="171"/>
      <c r="J70" s="171"/>
      <c r="K70" s="171"/>
      <c r="AB70" s="5"/>
    </row>
    <row r="71" spans="8:28" ht="16" x14ac:dyDescent="0.4">
      <c r="H71" s="171"/>
      <c r="J71" s="171"/>
      <c r="K71" s="171"/>
      <c r="AB71" s="5"/>
    </row>
    <row r="72" spans="8:28" ht="16" x14ac:dyDescent="0.4">
      <c r="H72" s="171"/>
      <c r="J72" s="171"/>
      <c r="K72" s="171"/>
      <c r="AB72" s="5"/>
    </row>
    <row r="73" spans="8:28" ht="16" x14ac:dyDescent="0.4">
      <c r="H73" s="171"/>
      <c r="J73" s="171"/>
      <c r="K73" s="171"/>
      <c r="AB73" s="5"/>
    </row>
    <row r="74" spans="8:28" ht="16" x14ac:dyDescent="0.4">
      <c r="H74" s="171"/>
      <c r="J74" s="171"/>
      <c r="K74" s="171"/>
      <c r="AB74" s="5"/>
    </row>
    <row r="75" spans="8:28" ht="16" x14ac:dyDescent="0.4">
      <c r="H75" s="171"/>
      <c r="J75" s="171"/>
      <c r="K75" s="171"/>
      <c r="AB75" s="5"/>
    </row>
    <row r="76" spans="8:28" ht="16" x14ac:dyDescent="0.4">
      <c r="H76" s="171"/>
      <c r="J76" s="171"/>
      <c r="K76" s="171"/>
      <c r="AB76" s="5"/>
    </row>
    <row r="77" spans="8:28" ht="16" x14ac:dyDescent="0.4">
      <c r="H77" s="171"/>
      <c r="J77" s="171"/>
      <c r="K77" s="171"/>
      <c r="AB77" s="5"/>
    </row>
    <row r="78" spans="8:28" ht="16" x14ac:dyDescent="0.4">
      <c r="H78" s="171"/>
      <c r="J78" s="171"/>
      <c r="K78" s="171"/>
      <c r="AB78" s="5"/>
    </row>
    <row r="79" spans="8:28" ht="16" x14ac:dyDescent="0.4">
      <c r="H79" s="171"/>
      <c r="J79" s="171"/>
      <c r="K79" s="171"/>
      <c r="AB79" s="5"/>
    </row>
    <row r="80" spans="8:28" ht="16" x14ac:dyDescent="0.4">
      <c r="H80" s="171"/>
      <c r="J80" s="171"/>
      <c r="K80" s="171"/>
      <c r="AB80" s="5"/>
    </row>
    <row r="81" spans="8:28" ht="16" x14ac:dyDescent="0.4">
      <c r="H81" s="171"/>
      <c r="J81" s="171"/>
      <c r="K81" s="171"/>
      <c r="AB81" s="5"/>
    </row>
    <row r="82" spans="8:28" ht="16" x14ac:dyDescent="0.4">
      <c r="H82" s="171"/>
      <c r="J82" s="171"/>
      <c r="K82" s="171"/>
      <c r="AB82" s="5"/>
    </row>
    <row r="83" spans="8:28" ht="16" x14ac:dyDescent="0.4">
      <c r="H83" s="171"/>
      <c r="J83" s="171"/>
      <c r="K83" s="171"/>
      <c r="AB83" s="5"/>
    </row>
    <row r="84" spans="8:28" ht="16" x14ac:dyDescent="0.4">
      <c r="H84" s="171"/>
      <c r="J84" s="171"/>
      <c r="K84" s="171"/>
      <c r="AB84" s="5"/>
    </row>
    <row r="85" spans="8:28" ht="16" x14ac:dyDescent="0.4">
      <c r="H85" s="171"/>
      <c r="J85" s="171"/>
      <c r="K85" s="171"/>
      <c r="AB85" s="5"/>
    </row>
    <row r="86" spans="8:28" ht="16" x14ac:dyDescent="0.4">
      <c r="H86" s="171"/>
      <c r="J86" s="171"/>
      <c r="K86" s="171"/>
      <c r="AB86" s="5"/>
    </row>
    <row r="87" spans="8:28" ht="16" x14ac:dyDescent="0.4">
      <c r="H87" s="171"/>
      <c r="J87" s="171"/>
      <c r="K87" s="171"/>
      <c r="AB87" s="5"/>
    </row>
    <row r="88" spans="8:28" ht="16" x14ac:dyDescent="0.4">
      <c r="H88" s="171"/>
      <c r="J88" s="171"/>
      <c r="K88" s="171"/>
      <c r="AB88" s="5"/>
    </row>
    <row r="89" spans="8:28" ht="16" x14ac:dyDescent="0.4">
      <c r="H89" s="171"/>
      <c r="J89" s="171"/>
      <c r="K89" s="171"/>
      <c r="AB89" s="5"/>
    </row>
    <row r="90" spans="8:28" ht="16" x14ac:dyDescent="0.4">
      <c r="H90" s="171"/>
      <c r="J90" s="171"/>
      <c r="K90" s="171"/>
      <c r="AB90" s="5"/>
    </row>
    <row r="91" spans="8:28" ht="16" x14ac:dyDescent="0.4">
      <c r="H91" s="171"/>
      <c r="J91" s="171"/>
      <c r="K91" s="171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B45:B1048576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C45:C1048576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7769-836A-404B-A241-3DB43E20E49E}">
  <dimension ref="A1:AG63"/>
  <sheetViews>
    <sheetView topLeftCell="F1" workbookViewId="0">
      <selection activeCell="O4" sqref="O4:O9"/>
    </sheetView>
  </sheetViews>
  <sheetFormatPr defaultColWidth="10.81640625" defaultRowHeight="14.5" x14ac:dyDescent="0.35"/>
  <cols>
    <col min="1" max="1" width="14.6328125" style="203" customWidth="1"/>
    <col min="2" max="2" width="12.36328125" style="203" bestFit="1" customWidth="1"/>
    <col min="3" max="4" width="14" style="203" customWidth="1"/>
    <col min="5" max="5" width="14" style="205" customWidth="1"/>
    <col min="6" max="6" width="14.453125" style="205" customWidth="1"/>
    <col min="7" max="7" width="14.453125" style="208" customWidth="1"/>
    <col min="8" max="8" width="17" style="208" bestFit="1" customWidth="1"/>
    <col min="9" max="10" width="15.1796875" style="207" customWidth="1"/>
    <col min="11" max="12" width="10.81640625" style="203"/>
    <col min="13" max="13" width="16.36328125" style="203" customWidth="1"/>
    <col min="14" max="14" width="19.36328125" style="203" customWidth="1"/>
    <col min="15" max="15" width="13" style="203" bestFit="1" customWidth="1"/>
    <col min="16" max="16" width="10.81640625" style="203"/>
    <col min="17" max="17" width="11.453125" style="203" customWidth="1"/>
    <col min="18" max="18" width="10.6328125" style="203" bestFit="1" customWidth="1"/>
    <col min="19" max="19" width="10.6328125" style="203" customWidth="1"/>
    <col min="20" max="20" width="14.36328125" style="203" customWidth="1"/>
    <col min="21" max="22" width="10.81640625" style="203"/>
    <col min="23" max="23" width="7.36328125" style="209" customWidth="1"/>
    <col min="24" max="24" width="9" style="209" bestFit="1" customWidth="1"/>
    <col min="25" max="16384" width="10.81640625" style="203"/>
  </cols>
  <sheetData>
    <row r="1" spans="1:33" s="187" customFormat="1" ht="48.5" customHeight="1" x14ac:dyDescent="0.35">
      <c r="A1" s="179" t="s">
        <v>637</v>
      </c>
      <c r="B1" s="179" t="s">
        <v>14</v>
      </c>
      <c r="C1" s="179" t="s">
        <v>427</v>
      </c>
      <c r="D1" s="179" t="s">
        <v>779</v>
      </c>
      <c r="E1" s="180" t="s">
        <v>705</v>
      </c>
      <c r="F1" s="181" t="s">
        <v>706</v>
      </c>
      <c r="G1" s="181" t="s">
        <v>707</v>
      </c>
      <c r="H1" s="181" t="s">
        <v>815</v>
      </c>
      <c r="I1" s="179" t="s">
        <v>548</v>
      </c>
      <c r="J1" s="182" t="s">
        <v>814</v>
      </c>
      <c r="K1" s="183" t="s">
        <v>302</v>
      </c>
      <c r="L1" s="183" t="s">
        <v>303</v>
      </c>
      <c r="M1" s="183" t="s">
        <v>304</v>
      </c>
      <c r="N1" s="183" t="s">
        <v>628</v>
      </c>
      <c r="O1" s="183" t="s">
        <v>305</v>
      </c>
      <c r="P1" s="183" t="s">
        <v>306</v>
      </c>
      <c r="Q1" s="184" t="s">
        <v>326</v>
      </c>
      <c r="R1" s="184" t="s">
        <v>327</v>
      </c>
      <c r="S1" s="184" t="s">
        <v>328</v>
      </c>
      <c r="T1" s="184" t="s">
        <v>329</v>
      </c>
      <c r="U1" s="185" t="s">
        <v>307</v>
      </c>
      <c r="V1" s="185" t="s">
        <v>308</v>
      </c>
      <c r="W1" s="185" t="s">
        <v>897</v>
      </c>
      <c r="X1" s="185" t="s">
        <v>898</v>
      </c>
      <c r="Y1" s="185" t="s">
        <v>309</v>
      </c>
      <c r="Z1" s="185" t="s">
        <v>310</v>
      </c>
      <c r="AA1" s="185" t="s">
        <v>311</v>
      </c>
      <c r="AB1" s="185" t="s">
        <v>312</v>
      </c>
      <c r="AC1" s="185" t="s">
        <v>313</v>
      </c>
      <c r="AD1" s="186" t="s">
        <v>314</v>
      </c>
      <c r="AE1" s="185" t="s">
        <v>315</v>
      </c>
      <c r="AF1" s="185" t="s">
        <v>316</v>
      </c>
      <c r="AG1" s="186" t="s">
        <v>317</v>
      </c>
    </row>
    <row r="2" spans="1:33" s="194" customFormat="1" ht="66.5" customHeight="1" x14ac:dyDescent="0.35">
      <c r="A2" s="188" t="s">
        <v>638</v>
      </c>
      <c r="B2" s="189" t="s">
        <v>16</v>
      </c>
      <c r="C2" s="189" t="s">
        <v>298</v>
      </c>
      <c r="D2" s="189" t="s">
        <v>780</v>
      </c>
      <c r="E2" s="190" t="s">
        <v>700</v>
      </c>
      <c r="F2" s="190" t="s">
        <v>701</v>
      </c>
      <c r="G2" s="190" t="s">
        <v>699</v>
      </c>
      <c r="H2" s="189" t="s">
        <v>299</v>
      </c>
      <c r="I2" s="189" t="s">
        <v>549</v>
      </c>
      <c r="J2" s="189" t="s">
        <v>813</v>
      </c>
      <c r="K2" s="191" t="s">
        <v>318</v>
      </c>
      <c r="L2" s="191" t="s">
        <v>631</v>
      </c>
      <c r="M2" s="191" t="s">
        <v>364</v>
      </c>
      <c r="N2" s="191" t="s">
        <v>685</v>
      </c>
      <c r="O2" s="191" t="s">
        <v>636</v>
      </c>
      <c r="P2" s="191" t="s">
        <v>319</v>
      </c>
      <c r="Q2" s="192" t="s">
        <v>347</v>
      </c>
      <c r="R2" s="192" t="s">
        <v>346</v>
      </c>
      <c r="S2" s="192" t="s">
        <v>363</v>
      </c>
      <c r="T2" s="192"/>
      <c r="U2" s="193" t="s">
        <v>320</v>
      </c>
      <c r="V2" s="193" t="s">
        <v>321</v>
      </c>
      <c r="W2" s="193" t="s">
        <v>895</v>
      </c>
      <c r="X2" s="193" t="s">
        <v>894</v>
      </c>
      <c r="Y2" s="193" t="s">
        <v>86</v>
      </c>
      <c r="Z2" s="193" t="s">
        <v>87</v>
      </c>
      <c r="AA2" s="193" t="s">
        <v>88</v>
      </c>
      <c r="AB2" s="193" t="s">
        <v>322</v>
      </c>
      <c r="AC2" s="193" t="s">
        <v>362</v>
      </c>
      <c r="AD2" s="193" t="s">
        <v>361</v>
      </c>
      <c r="AE2" s="193" t="s">
        <v>323</v>
      </c>
      <c r="AF2" s="193" t="s">
        <v>324</v>
      </c>
      <c r="AG2" s="193" t="s">
        <v>325</v>
      </c>
    </row>
    <row r="3" spans="1:33" s="202" customFormat="1" ht="29" x14ac:dyDescent="0.35">
      <c r="A3" s="195" t="s">
        <v>331</v>
      </c>
      <c r="B3" s="196"/>
      <c r="C3" s="196"/>
      <c r="D3" s="196"/>
      <c r="E3" s="197" t="s">
        <v>697</v>
      </c>
      <c r="F3" s="197" t="s">
        <v>34</v>
      </c>
      <c r="G3" s="197" t="s">
        <v>698</v>
      </c>
      <c r="H3" s="198" t="s">
        <v>342</v>
      </c>
      <c r="I3" s="196" t="s">
        <v>40</v>
      </c>
      <c r="J3" s="196"/>
      <c r="K3" s="199" t="s">
        <v>365</v>
      </c>
      <c r="L3" s="199" t="s">
        <v>866</v>
      </c>
      <c r="M3" s="199" t="s">
        <v>867</v>
      </c>
      <c r="N3" s="199" t="s">
        <v>868</v>
      </c>
      <c r="O3" s="199" t="s">
        <v>270</v>
      </c>
      <c r="P3" s="199" t="s">
        <v>297</v>
      </c>
      <c r="Q3" s="200" t="s">
        <v>37</v>
      </c>
      <c r="R3" s="200"/>
      <c r="S3" s="200"/>
      <c r="T3" s="200" t="s">
        <v>869</v>
      </c>
      <c r="U3" s="201" t="s">
        <v>131</v>
      </c>
      <c r="V3" s="201" t="s">
        <v>131</v>
      </c>
      <c r="W3" s="201" t="s">
        <v>131</v>
      </c>
      <c r="X3" s="201" t="s">
        <v>131</v>
      </c>
      <c r="Y3" s="110"/>
      <c r="Z3" s="201"/>
      <c r="AA3" s="201" t="s">
        <v>132</v>
      </c>
      <c r="AB3" s="201" t="s">
        <v>131</v>
      </c>
      <c r="AC3" s="201" t="s">
        <v>131</v>
      </c>
      <c r="AD3" s="201" t="s">
        <v>131</v>
      </c>
      <c r="AE3" s="201"/>
      <c r="AF3" s="201"/>
      <c r="AG3" s="201"/>
    </row>
    <row r="4" spans="1:33" x14ac:dyDescent="0.35">
      <c r="A4" s="13" t="s">
        <v>989</v>
      </c>
      <c r="B4" s="3" t="s">
        <v>998</v>
      </c>
      <c r="C4" s="3" t="s">
        <v>1022</v>
      </c>
      <c r="D4" s="116" t="str">
        <f>C4&amp;I4</f>
        <v>alder PR4</v>
      </c>
      <c r="E4" s="105">
        <v>2014</v>
      </c>
      <c r="F4" s="204">
        <v>7</v>
      </c>
      <c r="G4" s="204"/>
      <c r="H4" s="204"/>
      <c r="I4" s="8">
        <v>4</v>
      </c>
      <c r="J4" s="8"/>
      <c r="K4" s="3" t="s">
        <v>623</v>
      </c>
      <c r="L4" s="3" t="s">
        <v>605</v>
      </c>
      <c r="N4" s="1" t="s">
        <v>622</v>
      </c>
      <c r="O4" s="203">
        <v>42</v>
      </c>
      <c r="S4" s="3">
        <v>821.83908045977</v>
      </c>
      <c r="T4" s="1" t="s">
        <v>632</v>
      </c>
      <c r="W4" s="203"/>
      <c r="X4" s="203"/>
      <c r="AA4" s="203">
        <v>2014</v>
      </c>
      <c r="AE4" s="3">
        <v>0.94758064516128993</v>
      </c>
    </row>
    <row r="5" spans="1:33" x14ac:dyDescent="0.35">
      <c r="A5" s="13" t="s">
        <v>989</v>
      </c>
      <c r="B5" s="3" t="s">
        <v>998</v>
      </c>
      <c r="C5" s="3" t="s">
        <v>1012</v>
      </c>
      <c r="D5" s="116" t="str">
        <f t="shared" ref="D5:D9" si="0">C5&amp;I5</f>
        <v>alder14</v>
      </c>
      <c r="E5" s="105">
        <v>2014</v>
      </c>
      <c r="F5" s="205">
        <v>7</v>
      </c>
      <c r="G5" s="206"/>
      <c r="H5" s="206"/>
      <c r="I5" s="8">
        <v>4</v>
      </c>
      <c r="J5" s="8"/>
      <c r="K5" s="3" t="s">
        <v>623</v>
      </c>
      <c r="L5" s="3" t="s">
        <v>605</v>
      </c>
      <c r="N5" s="1" t="s">
        <v>622</v>
      </c>
      <c r="O5" s="203">
        <v>42</v>
      </c>
      <c r="S5" s="3">
        <v>2080.4597701149401</v>
      </c>
      <c r="T5" s="1" t="s">
        <v>632</v>
      </c>
      <c r="W5" s="203"/>
      <c r="X5" s="203"/>
      <c r="AA5" s="203">
        <v>2014</v>
      </c>
      <c r="AE5" s="3">
        <v>0.99879032258064493</v>
      </c>
    </row>
    <row r="6" spans="1:33" x14ac:dyDescent="0.35">
      <c r="A6" s="13" t="s">
        <v>989</v>
      </c>
      <c r="B6" s="3" t="s">
        <v>998</v>
      </c>
      <c r="C6" s="3" t="s">
        <v>1023</v>
      </c>
      <c r="D6" s="116" t="str">
        <f t="shared" si="0"/>
        <v>birch PR12</v>
      </c>
      <c r="E6" s="105">
        <v>2014</v>
      </c>
      <c r="F6" s="205">
        <v>7</v>
      </c>
      <c r="G6" s="206"/>
      <c r="H6" s="206"/>
      <c r="I6" s="8">
        <v>12</v>
      </c>
      <c r="J6" s="8"/>
      <c r="K6" s="3" t="s">
        <v>623</v>
      </c>
      <c r="L6" s="3" t="s">
        <v>605</v>
      </c>
      <c r="N6" s="1" t="s">
        <v>622</v>
      </c>
      <c r="O6" s="203">
        <v>42</v>
      </c>
      <c r="S6" s="3">
        <v>1155.1724137931001</v>
      </c>
      <c r="T6" s="1" t="s">
        <v>632</v>
      </c>
      <c r="W6" s="203"/>
      <c r="X6" s="203"/>
      <c r="AA6" s="203">
        <v>2014</v>
      </c>
      <c r="AE6" s="3">
        <v>0.97701612903225799</v>
      </c>
    </row>
    <row r="7" spans="1:33" x14ac:dyDescent="0.35">
      <c r="A7" s="13" t="s">
        <v>989</v>
      </c>
      <c r="B7" s="3" t="s">
        <v>998</v>
      </c>
      <c r="C7" s="3" t="s">
        <v>1015</v>
      </c>
      <c r="D7" s="116" t="str">
        <f t="shared" si="0"/>
        <v>birch112</v>
      </c>
      <c r="E7" s="105">
        <v>2014</v>
      </c>
      <c r="F7" s="205">
        <v>7</v>
      </c>
      <c r="G7" s="206"/>
      <c r="H7" s="206"/>
      <c r="I7" s="8">
        <v>12</v>
      </c>
      <c r="J7" s="9"/>
      <c r="K7" s="3" t="s">
        <v>623</v>
      </c>
      <c r="L7" s="3" t="s">
        <v>605</v>
      </c>
      <c r="N7" s="1" t="s">
        <v>622</v>
      </c>
      <c r="O7" s="203">
        <v>42</v>
      </c>
      <c r="S7" s="3">
        <v>2385.0574712643602</v>
      </c>
      <c r="T7" s="1" t="s">
        <v>632</v>
      </c>
      <c r="W7" s="203"/>
      <c r="X7" s="203"/>
      <c r="AA7" s="203">
        <v>2014</v>
      </c>
      <c r="AE7" s="3">
        <v>1.01451612903225</v>
      </c>
    </row>
    <row r="8" spans="1:33" x14ac:dyDescent="0.35">
      <c r="A8" s="13" t="s">
        <v>989</v>
      </c>
      <c r="B8" s="3" t="s">
        <v>998</v>
      </c>
      <c r="C8" s="3" t="s">
        <v>1021</v>
      </c>
      <c r="D8" s="116" t="str">
        <f t="shared" si="0"/>
        <v>heath PR5</v>
      </c>
      <c r="E8" s="105">
        <v>2014</v>
      </c>
      <c r="F8" s="205">
        <v>7</v>
      </c>
      <c r="G8" s="206"/>
      <c r="H8" s="206"/>
      <c r="I8" s="8">
        <v>5</v>
      </c>
      <c r="J8" s="9"/>
      <c r="K8" s="3" t="s">
        <v>623</v>
      </c>
      <c r="L8" s="3" t="s">
        <v>605</v>
      </c>
      <c r="N8" s="1" t="s">
        <v>622</v>
      </c>
      <c r="O8" s="203">
        <v>42</v>
      </c>
      <c r="S8" s="3">
        <v>1465.51724137931</v>
      </c>
      <c r="T8" s="1" t="s">
        <v>632</v>
      </c>
      <c r="W8" s="203"/>
      <c r="X8" s="203"/>
      <c r="AA8" s="203">
        <v>2014</v>
      </c>
      <c r="AE8" s="3">
        <v>0.97983870967741893</v>
      </c>
    </row>
    <row r="9" spans="1:33" x14ac:dyDescent="0.35">
      <c r="A9" s="13" t="s">
        <v>989</v>
      </c>
      <c r="B9" s="3" t="s">
        <v>998</v>
      </c>
      <c r="C9" s="3" t="s">
        <v>1018</v>
      </c>
      <c r="D9" s="116" t="str">
        <f t="shared" si="0"/>
        <v>heath15</v>
      </c>
      <c r="E9" s="105">
        <v>2014</v>
      </c>
      <c r="F9" s="205">
        <v>7</v>
      </c>
      <c r="G9" s="206"/>
      <c r="H9" s="206"/>
      <c r="I9" s="8">
        <v>5</v>
      </c>
      <c r="J9" s="9"/>
      <c r="K9" s="3" t="s">
        <v>623</v>
      </c>
      <c r="L9" s="3" t="s">
        <v>605</v>
      </c>
      <c r="N9" s="1" t="s">
        <v>622</v>
      </c>
      <c r="O9" s="203">
        <v>42</v>
      </c>
      <c r="S9" s="3">
        <v>2097.7011494252802</v>
      </c>
      <c r="T9" s="1" t="s">
        <v>632</v>
      </c>
      <c r="W9" s="203"/>
      <c r="X9" s="203"/>
      <c r="AA9" s="203">
        <v>2014</v>
      </c>
      <c r="AE9" s="3">
        <v>0.94758064516128993</v>
      </c>
    </row>
    <row r="10" spans="1:33" x14ac:dyDescent="0.35">
      <c r="G10" s="206"/>
      <c r="H10" s="206"/>
      <c r="W10" s="203"/>
      <c r="X10" s="203"/>
    </row>
    <row r="11" spans="1:33" x14ac:dyDescent="0.35">
      <c r="G11" s="206"/>
      <c r="H11" s="206"/>
      <c r="W11" s="203"/>
      <c r="X11" s="203"/>
    </row>
    <row r="12" spans="1:33" x14ac:dyDescent="0.35">
      <c r="G12" s="206"/>
      <c r="H12" s="206"/>
      <c r="W12" s="203"/>
      <c r="X12" s="203"/>
    </row>
    <row r="13" spans="1:33" x14ac:dyDescent="0.35">
      <c r="G13" s="206"/>
      <c r="H13" s="206"/>
      <c r="W13" s="203"/>
      <c r="X13" s="203"/>
    </row>
    <row r="14" spans="1:33" x14ac:dyDescent="0.35">
      <c r="G14" s="206"/>
      <c r="H14" s="206"/>
      <c r="W14" s="203"/>
      <c r="X14" s="203"/>
    </row>
    <row r="15" spans="1:33" x14ac:dyDescent="0.35">
      <c r="G15" s="206"/>
      <c r="H15" s="206"/>
      <c r="W15" s="203"/>
      <c r="X15" s="203"/>
    </row>
    <row r="16" spans="1:33" x14ac:dyDescent="0.35">
      <c r="G16" s="206"/>
      <c r="H16" s="206"/>
      <c r="W16" s="203"/>
      <c r="X16" s="203"/>
    </row>
    <row r="17" spans="7:24" x14ac:dyDescent="0.35">
      <c r="G17" s="206"/>
      <c r="H17" s="206"/>
      <c r="W17" s="203"/>
      <c r="X17" s="203"/>
    </row>
    <row r="18" spans="7:24" x14ac:dyDescent="0.35">
      <c r="G18" s="206"/>
      <c r="H18" s="206"/>
      <c r="W18" s="203"/>
      <c r="X18" s="203"/>
    </row>
    <row r="19" spans="7:24" x14ac:dyDescent="0.35">
      <c r="G19" s="206"/>
      <c r="H19" s="206"/>
      <c r="W19" s="203"/>
      <c r="X19" s="203"/>
    </row>
    <row r="20" spans="7:24" x14ac:dyDescent="0.35">
      <c r="G20" s="206"/>
      <c r="H20" s="206"/>
      <c r="W20" s="203"/>
      <c r="X20" s="203"/>
    </row>
    <row r="21" spans="7:24" x14ac:dyDescent="0.35">
      <c r="G21" s="206"/>
      <c r="H21" s="206"/>
      <c r="W21" s="203"/>
      <c r="X21" s="203"/>
    </row>
    <row r="22" spans="7:24" x14ac:dyDescent="0.35">
      <c r="W22" s="203"/>
      <c r="X22" s="203"/>
    </row>
    <row r="23" spans="7:24" x14ac:dyDescent="0.35">
      <c r="W23" s="203"/>
      <c r="X23" s="203"/>
    </row>
    <row r="24" spans="7:24" x14ac:dyDescent="0.35">
      <c r="W24" s="203"/>
      <c r="X24" s="203"/>
    </row>
    <row r="25" spans="7:24" x14ac:dyDescent="0.35">
      <c r="W25" s="203"/>
      <c r="X25" s="203"/>
    </row>
    <row r="26" spans="7:24" x14ac:dyDescent="0.35">
      <c r="W26" s="203"/>
      <c r="X26" s="203"/>
    </row>
    <row r="27" spans="7:24" x14ac:dyDescent="0.35">
      <c r="W27" s="203"/>
      <c r="X27" s="203"/>
    </row>
    <row r="28" spans="7:24" x14ac:dyDescent="0.35">
      <c r="W28" s="203"/>
      <c r="X28" s="203"/>
    </row>
    <row r="29" spans="7:24" x14ac:dyDescent="0.35">
      <c r="W29" s="203"/>
      <c r="X29" s="203"/>
    </row>
    <row r="30" spans="7:24" x14ac:dyDescent="0.35">
      <c r="W30" s="203"/>
      <c r="X30" s="203"/>
    </row>
    <row r="31" spans="7:24" x14ac:dyDescent="0.35">
      <c r="W31" s="203"/>
      <c r="X31" s="203"/>
    </row>
    <row r="32" spans="7:24" x14ac:dyDescent="0.35">
      <c r="W32" s="203"/>
      <c r="X32" s="203"/>
    </row>
    <row r="33" spans="23:24" x14ac:dyDescent="0.35">
      <c r="W33" s="203"/>
      <c r="X33" s="203"/>
    </row>
    <row r="34" spans="23:24" x14ac:dyDescent="0.35">
      <c r="W34" s="203"/>
      <c r="X34" s="203"/>
    </row>
    <row r="35" spans="23:24" x14ac:dyDescent="0.35">
      <c r="W35" s="203"/>
      <c r="X35" s="203"/>
    </row>
    <row r="36" spans="23:24" x14ac:dyDescent="0.35">
      <c r="W36" s="203"/>
      <c r="X36" s="203"/>
    </row>
    <row r="37" spans="23:24" x14ac:dyDescent="0.35">
      <c r="W37" s="203"/>
      <c r="X37" s="203"/>
    </row>
    <row r="38" spans="23:24" x14ac:dyDescent="0.35">
      <c r="W38" s="203"/>
      <c r="X38" s="203"/>
    </row>
    <row r="39" spans="23:24" x14ac:dyDescent="0.35">
      <c r="W39" s="203"/>
      <c r="X39" s="203"/>
    </row>
    <row r="40" spans="23:24" x14ac:dyDescent="0.35">
      <c r="W40" s="203"/>
      <c r="X40" s="203"/>
    </row>
    <row r="41" spans="23:24" x14ac:dyDescent="0.35">
      <c r="W41" s="203"/>
      <c r="X41" s="203"/>
    </row>
    <row r="42" spans="23:24" x14ac:dyDescent="0.35">
      <c r="W42" s="203"/>
      <c r="X42" s="203"/>
    </row>
    <row r="43" spans="23:24" x14ac:dyDescent="0.35">
      <c r="W43" s="203"/>
      <c r="X43" s="203"/>
    </row>
    <row r="44" spans="23:24" x14ac:dyDescent="0.35">
      <c r="W44" s="203"/>
      <c r="X44" s="203"/>
    </row>
    <row r="45" spans="23:24" x14ac:dyDescent="0.35">
      <c r="W45" s="203"/>
      <c r="X45" s="203"/>
    </row>
    <row r="46" spans="23:24" x14ac:dyDescent="0.35">
      <c r="W46" s="203"/>
      <c r="X46" s="203"/>
    </row>
    <row r="47" spans="23:24" x14ac:dyDescent="0.35">
      <c r="W47" s="203"/>
      <c r="X47" s="203"/>
    </row>
    <row r="48" spans="23:24" x14ac:dyDescent="0.35">
      <c r="W48" s="203"/>
      <c r="X48" s="203"/>
    </row>
    <row r="49" spans="23:24" x14ac:dyDescent="0.35">
      <c r="W49" s="203"/>
      <c r="X49" s="203"/>
    </row>
    <row r="50" spans="23:24" x14ac:dyDescent="0.35">
      <c r="W50" s="203"/>
      <c r="X50" s="203"/>
    </row>
    <row r="51" spans="23:24" x14ac:dyDescent="0.35">
      <c r="W51" s="203"/>
      <c r="X51" s="203"/>
    </row>
    <row r="52" spans="23:24" x14ac:dyDescent="0.35">
      <c r="W52" s="203"/>
      <c r="X52" s="203"/>
    </row>
    <row r="53" spans="23:24" x14ac:dyDescent="0.35">
      <c r="W53" s="203"/>
      <c r="X53" s="203"/>
    </row>
    <row r="54" spans="23:24" x14ac:dyDescent="0.35">
      <c r="W54" s="203"/>
      <c r="X54" s="203"/>
    </row>
    <row r="55" spans="23:24" x14ac:dyDescent="0.35">
      <c r="W55" s="203"/>
      <c r="X55" s="203"/>
    </row>
    <row r="56" spans="23:24" x14ac:dyDescent="0.35">
      <c r="W56" s="203"/>
      <c r="X56" s="203"/>
    </row>
    <row r="57" spans="23:24" x14ac:dyDescent="0.35">
      <c r="W57" s="203"/>
      <c r="X57" s="203"/>
    </row>
    <row r="58" spans="23:24" x14ac:dyDescent="0.35">
      <c r="W58" s="203"/>
      <c r="X58" s="203"/>
    </row>
    <row r="59" spans="23:24" x14ac:dyDescent="0.35">
      <c r="W59" s="203"/>
      <c r="X59" s="203"/>
    </row>
    <row r="60" spans="23:24" x14ac:dyDescent="0.35">
      <c r="W60" s="203"/>
      <c r="X60" s="203"/>
    </row>
    <row r="61" spans="23:24" x14ac:dyDescent="0.35">
      <c r="W61" s="203"/>
      <c r="X61" s="203"/>
    </row>
    <row r="62" spans="23:24" x14ac:dyDescent="0.35">
      <c r="W62" s="203"/>
      <c r="X62" s="203"/>
    </row>
    <row r="63" spans="23:24" x14ac:dyDescent="0.35">
      <c r="W63" s="203"/>
      <c r="X63" s="20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744804A-9786-4B48-BF80-196724E4A0A0}">
          <x14:formula1>
            <xm:f>OFFSET(profile!$D$1,3,0,COUNTA(profile!$D:$D)-2,1)</xm:f>
          </x14:formula1>
          <xm:sqref>C4:C9</xm:sqref>
        </x14:dataValidation>
        <x14:dataValidation type="list" allowBlank="1" showInputMessage="1" showErrorMessage="1" xr:uid="{07E479FB-B296-E14F-8C29-6D238887BC6D}">
          <x14:formula1>
            <xm:f>OFFSET(site!$B$1,3,0,COUNTA(site!$B:$B)-2,1)</xm:f>
          </x14:formula1>
          <xm:sqref>B4:B9</xm:sqref>
        </x14:dataValidation>
        <x14:dataValidation type="list" allowBlank="1" showInputMessage="1" showErrorMessage="1" xr:uid="{5C75844D-C1C8-E940-8D6C-56153DDE725D}">
          <x14:formula1>
            <xm:f>'controlled vocabulary'!$AI$4:$AI$8</xm:f>
          </x14:formula1>
          <xm:sqref>L4:L9</xm:sqref>
        </x14:dataValidation>
        <x14:dataValidation type="list" allowBlank="1" showInputMessage="1" showErrorMessage="1" xr:uid="{43E0BA85-1ACD-504E-998D-8D163BF7C300}">
          <x14:formula1>
            <xm:f>'controlled vocabulary'!$AH$4:$AH$6</xm:f>
          </x14:formula1>
          <xm:sqref>K4:K9</xm:sqref>
        </x14:dataValidation>
        <x14:dataValidation type="list" allowBlank="1" showInputMessage="1" showErrorMessage="1" xr:uid="{76C5DD3D-7928-4946-ADE8-F6DF979D9FE9}">
          <x14:formula1>
            <xm:f>'controlled vocabulary'!$AK$4:$AK$9</xm:f>
          </x14:formula1>
          <xm:sqref>S4:S9</xm:sqref>
        </x14:dataValidation>
        <x14:dataValidation type="list" allowBlank="1" showInputMessage="1" showErrorMessage="1" xr:uid="{BC44DFB8-2CC8-B147-8C90-0444A01AEA29}">
          <x14:formula1>
            <xm:f>OFFSET(metadata!A$1,3,0,COUNTA(metadata!A:A)-3,1)</xm:f>
          </x14:formula1>
          <xm:sqref>A4:A9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1" bestFit="1" customWidth="1"/>
    <col min="20" max="20" width="15" style="101" bestFit="1" customWidth="1"/>
    <col min="21" max="21" width="17.81640625" style="101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98" t="s">
        <v>702</v>
      </c>
      <c r="T1" s="98" t="s">
        <v>703</v>
      </c>
      <c r="U1" s="98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99" t="s">
        <v>700</v>
      </c>
      <c r="T2" s="99" t="s">
        <v>701</v>
      </c>
      <c r="U2" s="99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1" t="s">
        <v>95</v>
      </c>
      <c r="AR2" s="91" t="s">
        <v>96</v>
      </c>
      <c r="AS2" s="46" t="s">
        <v>805</v>
      </c>
      <c r="AT2" s="91" t="s">
        <v>97</v>
      </c>
      <c r="AU2" s="91" t="s">
        <v>98</v>
      </c>
      <c r="AV2" s="91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2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0" t="s">
        <v>697</v>
      </c>
      <c r="T3" s="100" t="s">
        <v>34</v>
      </c>
      <c r="U3" s="100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0" t="s">
        <v>682</v>
      </c>
      <c r="AR3" s="90" t="s">
        <v>682</v>
      </c>
      <c r="AS3" s="57" t="s">
        <v>135</v>
      </c>
      <c r="AT3" s="90" t="s">
        <v>682</v>
      </c>
      <c r="AU3" s="90" t="s">
        <v>682</v>
      </c>
      <c r="AV3" s="89"/>
      <c r="AW3" s="90" t="s">
        <v>682</v>
      </c>
      <c r="AX3" s="90" t="s">
        <v>682</v>
      </c>
      <c r="AY3" s="90" t="s">
        <v>682</v>
      </c>
      <c r="AZ3" s="90" t="s">
        <v>682</v>
      </c>
      <c r="BA3" s="90" t="s">
        <v>682</v>
      </c>
      <c r="BB3" s="57"/>
      <c r="BC3" s="90" t="s">
        <v>682</v>
      </c>
      <c r="BD3" s="90" t="s">
        <v>682</v>
      </c>
      <c r="BE3" s="90" t="s">
        <v>682</v>
      </c>
      <c r="BF3" s="90" t="s">
        <v>682</v>
      </c>
      <c r="BG3" s="57"/>
      <c r="BH3" s="90" t="s">
        <v>682</v>
      </c>
      <c r="BI3" s="90" t="s">
        <v>682</v>
      </c>
      <c r="BJ3" s="90" t="s">
        <v>682</v>
      </c>
      <c r="BK3" s="90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2"/>
      <c r="T4" s="102"/>
      <c r="U4" s="103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2"/>
      <c r="T5" s="102"/>
      <c r="U5" s="103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2"/>
      <c r="T6" s="102"/>
      <c r="U6" s="103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2"/>
      <c r="T7" s="102"/>
      <c r="U7" s="103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2"/>
      <c r="T8" s="102"/>
      <c r="U8" s="103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2"/>
      <c r="T9" s="102"/>
      <c r="U9" s="103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2"/>
      <c r="T10" s="102"/>
      <c r="U10" s="103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2"/>
      <c r="T11" s="102"/>
      <c r="U11" s="103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2"/>
      <c r="T12" s="102"/>
      <c r="U12" s="103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2"/>
      <c r="T13" s="102"/>
      <c r="U13" s="103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2"/>
      <c r="T14" s="102"/>
      <c r="U14" s="103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2"/>
      <c r="T15" s="102"/>
      <c r="U15" s="103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2"/>
      <c r="T16" s="102"/>
      <c r="U16" s="103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2"/>
      <c r="T17" s="102"/>
      <c r="U17" s="103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2"/>
      <c r="T18" s="102"/>
      <c r="U18" s="103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2"/>
      <c r="T19" s="102"/>
      <c r="U19" s="103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2"/>
      <c r="T20" s="102"/>
      <c r="U20" s="103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2"/>
      <c r="T21" s="102"/>
      <c r="U21" s="103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1" bestFit="1" customWidth="1"/>
    <col min="10" max="10" width="11" style="101" customWidth="1"/>
    <col min="11" max="11" width="10.81640625" style="10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93" t="s">
        <v>550</v>
      </c>
      <c r="F1" s="18" t="s">
        <v>777</v>
      </c>
      <c r="G1" s="18" t="s">
        <v>367</v>
      </c>
      <c r="H1" s="24" t="s">
        <v>368</v>
      </c>
      <c r="I1" s="98" t="s">
        <v>695</v>
      </c>
      <c r="J1" s="98" t="s">
        <v>696</v>
      </c>
      <c r="K1" s="98" t="s">
        <v>694</v>
      </c>
      <c r="L1" s="84" t="s">
        <v>369</v>
      </c>
      <c r="M1" s="84" t="s">
        <v>370</v>
      </c>
      <c r="N1" s="84" t="s">
        <v>899</v>
      </c>
      <c r="O1" s="84" t="s">
        <v>900</v>
      </c>
      <c r="P1" s="84" t="s">
        <v>371</v>
      </c>
      <c r="Q1" s="84" t="s">
        <v>372</v>
      </c>
      <c r="R1" s="84" t="s">
        <v>373</v>
      </c>
      <c r="S1" s="84" t="s">
        <v>729</v>
      </c>
      <c r="T1" s="84" t="s">
        <v>374</v>
      </c>
      <c r="U1" s="84" t="s">
        <v>375</v>
      </c>
      <c r="V1" s="84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99" t="s">
        <v>700</v>
      </c>
      <c r="J2" s="99" t="s">
        <v>701</v>
      </c>
      <c r="K2" s="99" t="s">
        <v>699</v>
      </c>
      <c r="L2" s="85" t="s">
        <v>393</v>
      </c>
      <c r="M2" s="50"/>
      <c r="N2" s="85" t="s">
        <v>901</v>
      </c>
      <c r="O2" s="50" t="s">
        <v>902</v>
      </c>
      <c r="P2" s="50"/>
      <c r="Q2" s="50" t="s">
        <v>288</v>
      </c>
      <c r="R2" s="85" t="s">
        <v>689</v>
      </c>
      <c r="S2" s="85" t="s">
        <v>730</v>
      </c>
      <c r="T2" s="85" t="s">
        <v>391</v>
      </c>
      <c r="U2" s="85" t="s">
        <v>392</v>
      </c>
      <c r="V2" s="85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0" t="s">
        <v>697</v>
      </c>
      <c r="J3" s="100" t="s">
        <v>34</v>
      </c>
      <c r="K3" s="100" t="s">
        <v>698</v>
      </c>
      <c r="L3" s="96" t="s">
        <v>270</v>
      </c>
      <c r="M3" s="97" t="s">
        <v>669</v>
      </c>
      <c r="N3" s="97" t="s">
        <v>903</v>
      </c>
      <c r="O3" s="97" t="s">
        <v>342</v>
      </c>
      <c r="P3" s="96" t="s">
        <v>287</v>
      </c>
      <c r="Q3" s="96"/>
      <c r="R3" s="96"/>
      <c r="S3" s="97" t="s">
        <v>731</v>
      </c>
      <c r="T3" s="96" t="s">
        <v>37</v>
      </c>
      <c r="U3" s="96"/>
      <c r="V3" s="96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B1" workbookViewId="0">
      <selection activeCell="AL4" sqref="AL4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1"/>
      <c r="D1" s="151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210" t="s">
        <v>985</v>
      </c>
      <c r="AV1" s="210"/>
      <c r="AW1" s="151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1" t="s">
        <v>919</v>
      </c>
      <c r="AU4" s="153" t="s">
        <v>239</v>
      </c>
      <c r="AV4" s="153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2" t="s">
        <v>920</v>
      </c>
      <c r="AU5" s="153" t="s">
        <v>924</v>
      </c>
      <c r="AV5" s="153" t="s">
        <v>268</v>
      </c>
      <c r="AW5" s="150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3" t="s">
        <v>921</v>
      </c>
      <c r="AU6" s="153" t="s">
        <v>925</v>
      </c>
      <c r="AV6" s="153" t="s">
        <v>269</v>
      </c>
      <c r="AW6" s="150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4" t="s">
        <v>922</v>
      </c>
      <c r="AU7" s="153" t="s">
        <v>978</v>
      </c>
      <c r="AV7" s="154" t="s">
        <v>242</v>
      </c>
      <c r="AW7" s="150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5" t="s">
        <v>968</v>
      </c>
      <c r="AU8" s="153" t="s">
        <v>977</v>
      </c>
      <c r="AV8" s="154" t="s">
        <v>912</v>
      </c>
      <c r="AW8" s="150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6" t="s">
        <v>916</v>
      </c>
      <c r="AU9" s="154" t="s">
        <v>210</v>
      </c>
      <c r="AV9" s="154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7" t="s">
        <v>923</v>
      </c>
      <c r="AU10" s="154" t="s">
        <v>218</v>
      </c>
      <c r="AV10" s="154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4" t="s">
        <v>979</v>
      </c>
      <c r="AV11" s="154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5" t="s">
        <v>210</v>
      </c>
      <c r="AV12" s="154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5" t="s">
        <v>218</v>
      </c>
      <c r="AV13" s="154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5" t="s">
        <v>930</v>
      </c>
      <c r="AV14" s="155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5" t="s">
        <v>931</v>
      </c>
      <c r="AV15" s="155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5" t="s">
        <v>979</v>
      </c>
      <c r="AV16" s="156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6" t="s">
        <v>932</v>
      </c>
      <c r="AV17" s="156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6" t="s">
        <v>934</v>
      </c>
      <c r="AV18" s="156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6" t="s">
        <v>935</v>
      </c>
      <c r="AV19" s="156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6" t="s">
        <v>936</v>
      </c>
      <c r="AV20" s="157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6" t="s">
        <v>938</v>
      </c>
      <c r="AV21" s="157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6" t="s">
        <v>940</v>
      </c>
      <c r="AV22" s="157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6" t="s">
        <v>942</v>
      </c>
      <c r="AV23" s="157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6" t="s">
        <v>925</v>
      </c>
      <c r="AV24" s="157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6" t="s">
        <v>944</v>
      </c>
      <c r="AV25" s="158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6" t="s">
        <v>945</v>
      </c>
      <c r="AV26" s="158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6" t="s">
        <v>946</v>
      </c>
      <c r="AV27" s="158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6" t="s">
        <v>974</v>
      </c>
      <c r="AV28" s="158" t="s">
        <v>937</v>
      </c>
    </row>
    <row r="29" spans="1:52" ht="14.5" x14ac:dyDescent="0.35">
      <c r="AU29" s="156" t="s">
        <v>947</v>
      </c>
      <c r="AV29" s="158" t="s">
        <v>975</v>
      </c>
    </row>
    <row r="30" spans="1:52" ht="14.5" x14ac:dyDescent="0.35">
      <c r="AU30" s="156" t="s">
        <v>948</v>
      </c>
      <c r="AV30" s="159" t="s">
        <v>209</v>
      </c>
    </row>
    <row r="31" spans="1:52" ht="14.5" x14ac:dyDescent="0.35">
      <c r="AU31" s="156" t="s">
        <v>949</v>
      </c>
      <c r="AV31" s="160" t="s">
        <v>958</v>
      </c>
    </row>
    <row r="32" spans="1:52" ht="14.5" x14ac:dyDescent="0.35">
      <c r="AU32" s="156" t="s">
        <v>950</v>
      </c>
      <c r="AV32" s="160" t="s">
        <v>960</v>
      </c>
    </row>
    <row r="33" spans="47:48" ht="14.5" x14ac:dyDescent="0.35">
      <c r="AU33" s="157" t="s">
        <v>951</v>
      </c>
      <c r="AV33" s="160" t="s">
        <v>962</v>
      </c>
    </row>
    <row r="34" spans="47:48" ht="14.5" x14ac:dyDescent="0.35">
      <c r="AU34" s="157" t="s">
        <v>952</v>
      </c>
    </row>
    <row r="35" spans="47:48" ht="14.5" x14ac:dyDescent="0.35">
      <c r="AU35" s="156" t="s">
        <v>973</v>
      </c>
    </row>
    <row r="36" spans="47:48" ht="14.5" x14ac:dyDescent="0.35">
      <c r="AU36" s="156" t="s">
        <v>984</v>
      </c>
    </row>
    <row r="37" spans="47:48" ht="14.5" x14ac:dyDescent="0.35">
      <c r="AU37" s="158" t="s">
        <v>241</v>
      </c>
    </row>
    <row r="38" spans="47:48" ht="14.5" x14ac:dyDescent="0.35">
      <c r="AU38" s="158" t="s">
        <v>953</v>
      </c>
    </row>
    <row r="39" spans="47:48" ht="14.5" x14ac:dyDescent="0.35">
      <c r="AU39" s="159" t="s">
        <v>955</v>
      </c>
    </row>
    <row r="40" spans="47:48" ht="14.5" x14ac:dyDescent="0.35">
      <c r="AU40" s="159" t="s">
        <v>956</v>
      </c>
    </row>
    <row r="41" spans="47:48" ht="14.5" x14ac:dyDescent="0.35">
      <c r="AU41" s="160" t="s">
        <v>957</v>
      </c>
    </row>
    <row r="42" spans="47:48" ht="14.5" x14ac:dyDescent="0.35">
      <c r="AU42" s="160" t="s">
        <v>959</v>
      </c>
    </row>
    <row r="43" spans="47:48" ht="14.5" x14ac:dyDescent="0.35">
      <c r="AU43" s="160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2025-05-21T16:09:33Z</dcterms:modified>
</cp:coreProperties>
</file>