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Incubations/Missing info /"/>
    </mc:Choice>
  </mc:AlternateContent>
  <xr:revisionPtr revIDLastSave="0" documentId="13_ncr:1_{DFABD9AD-137F-B74C-9BFD-CE00D5765702}" xr6:coauthVersionLast="36" xr6:coauthVersionMax="36" xr10:uidLastSave="{00000000-0000-0000-0000-000000000000}"/>
  <bookViews>
    <workbookView xWindow="0" yWindow="460" windowWidth="25600" windowHeight="1440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4" l="1"/>
  <c r="F5" i="7"/>
  <c r="F6" i="7"/>
  <c r="F4" i="7"/>
  <c r="D8" i="4"/>
  <c r="AS17" i="4"/>
  <c r="D17" i="4"/>
  <c r="AS16" i="4"/>
  <c r="D16" i="4"/>
  <c r="AS15" i="4"/>
  <c r="D15" i="4"/>
  <c r="AS14" i="4"/>
  <c r="AS13" i="4"/>
  <c r="D13" i="4"/>
  <c r="AS12" i="4"/>
  <c r="D12" i="4"/>
  <c r="AS11" i="4"/>
  <c r="D11" i="4"/>
  <c r="AS10" i="4"/>
  <c r="D10" i="4"/>
  <c r="AS9" i="4"/>
  <c r="D9" i="4"/>
  <c r="AS8" i="4"/>
  <c r="AS7" i="4"/>
  <c r="D7" i="4"/>
  <c r="AS6" i="4"/>
  <c r="D6" i="4"/>
  <c r="AS5" i="4"/>
  <c r="D5" i="4"/>
  <c r="AS4" i="4"/>
  <c r="D4" i="4"/>
  <c r="I3" i="6"/>
  <c r="H3" i="6"/>
  <c r="G3" i="6"/>
</calcChain>
</file>

<file path=xl/sharedStrings.xml><?xml version="1.0" encoding="utf-8"?>
<sst xmlns="http://schemas.openxmlformats.org/spreadsheetml/2006/main" count="1321" uniqueCount="859">
  <si>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</si>
  <si>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</si>
  <si>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</si>
  <si>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</si>
  <si>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</si>
  <si>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</si>
  <si>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</si>
  <si>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</si>
  <si>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</si>
  <si>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</si>
  <si>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</si>
  <si>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</si>
  <si>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</si>
  <si>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</si>
  <si>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</si>
  <si>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</si>
  <si>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</si>
  <si>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</si>
  <si>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</si>
  <si>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</si>
  <si>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</si>
  <si>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</si>
  <si>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</si>
  <si>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</si>
  <si>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</si>
  <si>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</si>
  <si>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</si>
  <si>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</si>
  <si>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</si>
  <si>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</si>
  <si>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</si>
  <si>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</si>
  <si>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</si>
  <si>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</si>
  <si>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</si>
  <si>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</si>
  <si>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</si>
  <si>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</si>
  <si>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</si>
  <si>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</si>
  <si>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</si>
  <si>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</si>
  <si>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</si>
  <si>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</si>
  <si>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</si>
  <si>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</si>
  <si>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</si>
  <si>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</si>
  <si>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</si>
  <si>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</si>
  <si>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</si>
  <si>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</si>
  <si>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</si>
  <si>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</si>
  <si>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</si>
  <si>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</si>
  <si>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</si>
  <si>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</si>
  <si>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</si>
  <si>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</si>
  <si>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</si>
  <si>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</si>
  <si>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</si>
  <si>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</si>
  <si>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</si>
  <si>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</si>
  <si>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</si>
  <si>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</si>
  <si>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</si>
  <si>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</si>
  <si>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</si>
  <si>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</si>
  <si>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</si>
  <si>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</si>
  <si>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</si>
  <si>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</si>
  <si>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</si>
  <si>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</si>
  <si>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</si>
  <si>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</si>
  <si>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</si>
  <si>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</si>
  <si>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</si>
  <si>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</si>
  <si>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</si>
  <si>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</si>
  <si>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</si>
  <si>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</si>
  <si>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</si>
  <si>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</si>
  <si>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</si>
  <si>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</si>
  <si>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</si>
  <si>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</si>
  <si>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</si>
  <si>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</si>
  <si>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</si>
  <si>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</si>
  <si>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</si>
  <si>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</si>
  <si>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</si>
  <si>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</si>
  <si>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</si>
  <si>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</si>
  <si>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</si>
  <si>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</si>
  <si>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</si>
  <si>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</si>
  <si>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</si>
  <si>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</si>
  <si>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</si>
  <si>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</si>
  <si>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</si>
  <si>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</si>
  <si>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</si>
  <si>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</si>
  <si>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</si>
  <si>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</si>
  <si>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</si>
  <si>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</si>
  <si>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</si>
  <si>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</si>
  <si>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</si>
  <si>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</si>
  <si>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</si>
  <si>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</si>
  <si>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</si>
  <si>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</si>
  <si>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</si>
  <si>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</si>
  <si>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</si>
  <si>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</si>
  <si>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</si>
  <si>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</si>
  <si>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</si>
  <si>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</si>
  <si>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</si>
  <si>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</si>
  <si>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</si>
  <si>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</si>
  <si>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</si>
  <si>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</si>
  <si>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</si>
  <si>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</si>
  <si>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</si>
  <si>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</si>
  <si>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</si>
  <si>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</si>
  <si>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</si>
  <si>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</si>
  <si>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</si>
  <si>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</si>
  <si>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</si>
  <si>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</si>
  <si>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</si>
  <si>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</si>
  <si>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</si>
  <si>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</si>
  <si>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</si>
  <si>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</si>
  <si>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</si>
  <si>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</si>
  <si>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</si>
  <si>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</si>
  <si>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</si>
  <si>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</si>
  <si>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</si>
  <si>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</si>
  <si>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</si>
  <si>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</si>
  <si>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</si>
  <si>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</si>
  <si>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</si>
  <si>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</si>
  <si>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</si>
  <si>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</si>
  <si>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</si>
  <si>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</si>
  <si>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</si>
  <si>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</si>
  <si>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</si>
  <si>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</si>
  <si>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</si>
  <si>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</si>
  <si>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</si>
  <si>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</si>
  <si>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</si>
  <si>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</si>
  <si>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</si>
  <si>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</si>
  <si>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</si>
  <si>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</si>
  <si>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</si>
  <si>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</si>
  <si>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</si>
  <si>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</si>
  <si>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</si>
  <si>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</si>
  <si>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</si>
  <si>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</si>
  <si>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</si>
  <si>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</si>
  <si>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</si>
  <si>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</si>
  <si>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</si>
  <si>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</si>
  <si>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</si>
  <si>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</si>
  <si>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</si>
  <si>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</si>
  <si>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</si>
  <si>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</si>
  <si>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</si>
  <si>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</si>
  <si>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</si>
  <si>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</si>
  <si>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</si>
  <si>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</si>
  <si>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</si>
  <si>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</si>
  <si>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</si>
  <si>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</si>
  <si>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</si>
  <si>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</si>
  <si>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</si>
  <si>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</si>
  <si>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</si>
  <si>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</si>
  <si>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</si>
  <si>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</si>
  <si>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</si>
  <si>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</si>
  <si>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</si>
  <si>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</si>
  <si>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</si>
  <si>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</si>
  <si>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</si>
  <si>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</si>
  <si>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</si>
  <si>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</si>
  <si>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</si>
  <si>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</si>
  <si>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</si>
  <si>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</si>
  <si>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</si>
  <si>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</si>
  <si>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</si>
  <si>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</si>
  <si>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</si>
  <si>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</si>
  <si>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</si>
  <si>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</si>
  <si>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</si>
  <si>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</si>
  <si>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</si>
  <si>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</si>
  <si>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</si>
  <si>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</si>
  <si>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</si>
  <si>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</si>
  <si>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</si>
  <si>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</si>
  <si>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</si>
  <si>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</si>
  <si>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</si>
  <si>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</si>
  <si>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</si>
  <si>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</si>
  <si>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</si>
  <si>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</si>
  <si>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</si>
  <si>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</si>
  <si>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</si>
  <si>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</si>
  <si>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</si>
  <si>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</si>
  <si>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</si>
  <si>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</si>
  <si>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</si>
  <si>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</si>
  <si>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</si>
  <si>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</si>
  <si>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</si>
  <si>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</si>
  <si>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</si>
  <si>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</si>
  <si>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</si>
  <si>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</si>
  <si>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</si>
  <si>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</si>
  <si>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</si>
  <si>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</si>
  <si>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</si>
  <si>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</si>
  <si>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</si>
  <si>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</si>
  <si>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</si>
  <si>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</si>
  <si>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</si>
  <si>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</si>
  <si>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</si>
  <si>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</si>
  <si>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</si>
  <si>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</si>
  <si>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</si>
  <si>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</si>
  <si>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</si>
  <si>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</si>
  <si>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</si>
  <si>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</si>
  <si>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</si>
  <si>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</si>
  <si>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</si>
  <si>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</si>
  <si>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</si>
  <si>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</si>
  <si>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</si>
  <si>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</si>
  <si>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</si>
  <si>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</si>
  <si>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</si>
  <si>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</si>
  <si>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</si>
  <si>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</si>
  <si>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</si>
  <si>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</si>
  <si>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</si>
  <si>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</si>
  <si>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</si>
  <si>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</si>
  <si>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</si>
  <si>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</si>
  <si>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</si>
  <si>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</si>
  <si>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</si>
  <si>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</si>
  <si>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</si>
  <si>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</si>
  <si>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</si>
  <si>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</si>
  <si>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</si>
  <si>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</si>
  <si>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</si>
  <si>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</si>
  <si>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</si>
  <si>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</si>
  <si>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</si>
  <si>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</si>
  <si>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</si>
  <si>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</si>
  <si>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</si>
  <si>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</si>
  <si>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</si>
  <si>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</si>
  <si>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</si>
  <si>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</si>
  <si>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</si>
  <si>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</si>
  <si>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</si>
  <si>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</si>
  <si>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</si>
  <si>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</si>
  <si>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</si>
  <si>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</si>
  <si>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</si>
  <si>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</si>
  <si>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</si>
  <si>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</si>
  <si>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</si>
  <si>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</si>
  <si>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</si>
  <si>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</si>
  <si>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</si>
  <si>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</si>
  <si>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</si>
  <si>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</si>
  <si>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</si>
  <si>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</si>
  <si>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</si>
  <si>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</si>
  <si>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</si>
  <si>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</si>
  <si>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</si>
  <si>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</si>
  <si>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</si>
  <si>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</si>
  <si>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</si>
  <si>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</si>
  <si>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</si>
  <si>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</si>
  <si>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</si>
  <si>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</si>
  <si>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</si>
  <si>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</si>
  <si>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</si>
  <si>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</si>
  <si>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</si>
  <si>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</si>
  <si>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</si>
  <si>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</si>
  <si>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</si>
  <si>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</si>
  <si>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</si>
  <si>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</si>
  <si>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</si>
  <si>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</si>
  <si>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</si>
  <si>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</si>
  <si>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</si>
  <si>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</si>
  <si>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</si>
  <si>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</si>
  <si>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</si>
  <si>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</si>
  <si>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</si>
  <si>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</si>
  <si>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</si>
  <si>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</si>
  <si>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</si>
  <si>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</si>
  <si>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</si>
  <si>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</si>
  <si>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</si>
  <si>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</si>
  <si>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</si>
  <si>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</si>
  <si>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</si>
  <si>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</si>
  <si>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</si>
  <si>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</si>
  <si>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</si>
  <si>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</si>
  <si>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</si>
  <si>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</si>
  <si>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</si>
  <si>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</si>
  <si>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</si>
  <si>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</si>
  <si>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</si>
  <si>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</si>
  <si>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</si>
  <si>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</si>
  <si>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</si>
  <si>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</si>
  <si>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</si>
  <si>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</si>
  <si>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</si>
  <si>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</si>
  <si>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</si>
  <si>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</si>
  <si>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</si>
  <si>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</si>
  <si>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</si>
  <si>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</si>
  <si>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</si>
  <si>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</si>
  <si>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</si>
  <si>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</si>
  <si>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</si>
  <si>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</si>
  <si>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</si>
  <si>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</si>
  <si>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</si>
  <si>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</si>
  <si>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</si>
  <si>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</si>
  <si>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</si>
  <si>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</si>
  <si>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</si>
  <si>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</si>
  <si>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</si>
  <si>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</si>
  <si>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</si>
  <si>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</si>
  <si>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</si>
  <si>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</si>
  <si>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</si>
  <si>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</si>
  <si>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</si>
  <si>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</si>
  <si>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</si>
  <si>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</si>
  <si>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</si>
  <si>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</si>
  <si>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</si>
  <si>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</si>
  <si>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</si>
  <si>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</si>
  <si>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</si>
  <si>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</si>
  <si>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</si>
  <si>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</si>
  <si>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</si>
  <si>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</si>
  <si>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</si>
  <si>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</si>
  <si>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</si>
  <si>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</si>
  <si>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</si>
  <si>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</si>
  <si>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</si>
  <si>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</si>
  <si>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</si>
  <si>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</si>
  <si>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</si>
  <si>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</si>
  <si>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</si>
  <si>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</si>
  <si>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</si>
  <si>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</si>
  <si>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</si>
  <si>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</si>
  <si>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</si>
  <si>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</si>
  <si>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</si>
  <si>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</si>
  <si>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</si>
  <si>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</si>
  <si>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</si>
  <si>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</si>
  <si>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</si>
  <si>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</si>
  <si>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</si>
  <si>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</si>
  <si>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</si>
  <si>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</si>
  <si>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</si>
  <si>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</si>
  <si>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</si>
  <si>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</si>
  <si>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</si>
  <si>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</si>
  <si>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</si>
  <si>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</si>
  <si>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</si>
  <si>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</si>
  <si>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</si>
  <si>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</si>
  <si>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</si>
  <si>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</si>
  <si>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</si>
  <si>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</si>
  <si>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</si>
  <si>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</si>
  <si>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</si>
  <si>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</si>
  <si>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</si>
  <si>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</si>
  <si>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</si>
  <si>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</si>
  <si>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</si>
  <si>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</si>
  <si>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</si>
  <si>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</si>
  <si>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</si>
  <si>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</si>
  <si>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</si>
  <si>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</si>
  <si>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</si>
  <si>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</si>
  <si>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</si>
  <si>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</si>
  <si>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</si>
  <si>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</si>
  <si>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</si>
  <si>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</si>
  <si>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</si>
  <si>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</si>
  <si>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</si>
  <si>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</si>
  <si>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</si>
  <si>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</si>
  <si>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</si>
  <si>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</si>
  <si>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</si>
  <si>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</si>
  <si>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</si>
  <si>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</si>
  <si>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</si>
  <si>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</si>
  <si>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</si>
  <si>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</si>
  <si>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</si>
  <si>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</si>
  <si>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</si>
  <si>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</si>
  <si>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</si>
  <si>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</si>
  <si>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</si>
  <si>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</si>
  <si>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</si>
  <si>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</si>
  <si>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</si>
  <si>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</si>
  <si>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</si>
  <si>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</si>
  <si>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</si>
  <si>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</si>
  <si>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</si>
  <si>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</si>
  <si>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</si>
  <si>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</si>
  <si>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</si>
  <si>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</si>
  <si>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</si>
  <si>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</si>
  <si>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</si>
  <si>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</si>
  <si>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</si>
  <si>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</si>
  <si>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</si>
  <si>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</si>
  <si>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</si>
  <si>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</si>
  <si>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</si>
  <si>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</si>
  <si>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</si>
  <si>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</si>
  <si>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</si>
  <si>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</si>
  <si>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</si>
  <si>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</si>
  <si>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</si>
  <si>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</si>
  <si>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</si>
  <si>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</si>
  <si>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</si>
  <si>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</si>
  <si>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</si>
  <si>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</si>
  <si>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</si>
  <si>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</si>
  <si>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</si>
  <si>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</si>
  <si>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</si>
  <si>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</si>
  <si>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</si>
  <si>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</si>
  <si>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</si>
  <si>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</si>
  <si>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</si>
  <si>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</si>
  <si>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</si>
  <si>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</si>
  <si>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</si>
  <si>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</si>
  <si>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</si>
  <si>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</si>
  <si>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</si>
  <si>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</si>
  <si>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</si>
  <si>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</si>
  <si>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</si>
  <si>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</si>
  <si>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</si>
  <si>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</si>
  <si>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</si>
  <si>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</si>
  <si>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</si>
  <si>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</si>
  <si>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</si>
  <si>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</si>
  <si>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</si>
  <si>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</si>
  <si>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</si>
  <si>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</si>
  <si>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</si>
  <si>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</si>
  <si>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</si>
  <si>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</si>
  <si>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</si>
  <si>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</si>
  <si>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</si>
  <si>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</si>
  <si>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</si>
  <si>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</si>
  <si>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</si>
  <si>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</si>
  <si>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</si>
  <si>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</si>
  <si>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</si>
  <si>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</si>
  <si>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</si>
  <si>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</si>
  <si>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</si>
  <si>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</si>
  <si>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</si>
  <si>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</si>
  <si>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</si>
  <si>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</si>
  <si>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</si>
  <si>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</si>
  <si>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</si>
  <si>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</si>
  <si>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</si>
  <si>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</si>
  <si>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</si>
  <si>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</si>
  <si>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</si>
  <si>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</si>
  <si>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</si>
  <si>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</si>
  <si>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</si>
  <si>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</si>
  <si>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</si>
  <si>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</si>
  <si>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</si>
  <si>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</si>
  <si>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</si>
  <si>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</si>
  <si>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</si>
  <si>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</si>
  <si>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</si>
  <si>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</si>
  <si>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</si>
  <si>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</si>
  <si>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</si>
  <si>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</si>
  <si>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</si>
  <si>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</si>
  <si>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</si>
  <si>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</si>
  <si>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</si>
  <si>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</si>
  <si>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</si>
  <si>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</si>
  <si>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</si>
  <si>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</si>
  <si>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</si>
  <si>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</si>
  <si>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</si>
  <si>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</si>
  <si>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</si>
  <si>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</si>
  <si>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</si>
  <si>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</si>
  <si>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</si>
  <si>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</si>
  <si>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</si>
  <si>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</si>
  <si>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</si>
  <si>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</si>
  <si>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</si>
  <si>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</si>
  <si>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</si>
  <si>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</si>
  <si>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</si>
  <si>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</si>
  <si>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</si>
  <si>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</si>
  <si>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</si>
  <si>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</si>
  <si>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</si>
  <si>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</si>
  <si>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</si>
  <si>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</si>
  <si>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</si>
  <si>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</si>
  <si>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</si>
  <si>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</si>
  <si>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</si>
  <si>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</si>
  <si>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</si>
  <si>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</si>
  <si>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</si>
  <si>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</si>
  <si>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</si>
  <si>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</si>
  <si>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</si>
  <si>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</si>
  <si>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</si>
  <si>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</si>
  <si>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</si>
  <si>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</si>
  <si>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</si>
  <si>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</si>
  <si>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</si>
  <si>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</si>
  <si>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</si>
  <si>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</si>
  <si>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</si>
  <si>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</si>
  <si>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</si>
  <si>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</si>
  <si>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</si>
  <si>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</si>
  <si>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</si>
  <si>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</si>
  <si>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</si>
  <si>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</si>
  <si>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</si>
  <si>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</si>
  <si>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</si>
  <si>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</si>
  <si>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</si>
  <si>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</si>
  <si>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</si>
  <si>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</si>
  <si>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</si>
  <si>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</si>
  <si>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</si>
  <si>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</si>
  <si>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</si>
  <si>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</si>
  <si>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</si>
  <si>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</si>
  <si>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</si>
  <si>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</si>
  <si>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</si>
  <si>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</si>
  <si>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</si>
  <si>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</si>
  <si>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Marin-Spiotta_2011</t>
  </si>
  <si>
    <t>10.1029/2010JG001587</t>
  </si>
  <si>
    <t>Shane Stoner</t>
  </si>
  <si>
    <t>MPI-BGC</t>
  </si>
  <si>
    <t>sstoner@bgc-jena.mpg.de</t>
  </si>
  <si>
    <t>Erika Marin-Spiotta</t>
  </si>
  <si>
    <t>Mariah S. Carbone</t>
  </si>
  <si>
    <t>https://orcid.org/0000-0002-7832-7009,  https://orcid.org/0000-0001-7343-9354</t>
  </si>
  <si>
    <t>Marin-Spiotta, E., Chadwick, O.A., Kramer, M., Carbone, M.S., 2011. Carbon delivery to deep mineral horizons in Hawaiian rain forest soils. J. Geophys. Res. 116 (G3), G03011</t>
  </si>
  <si>
    <t>Sent by Mariah Carbone</t>
  </si>
  <si>
    <t>Puu_Eke</t>
  </si>
  <si>
    <t>Andisol</t>
  </si>
  <si>
    <t>Hydric Hapluands and Hydric Placudands</t>
  </si>
  <si>
    <t>Metrosideros polyorpha, Cibotium splendens</t>
  </si>
  <si>
    <t>basalt</t>
  </si>
  <si>
    <t>Oie</t>
  </si>
  <si>
    <t xml:space="preserve">0.3 M dithionite citrate </t>
  </si>
  <si>
    <t>Oa</t>
  </si>
  <si>
    <t>Oa/Bh</t>
  </si>
  <si>
    <t>0.1 M sodium pyrophosphate (Soil Survey Laboratory Staff, 1992)</t>
  </si>
  <si>
    <t>0.2 M ammonium acid oxalic acid</t>
  </si>
  <si>
    <t>Bh1</t>
  </si>
  <si>
    <t>Bh-OM</t>
  </si>
  <si>
    <t>Bh2</t>
  </si>
  <si>
    <t>Bhsg</t>
  </si>
  <si>
    <t>Bhsm</t>
  </si>
  <si>
    <t>Bg1</t>
  </si>
  <si>
    <t>Bs</t>
  </si>
  <si>
    <t>Bsh-OM</t>
  </si>
  <si>
    <t>Bsm</t>
  </si>
  <si>
    <t>Bg2</t>
  </si>
  <si>
    <t>Cr</t>
  </si>
  <si>
    <t>UCIT</t>
  </si>
  <si>
    <t>UCIT20346</t>
  </si>
  <si>
    <t>UCIT20347</t>
  </si>
  <si>
    <t>UCIT20348</t>
  </si>
  <si>
    <t>10.1126/science.aad4273</t>
  </si>
  <si>
    <t>inc_name</t>
  </si>
  <si>
    <t>Puu_Eke_0</t>
  </si>
  <si>
    <t>Puu_Eke_16</t>
  </si>
  <si>
    <t>Puu_Eke_47</t>
  </si>
  <si>
    <t>frc_fraction_modern</t>
  </si>
  <si>
    <t>frc_fraction_modern_sigma</t>
  </si>
  <si>
    <t>frc_fraction_modern_sd</t>
  </si>
  <si>
    <t xml:space="preserve">"75 cm" / no inc_flux reported </t>
  </si>
  <si>
    <t xml:space="preserve">"30 cm" / no inc_flux reported </t>
  </si>
  <si>
    <t xml:space="preserve">"15 cm" / no inc_flux reported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</si>
</sst>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0.0"/>
    <numFmt numFmtId="166" formatCode="0.0000"/>
  </numFmts>
  <fonts count="26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3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2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3" borderId="1" xfId="0" applyFont="1" applyFill="1" applyBorder="1" applyAlignment="1">
      <alignment horizontal="center" vertical="top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6" fillId="0" borderId="1" xfId="189" applyBorder="1" applyAlignment="1">
      <alignment horizontal="left" wrapText="1" readingOrder="1"/>
    </xf>
    <xf numFmtId="0" fontId="16" fillId="0" borderId="0" xfId="189" applyFont="1" applyAlignment="1"/>
    <xf numFmtId="0" fontId="21" fillId="0" borderId="1" xfId="0" applyFont="1" applyBorder="1" applyAlignment="1"/>
    <xf numFmtId="0" fontId="21" fillId="0" borderId="2" xfId="0" applyFont="1" applyBorder="1" applyAlignment="1"/>
    <xf numFmtId="0" fontId="14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/>
    <xf numFmtId="0" fontId="1" fillId="0" borderId="0" xfId="228" applyFont="1" applyAlignment="1">
      <alignment horizontal="center"/>
    </xf>
    <xf numFmtId="165" fontId="25" fillId="0" borderId="0" xfId="228" applyNumberFormat="1" applyFont="1" applyAlignment="1">
      <alignment horizontal="center"/>
    </xf>
    <xf numFmtId="166" fontId="25" fillId="0" borderId="0" xfId="228" applyNumberFormat="1" applyFont="1" applyAlignment="1">
      <alignment horizontal="center"/>
    </xf>
    <xf numFmtId="0" fontId="1" fillId="0" borderId="0" xfId="228" applyFont="1" applyFill="1" applyAlignment="1">
      <alignment horizontal="center"/>
    </xf>
    <xf numFmtId="165" fontId="25" fillId="0" borderId="0" xfId="228" applyNumberFormat="1" applyFont="1" applyFill="1" applyAlignment="1">
      <alignment horizontal="center"/>
    </xf>
    <xf numFmtId="166" fontId="25" fillId="0" borderId="0" xfId="228" applyNumberFormat="1" applyFont="1" applyFill="1" applyAlignment="1">
      <alignment horizontal="center"/>
    </xf>
    <xf numFmtId="0" fontId="14" fillId="0" borderId="1" xfId="0" applyFont="1" applyFill="1" applyBorder="1" applyAlignment="1">
      <alignment wrapText="1"/>
    </xf>
    <xf numFmtId="0" fontId="3" fillId="42" borderId="1" xfId="0" applyFont="1" applyFill="1" applyBorder="1" applyAlignment="1">
      <alignment horizontal="center" vertical="center" wrapText="1"/>
    </xf>
    <xf numFmtId="0" fontId="3" fillId="42" borderId="3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</cellXfs>
  <cellStyles count="23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 2" xfId="228" xr:uid="{00000000-0005-0000-0000-0000E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rcid.org/0000-0002-7832-7009" TargetMode="External"/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 x14ac:dyDescent="0.2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 x14ac:dyDescent="0.2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 x14ac:dyDescent="0.2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45" x14ac:dyDescent="0.2">
      <c r="A4" s="20" t="s">
        <v>812</v>
      </c>
      <c r="B4" s="20" t="s">
        <v>813</v>
      </c>
      <c r="C4" s="4" t="s">
        <v>848</v>
      </c>
      <c r="D4" s="20" t="s">
        <v>814</v>
      </c>
      <c r="E4" s="20" t="s">
        <v>815</v>
      </c>
      <c r="F4" s="146" t="s">
        <v>816</v>
      </c>
      <c r="G4" s="20">
        <v>2018</v>
      </c>
      <c r="H4" s="20">
        <v>2</v>
      </c>
      <c r="I4" s="20">
        <v>14</v>
      </c>
      <c r="J4" s="20" t="s">
        <v>817</v>
      </c>
      <c r="K4" s="20" t="s">
        <v>818</v>
      </c>
      <c r="L4" s="147" t="s">
        <v>819</v>
      </c>
      <c r="M4" s="20" t="s">
        <v>820</v>
      </c>
      <c r="N4" s="20" t="s">
        <v>821</v>
      </c>
    </row>
    <row r="5" spans="1:15" x14ac:dyDescent="0.2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x14ac:dyDescent="0.2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x14ac:dyDescent="0.2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x14ac:dyDescent="0.2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hyperlinks>
    <hyperlink ref="F4" r:id="rId1" xr:uid="{00000000-0004-0000-0000-000000000000}"/>
    <hyperlink ref="L4" r:id="rId2" display="https://orcid.org/0000-0002-7832-7009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I3" sqref="I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 x14ac:dyDescent="0.2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812</v>
      </c>
      <c r="B4" s="10" t="s">
        <v>822</v>
      </c>
      <c r="C4" s="10">
        <v>20.077999999999999</v>
      </c>
      <c r="D4" s="10">
        <v>-155.72999999999999</v>
      </c>
      <c r="E4" s="7"/>
      <c r="F4" s="19">
        <v>1800</v>
      </c>
      <c r="G4" s="19"/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V1" workbookViewId="0">
      <selection activeCell="O4" sqref="O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 x14ac:dyDescent="0.2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2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x14ac:dyDescent="0.2">
      <c r="A4" s="20" t="s">
        <v>812</v>
      </c>
      <c r="B4" s="10" t="s">
        <v>822</v>
      </c>
      <c r="C4" s="10"/>
      <c r="D4" s="10" t="s">
        <v>822</v>
      </c>
      <c r="E4" s="19"/>
      <c r="F4" s="19"/>
      <c r="G4" s="19"/>
      <c r="H4" s="19" t="s">
        <v>326</v>
      </c>
      <c r="I4" s="19"/>
      <c r="J4" s="19" t="s">
        <v>809</v>
      </c>
      <c r="K4" s="19">
        <v>3</v>
      </c>
      <c r="L4" s="19">
        <v>15</v>
      </c>
      <c r="M4" s="19">
        <v>3150</v>
      </c>
      <c r="N4" s="19" t="s">
        <v>823</v>
      </c>
      <c r="O4" s="19" t="s">
        <v>824</v>
      </c>
      <c r="P4" s="19" t="s">
        <v>683</v>
      </c>
      <c r="Q4" s="19"/>
      <c r="R4" s="19"/>
      <c r="T4" s="5" t="s">
        <v>190</v>
      </c>
      <c r="U4" s="19" t="s">
        <v>825</v>
      </c>
      <c r="V4" s="19"/>
      <c r="Y4" s="5" t="s">
        <v>182</v>
      </c>
      <c r="Z4" s="5" t="s">
        <v>173</v>
      </c>
      <c r="AA4" s="148" t="s">
        <v>826</v>
      </c>
      <c r="AB4" s="19"/>
      <c r="AC4" s="19"/>
      <c r="AD4" s="19"/>
      <c r="AE4" s="19"/>
      <c r="AF4" s="19"/>
    </row>
    <row r="5" spans="1:36" x14ac:dyDescent="0.2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x14ac:dyDescent="0.2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D26" sqref="D26:D27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 x14ac:dyDescent="0.2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 x14ac:dyDescent="0.2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32" x14ac:dyDescent="0.2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ht="15" customHeight="1" x14ac:dyDescent="0.2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5" customHeight="1" x14ac:dyDescent="0.2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" customHeight="1" x14ac:dyDescent="0.2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5" customHeight="1" x14ac:dyDescent="0.2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5" customHeight="1" x14ac:dyDescent="0.2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5" customHeight="1" x14ac:dyDescent="0.2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5" customHeight="1" x14ac:dyDescent="0.2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5" customHeight="1" x14ac:dyDescent="0.2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5" customHeight="1" x14ac:dyDescent="0.2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5" customHeight="1" x14ac:dyDescent="0.2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5" customHeight="1" x14ac:dyDescent="0.2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5" customHeight="1" x14ac:dyDescent="0.2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5" customHeight="1" x14ac:dyDescent="0.2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5" customHeight="1" x14ac:dyDescent="0.2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7"/>
  <sheetViews>
    <sheetView topLeftCell="BS1" workbookViewId="0">
      <selection activeCell="D15" sqref="D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 x14ac:dyDescent="0.2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 x14ac:dyDescent="0.2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">
      <c r="A4" s="20" t="s">
        <v>812</v>
      </c>
      <c r="B4" s="10" t="s">
        <v>822</v>
      </c>
      <c r="C4" s="11" t="s">
        <v>822</v>
      </c>
      <c r="D4" s="149" t="str">
        <f>C4&amp;"_"&amp;I4</f>
        <v>Puu_Eke_-12</v>
      </c>
      <c r="E4" s="11">
        <v>2009</v>
      </c>
      <c r="F4" s="11">
        <v>4</v>
      </c>
      <c r="G4" s="150"/>
      <c r="H4" s="23"/>
      <c r="I4" s="11">
        <v>-12</v>
      </c>
      <c r="J4" s="11">
        <v>-10</v>
      </c>
      <c r="K4" s="11" t="s">
        <v>827</v>
      </c>
      <c r="L4" s="8" t="s">
        <v>809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43.6</v>
      </c>
      <c r="AP4" s="17"/>
      <c r="AQ4" s="17"/>
      <c r="AR4" s="8">
        <v>1</v>
      </c>
      <c r="AS4" s="8">
        <f>AO4/AR4</f>
        <v>43.6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812</v>
      </c>
      <c r="B5" s="10" t="s">
        <v>822</v>
      </c>
      <c r="C5" s="11" t="s">
        <v>822</v>
      </c>
      <c r="D5" s="149" t="str">
        <f>C5&amp;"_"&amp;I5</f>
        <v>Puu_Eke_-10</v>
      </c>
      <c r="E5" s="11">
        <v>2009</v>
      </c>
      <c r="F5" s="11">
        <v>4</v>
      </c>
      <c r="G5" s="150"/>
      <c r="H5" s="23"/>
      <c r="I5" s="11">
        <v>-10</v>
      </c>
      <c r="J5" s="11">
        <v>-2</v>
      </c>
      <c r="K5" s="11" t="s">
        <v>829</v>
      </c>
      <c r="L5" s="8" t="s">
        <v>809</v>
      </c>
      <c r="M5" s="8"/>
      <c r="N5" s="8"/>
      <c r="O5" s="8"/>
      <c r="P5" s="8">
        <v>0.19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35.4</v>
      </c>
      <c r="AP5" s="17"/>
      <c r="AQ5" s="17"/>
      <c r="AR5" s="8">
        <v>1.9</v>
      </c>
      <c r="AS5" s="8">
        <f t="shared" ref="AS5:AS17" si="0">AO5/AR5</f>
        <v>18.631578947368421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812</v>
      </c>
      <c r="B6" s="10" t="s">
        <v>822</v>
      </c>
      <c r="C6" s="11" t="s">
        <v>822</v>
      </c>
      <c r="D6" s="149" t="str">
        <f>C6&amp;"_"&amp;I6</f>
        <v>Puu_Eke_-2</v>
      </c>
      <c r="E6" s="11">
        <v>2009</v>
      </c>
      <c r="F6" s="11">
        <v>4</v>
      </c>
      <c r="G6" s="150"/>
      <c r="H6" s="23"/>
      <c r="I6" s="11">
        <v>-2</v>
      </c>
      <c r="J6" s="11">
        <v>0</v>
      </c>
      <c r="K6" s="11" t="s">
        <v>830</v>
      </c>
      <c r="L6" s="8" t="s">
        <v>809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>
        <v>3.7</v>
      </c>
      <c r="AC6" s="17" t="s">
        <v>277</v>
      </c>
      <c r="AD6" s="8"/>
      <c r="AE6" s="8"/>
      <c r="AF6" s="8"/>
      <c r="AG6" s="8">
        <v>64.3</v>
      </c>
      <c r="AH6" s="8"/>
      <c r="AI6" s="8"/>
      <c r="AJ6" s="8"/>
      <c r="AK6" s="8"/>
      <c r="AL6" s="8"/>
      <c r="AM6" s="8"/>
      <c r="AN6" s="8"/>
      <c r="AO6" s="17">
        <v>36.799999999999997</v>
      </c>
      <c r="AP6" s="17"/>
      <c r="AQ6" s="17"/>
      <c r="AR6" s="8">
        <v>2</v>
      </c>
      <c r="AS6" s="8">
        <f t="shared" si="0"/>
        <v>18.399999999999999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0.6</v>
      </c>
      <c r="BM6" s="8">
        <v>0.1</v>
      </c>
      <c r="BN6" s="8"/>
      <c r="BO6" s="8"/>
      <c r="BP6" s="8" t="s">
        <v>831</v>
      </c>
      <c r="BQ6" s="8">
        <v>0.9</v>
      </c>
      <c r="BR6" s="8">
        <v>0.1</v>
      </c>
      <c r="BS6" s="8">
        <v>0.1</v>
      </c>
      <c r="BT6" s="8"/>
      <c r="BU6" s="8" t="s">
        <v>832</v>
      </c>
      <c r="BV6" s="8"/>
      <c r="BW6" s="8"/>
      <c r="BX6" s="8"/>
      <c r="BY6" s="8"/>
      <c r="BZ6" s="8"/>
      <c r="CA6" s="8">
        <v>0.8</v>
      </c>
      <c r="CB6" s="8">
        <v>0.2</v>
      </c>
      <c r="CC6" s="8"/>
      <c r="CD6" s="8" t="s">
        <v>828</v>
      </c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812</v>
      </c>
      <c r="B7" s="10" t="s">
        <v>822</v>
      </c>
      <c r="C7" s="11" t="s">
        <v>822</v>
      </c>
      <c r="D7" s="149" t="str">
        <f>C7&amp;"_"&amp;I7</f>
        <v>Puu_Eke_0</v>
      </c>
      <c r="E7" s="11">
        <v>2009</v>
      </c>
      <c r="F7" s="11">
        <v>4</v>
      </c>
      <c r="G7" s="150"/>
      <c r="H7" s="23"/>
      <c r="I7" s="158">
        <v>0</v>
      </c>
      <c r="J7" s="158">
        <v>8</v>
      </c>
      <c r="K7" s="158" t="s">
        <v>833</v>
      </c>
      <c r="L7" s="8" t="s">
        <v>809</v>
      </c>
      <c r="M7" s="8"/>
      <c r="N7" s="8"/>
      <c r="O7" s="8"/>
      <c r="P7" s="8">
        <v>0.28000000000000003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>
        <v>4.2</v>
      </c>
      <c r="AC7" s="17" t="s">
        <v>277</v>
      </c>
      <c r="AD7" s="8"/>
      <c r="AE7" s="8"/>
      <c r="AF7" s="8"/>
      <c r="AG7" s="8">
        <v>118.3</v>
      </c>
      <c r="AH7" s="8"/>
      <c r="AI7" s="8"/>
      <c r="AJ7" s="8"/>
      <c r="AK7" s="8"/>
      <c r="AL7" s="8"/>
      <c r="AM7" s="8"/>
      <c r="AN7" s="8"/>
      <c r="AO7" s="17">
        <v>20.9</v>
      </c>
      <c r="AP7" s="17"/>
      <c r="AQ7" s="17"/>
      <c r="AR7" s="8">
        <v>1.1000000000000001</v>
      </c>
      <c r="AS7" s="8">
        <f t="shared" si="0"/>
        <v>18.999999999999996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5.0999999999999996</v>
      </c>
      <c r="BM7" s="8">
        <v>1.6</v>
      </c>
      <c r="BN7" s="8"/>
      <c r="BO7" s="8"/>
      <c r="BP7" s="8" t="s">
        <v>831</v>
      </c>
      <c r="BQ7" s="8">
        <v>9.9</v>
      </c>
      <c r="BR7" s="8">
        <v>1.3</v>
      </c>
      <c r="BS7" s="8">
        <v>0.2</v>
      </c>
      <c r="BT7" s="8"/>
      <c r="BU7" s="8" t="s">
        <v>832</v>
      </c>
      <c r="BV7" s="8"/>
      <c r="BW7" s="8"/>
      <c r="BX7" s="8"/>
      <c r="BY7" s="8"/>
      <c r="BZ7" s="8"/>
      <c r="CA7" s="8">
        <v>6.8</v>
      </c>
      <c r="CB7" s="8">
        <v>1.7</v>
      </c>
      <c r="CC7" s="8"/>
      <c r="CD7" s="8" t="s">
        <v>828</v>
      </c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20" t="s">
        <v>812</v>
      </c>
      <c r="B8" s="10" t="s">
        <v>822</v>
      </c>
      <c r="C8" s="11" t="s">
        <v>822</v>
      </c>
      <c r="D8" s="149" t="str">
        <f>C8&amp;"_"&amp;I8&amp;"a"</f>
        <v>Puu_Eke_8a</v>
      </c>
      <c r="E8" s="11">
        <v>2009</v>
      </c>
      <c r="F8" s="11">
        <v>4</v>
      </c>
      <c r="G8" s="150"/>
      <c r="H8" s="23"/>
      <c r="I8" s="158">
        <v>8</v>
      </c>
      <c r="J8" s="158">
        <v>8</v>
      </c>
      <c r="K8" s="158" t="s">
        <v>834</v>
      </c>
      <c r="L8" s="8" t="s">
        <v>809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v>4.2</v>
      </c>
      <c r="AC8" s="17" t="s">
        <v>277</v>
      </c>
      <c r="AD8" s="8"/>
      <c r="AE8" s="8"/>
      <c r="AF8" s="8"/>
      <c r="AG8" s="8">
        <v>133</v>
      </c>
      <c r="AH8" s="8"/>
      <c r="AI8" s="8"/>
      <c r="AJ8" s="8"/>
      <c r="AK8" s="8"/>
      <c r="AL8" s="8"/>
      <c r="AM8" s="8"/>
      <c r="AN8" s="8"/>
      <c r="AO8" s="17">
        <v>29.7</v>
      </c>
      <c r="AP8" s="17"/>
      <c r="AQ8" s="17"/>
      <c r="AR8" s="8">
        <v>1.3</v>
      </c>
      <c r="AS8" s="8">
        <f t="shared" si="0"/>
        <v>22.846153846153843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7.2</v>
      </c>
      <c r="BR8" s="8">
        <v>2.2999999999999998</v>
      </c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20" t="s">
        <v>812</v>
      </c>
      <c r="B9" s="10" t="s">
        <v>822</v>
      </c>
      <c r="C9" s="11" t="s">
        <v>822</v>
      </c>
      <c r="D9" s="149" t="str">
        <f t="shared" ref="D9:D17" si="1">C9&amp;"_"&amp;I9</f>
        <v>Puu_Eke_8</v>
      </c>
      <c r="E9" s="11">
        <v>2009</v>
      </c>
      <c r="F9" s="11">
        <v>4</v>
      </c>
      <c r="G9" s="150"/>
      <c r="H9" s="23"/>
      <c r="I9" s="158">
        <v>8</v>
      </c>
      <c r="J9" s="158">
        <v>16</v>
      </c>
      <c r="K9" s="158" t="s">
        <v>835</v>
      </c>
      <c r="L9" s="8" t="s">
        <v>809</v>
      </c>
      <c r="M9" s="8"/>
      <c r="N9" s="8"/>
      <c r="O9" s="8"/>
      <c r="P9" s="8">
        <v>0.3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>
        <v>4</v>
      </c>
      <c r="AC9" s="17" t="s">
        <v>277</v>
      </c>
      <c r="AD9" s="8"/>
      <c r="AE9" s="8"/>
      <c r="AF9" s="8"/>
      <c r="AG9" s="8">
        <v>106.1</v>
      </c>
      <c r="AH9" s="8"/>
      <c r="AI9" s="8"/>
      <c r="AJ9" s="8"/>
      <c r="AK9" s="8"/>
      <c r="AL9" s="8"/>
      <c r="AM9" s="8"/>
      <c r="AN9" s="8"/>
      <c r="AO9" s="17">
        <v>22.3</v>
      </c>
      <c r="AP9" s="17"/>
      <c r="AQ9" s="17"/>
      <c r="AR9" s="8">
        <v>1.2</v>
      </c>
      <c r="AS9" s="8">
        <f t="shared" si="0"/>
        <v>18.583333333333336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6.5</v>
      </c>
      <c r="BM9" s="8">
        <v>1.8</v>
      </c>
      <c r="BN9" s="8"/>
      <c r="BO9" s="8"/>
      <c r="BP9" s="8" t="s">
        <v>831</v>
      </c>
      <c r="BQ9" s="8">
        <v>12.3</v>
      </c>
      <c r="BR9" s="8">
        <v>1.7</v>
      </c>
      <c r="BS9" s="8">
        <v>0.2</v>
      </c>
      <c r="BT9" s="8"/>
      <c r="BU9" s="8" t="s">
        <v>832</v>
      </c>
      <c r="BV9" s="8"/>
      <c r="BW9" s="8"/>
      <c r="BX9" s="8"/>
      <c r="BY9" s="8"/>
      <c r="BZ9" s="8"/>
      <c r="CA9" s="8">
        <v>8.4</v>
      </c>
      <c r="CB9" s="8">
        <v>1.8</v>
      </c>
      <c r="CC9" s="8"/>
      <c r="CD9" s="8" t="s">
        <v>828</v>
      </c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20" t="s">
        <v>812</v>
      </c>
      <c r="B10" s="10" t="s">
        <v>822</v>
      </c>
      <c r="C10" s="11" t="s">
        <v>822</v>
      </c>
      <c r="D10" s="149" t="str">
        <f t="shared" si="1"/>
        <v>Puu_Eke_16</v>
      </c>
      <c r="E10" s="11">
        <v>2009</v>
      </c>
      <c r="F10" s="11">
        <v>4</v>
      </c>
      <c r="G10" s="150"/>
      <c r="H10" s="23"/>
      <c r="I10" s="158">
        <v>16</v>
      </c>
      <c r="J10" s="158">
        <v>27</v>
      </c>
      <c r="K10" s="158" t="s">
        <v>836</v>
      </c>
      <c r="L10" s="8" t="s">
        <v>809</v>
      </c>
      <c r="M10" s="8"/>
      <c r="N10" s="8"/>
      <c r="O10" s="8"/>
      <c r="P10" s="8">
        <v>0.36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v>4.2</v>
      </c>
      <c r="AC10" s="17" t="s">
        <v>277</v>
      </c>
      <c r="AD10" s="8"/>
      <c r="AE10" s="8"/>
      <c r="AF10" s="8"/>
      <c r="AG10" s="8">
        <v>79.900000000000006</v>
      </c>
      <c r="AH10" s="8"/>
      <c r="AI10" s="8"/>
      <c r="AJ10" s="8"/>
      <c r="AK10" s="8"/>
      <c r="AL10" s="8"/>
      <c r="AM10" s="8"/>
      <c r="AN10" s="8"/>
      <c r="AO10" s="17">
        <v>20.3</v>
      </c>
      <c r="AP10" s="17"/>
      <c r="AQ10" s="17"/>
      <c r="AR10" s="8">
        <v>0.9</v>
      </c>
      <c r="AS10" s="8">
        <f t="shared" si="0"/>
        <v>22.555555555555557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2</v>
      </c>
      <c r="BM10" s="8">
        <v>2.2000000000000002</v>
      </c>
      <c r="BN10" s="8"/>
      <c r="BO10" s="8"/>
      <c r="BP10" s="8" t="s">
        <v>831</v>
      </c>
      <c r="BQ10" s="8">
        <v>3.4</v>
      </c>
      <c r="BR10" s="8">
        <v>2.2999999999999998</v>
      </c>
      <c r="BS10" s="8">
        <v>0.2</v>
      </c>
      <c r="BT10" s="8"/>
      <c r="BU10" s="8" t="s">
        <v>832</v>
      </c>
      <c r="BV10" s="8"/>
      <c r="BW10" s="8"/>
      <c r="BX10" s="8"/>
      <c r="BY10" s="8"/>
      <c r="BZ10" s="8"/>
      <c r="CA10" s="8">
        <v>2.1</v>
      </c>
      <c r="CB10" s="8">
        <v>2</v>
      </c>
      <c r="CC10" s="8"/>
      <c r="CD10" s="8" t="s">
        <v>828</v>
      </c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20" t="s">
        <v>812</v>
      </c>
      <c r="B11" s="10" t="s">
        <v>822</v>
      </c>
      <c r="C11" s="11" t="s">
        <v>822</v>
      </c>
      <c r="D11" s="149" t="str">
        <f t="shared" si="1"/>
        <v>Puu_Eke_27</v>
      </c>
      <c r="E11" s="11">
        <v>2009</v>
      </c>
      <c r="F11" s="11">
        <v>4</v>
      </c>
      <c r="G11" s="150"/>
      <c r="H11" s="23"/>
      <c r="I11" s="158">
        <v>27</v>
      </c>
      <c r="J11" s="158">
        <v>32</v>
      </c>
      <c r="K11" s="158" t="s">
        <v>837</v>
      </c>
      <c r="L11" s="8" t="s">
        <v>809</v>
      </c>
      <c r="M11" s="8"/>
      <c r="N11" s="8"/>
      <c r="O11" s="8"/>
      <c r="P11" s="8">
        <v>0.69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>
        <v>4.7</v>
      </c>
      <c r="AC11" s="17" t="s">
        <v>277</v>
      </c>
      <c r="AD11" s="8"/>
      <c r="AE11" s="8"/>
      <c r="AF11" s="8"/>
      <c r="AG11" s="8">
        <v>72.599999999999994</v>
      </c>
      <c r="AH11" s="8"/>
      <c r="AI11" s="8"/>
      <c r="AJ11" s="8"/>
      <c r="AK11" s="8"/>
      <c r="AL11" s="8"/>
      <c r="AM11" s="8"/>
      <c r="AN11" s="8"/>
      <c r="AO11" s="17">
        <v>10.3</v>
      </c>
      <c r="AP11" s="17"/>
      <c r="AQ11" s="17"/>
      <c r="AR11" s="8">
        <v>0.2</v>
      </c>
      <c r="AS11" s="8">
        <f t="shared" si="0"/>
        <v>51.5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7.5</v>
      </c>
      <c r="BM11" s="8">
        <v>2.4</v>
      </c>
      <c r="BN11" s="8"/>
      <c r="BO11" s="8"/>
      <c r="BP11" s="8" t="s">
        <v>831</v>
      </c>
      <c r="BQ11" s="8">
        <v>14.4</v>
      </c>
      <c r="BR11" s="8">
        <v>4.0999999999999996</v>
      </c>
      <c r="BS11" s="8">
        <v>0.5</v>
      </c>
      <c r="BT11" s="8"/>
      <c r="BU11" s="8" t="s">
        <v>832</v>
      </c>
      <c r="BV11" s="8"/>
      <c r="BW11" s="8"/>
      <c r="BX11" s="8"/>
      <c r="BY11" s="8"/>
      <c r="BZ11" s="8"/>
      <c r="CA11" s="8">
        <v>10.199999999999999</v>
      </c>
      <c r="CB11" s="8">
        <v>3.9</v>
      </c>
      <c r="CC11" s="8"/>
      <c r="CD11" s="8" t="s">
        <v>828</v>
      </c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20" t="s">
        <v>812</v>
      </c>
      <c r="B12" s="10" t="s">
        <v>822</v>
      </c>
      <c r="C12" s="11" t="s">
        <v>822</v>
      </c>
      <c r="D12" s="149" t="str">
        <f t="shared" si="1"/>
        <v>Puu_Eke_32</v>
      </c>
      <c r="E12" s="11">
        <v>2009</v>
      </c>
      <c r="F12" s="11">
        <v>4</v>
      </c>
      <c r="G12" s="150"/>
      <c r="H12" s="23"/>
      <c r="I12" s="158">
        <v>32</v>
      </c>
      <c r="J12" s="158">
        <v>47</v>
      </c>
      <c r="K12" s="158" t="s">
        <v>838</v>
      </c>
      <c r="L12" s="8" t="s">
        <v>809</v>
      </c>
      <c r="M12" s="8"/>
      <c r="N12" s="8"/>
      <c r="O12" s="8"/>
      <c r="P12" s="8">
        <v>0.49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>
        <v>4.2</v>
      </c>
      <c r="AC12" s="17" t="s">
        <v>277</v>
      </c>
      <c r="AD12" s="8"/>
      <c r="AE12" s="8"/>
      <c r="AF12" s="8"/>
      <c r="AG12" s="8">
        <v>60.3</v>
      </c>
      <c r="AH12" s="8"/>
      <c r="AI12" s="8"/>
      <c r="AJ12" s="8"/>
      <c r="AK12" s="8"/>
      <c r="AL12" s="8"/>
      <c r="AM12" s="8"/>
      <c r="AN12" s="8"/>
      <c r="AO12" s="17">
        <v>8.1</v>
      </c>
      <c r="AP12" s="17"/>
      <c r="AQ12" s="17"/>
      <c r="AR12" s="8">
        <v>0.2</v>
      </c>
      <c r="AS12" s="8">
        <f t="shared" si="0"/>
        <v>40.499999999999993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2.1</v>
      </c>
      <c r="BM12" s="8">
        <v>2.4</v>
      </c>
      <c r="BN12" s="8"/>
      <c r="BO12" s="8"/>
      <c r="BP12" s="8" t="s">
        <v>831</v>
      </c>
      <c r="BQ12" s="8">
        <v>3.8</v>
      </c>
      <c r="BR12" s="8">
        <v>11.7</v>
      </c>
      <c r="BS12" s="8">
        <v>3</v>
      </c>
      <c r="BT12" s="8"/>
      <c r="BU12" s="8" t="s">
        <v>832</v>
      </c>
      <c r="BV12" s="8"/>
      <c r="BW12" s="8"/>
      <c r="BX12" s="8"/>
      <c r="BY12" s="8"/>
      <c r="BZ12" s="8"/>
      <c r="CA12" s="8">
        <v>2.2999999999999998</v>
      </c>
      <c r="CB12" s="8">
        <v>5.3</v>
      </c>
      <c r="CC12" s="8"/>
      <c r="CD12" s="8" t="s">
        <v>828</v>
      </c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20" t="s">
        <v>812</v>
      </c>
      <c r="B13" s="10" t="s">
        <v>822</v>
      </c>
      <c r="C13" s="11" t="s">
        <v>822</v>
      </c>
      <c r="D13" s="149" t="str">
        <f t="shared" si="1"/>
        <v>Puu_Eke_47</v>
      </c>
      <c r="E13" s="11">
        <v>2009</v>
      </c>
      <c r="F13" s="11">
        <v>4</v>
      </c>
      <c r="G13" s="150"/>
      <c r="H13" s="23"/>
      <c r="I13" s="158">
        <v>47</v>
      </c>
      <c r="J13" s="158">
        <v>68</v>
      </c>
      <c r="K13" s="158" t="s">
        <v>839</v>
      </c>
      <c r="L13" s="8" t="s">
        <v>809</v>
      </c>
      <c r="M13" s="8"/>
      <c r="N13" s="8"/>
      <c r="O13" s="8"/>
      <c r="P13" s="8">
        <v>0.46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>
        <v>4.4000000000000004</v>
      </c>
      <c r="AC13" s="17" t="s">
        <v>277</v>
      </c>
      <c r="AD13" s="8"/>
      <c r="AE13" s="8"/>
      <c r="AF13" s="8"/>
      <c r="AG13" s="8">
        <v>114.5</v>
      </c>
      <c r="AH13" s="8"/>
      <c r="AI13" s="8"/>
      <c r="AJ13" s="8"/>
      <c r="AK13" s="8"/>
      <c r="AL13" s="8"/>
      <c r="AM13" s="8"/>
      <c r="AN13" s="8"/>
      <c r="AO13" s="17">
        <v>8.8000000000000007</v>
      </c>
      <c r="AP13" s="17"/>
      <c r="AQ13" s="17"/>
      <c r="AR13" s="8">
        <v>0.2</v>
      </c>
      <c r="AS13" s="8">
        <f t="shared" si="0"/>
        <v>44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6.8</v>
      </c>
      <c r="BM13" s="8">
        <v>4.9000000000000004</v>
      </c>
      <c r="BN13" s="8"/>
      <c r="BO13" s="8"/>
      <c r="BP13" s="8" t="s">
        <v>831</v>
      </c>
      <c r="BQ13" s="8">
        <v>16.2</v>
      </c>
      <c r="BR13" s="8">
        <v>14.7</v>
      </c>
      <c r="BS13" s="8">
        <v>3</v>
      </c>
      <c r="BT13" s="8"/>
      <c r="BU13" s="8" t="s">
        <v>832</v>
      </c>
      <c r="BV13" s="8"/>
      <c r="BW13" s="8"/>
      <c r="BX13" s="8"/>
      <c r="BY13" s="8"/>
      <c r="BZ13" s="8"/>
      <c r="CA13" s="8">
        <v>8.1</v>
      </c>
      <c r="CB13" s="8">
        <v>8.5</v>
      </c>
      <c r="CC13" s="8"/>
      <c r="CD13" s="8" t="s">
        <v>828</v>
      </c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20" t="s">
        <v>812</v>
      </c>
      <c r="B14" s="10" t="s">
        <v>822</v>
      </c>
      <c r="C14" s="11" t="s">
        <v>822</v>
      </c>
      <c r="D14" s="149" t="str">
        <f>C14&amp;"_"&amp;I14&amp;"a"</f>
        <v>Puu_Eke_68a</v>
      </c>
      <c r="E14" s="11">
        <v>2009</v>
      </c>
      <c r="F14" s="11">
        <v>4</v>
      </c>
      <c r="G14" s="150"/>
      <c r="H14" s="23"/>
      <c r="I14" s="158">
        <v>68</v>
      </c>
      <c r="J14" s="158">
        <v>68</v>
      </c>
      <c r="K14" s="158" t="s">
        <v>840</v>
      </c>
      <c r="L14" s="8" t="s">
        <v>809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4.7</v>
      </c>
      <c r="AC14" s="17" t="s">
        <v>277</v>
      </c>
      <c r="AD14" s="8"/>
      <c r="AE14" s="8"/>
      <c r="AF14" s="8"/>
      <c r="AG14" s="8">
        <v>108.8</v>
      </c>
      <c r="AH14" s="8"/>
      <c r="AI14" s="8"/>
      <c r="AJ14" s="8"/>
      <c r="AK14" s="8"/>
      <c r="AL14" s="8"/>
      <c r="AM14" s="8"/>
      <c r="AN14" s="8"/>
      <c r="AO14" s="17">
        <v>20.9</v>
      </c>
      <c r="AP14" s="17"/>
      <c r="AQ14" s="17"/>
      <c r="AR14" s="8">
        <v>0.9</v>
      </c>
      <c r="AS14" s="8">
        <f t="shared" si="0"/>
        <v>23.222222222222221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1.6</v>
      </c>
      <c r="BR14" s="8">
        <v>10.7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20" t="s">
        <v>812</v>
      </c>
      <c r="B15" s="10" t="s">
        <v>822</v>
      </c>
      <c r="C15" s="11" t="s">
        <v>822</v>
      </c>
      <c r="D15" s="149" t="str">
        <f t="shared" si="1"/>
        <v>Puu_Eke_68</v>
      </c>
      <c r="E15" s="11">
        <v>2009</v>
      </c>
      <c r="F15" s="11">
        <v>4</v>
      </c>
      <c r="G15" s="150"/>
      <c r="H15" s="23"/>
      <c r="I15" s="11">
        <v>68</v>
      </c>
      <c r="J15" s="11">
        <v>75</v>
      </c>
      <c r="K15" s="11" t="s">
        <v>841</v>
      </c>
      <c r="L15" s="8" t="s">
        <v>809</v>
      </c>
      <c r="M15" s="8"/>
      <c r="N15" s="8"/>
      <c r="O15" s="8"/>
      <c r="P15" s="8">
        <v>0.66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4.5999999999999996</v>
      </c>
      <c r="AC15" s="17" t="s">
        <v>277</v>
      </c>
      <c r="AD15" s="8"/>
      <c r="AE15" s="8"/>
      <c r="AF15" s="8"/>
      <c r="AG15" s="8">
        <v>64.2</v>
      </c>
      <c r="AH15" s="8"/>
      <c r="AI15" s="8"/>
      <c r="AJ15" s="8"/>
      <c r="AK15" s="8"/>
      <c r="AL15" s="8"/>
      <c r="AM15" s="8"/>
      <c r="AN15" s="8"/>
      <c r="AO15" s="17">
        <v>8.3000000000000007</v>
      </c>
      <c r="AP15" s="17"/>
      <c r="AQ15" s="17"/>
      <c r="AR15" s="8">
        <v>0.2</v>
      </c>
      <c r="AS15" s="8">
        <f t="shared" si="0"/>
        <v>41.5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>
        <v>3.2</v>
      </c>
      <c r="BM15" s="8">
        <v>2.2999999999999998</v>
      </c>
      <c r="BN15" s="8"/>
      <c r="BO15" s="8"/>
      <c r="BP15" s="8" t="s">
        <v>831</v>
      </c>
      <c r="BQ15" s="8">
        <v>13.1</v>
      </c>
      <c r="BR15" s="8">
        <v>10.7</v>
      </c>
      <c r="BS15" s="8">
        <v>2.5</v>
      </c>
      <c r="BT15" s="8"/>
      <c r="BU15" s="8" t="s">
        <v>832</v>
      </c>
      <c r="BV15" s="8"/>
      <c r="BW15" s="8"/>
      <c r="BX15" s="8"/>
      <c r="BY15" s="8"/>
      <c r="BZ15" s="8"/>
      <c r="CA15" s="8">
        <v>7.4</v>
      </c>
      <c r="CB15" s="8">
        <v>4.7</v>
      </c>
      <c r="CC15" s="8"/>
      <c r="CD15" s="8" t="s">
        <v>828</v>
      </c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20" t="s">
        <v>812</v>
      </c>
      <c r="B16" s="10" t="s">
        <v>822</v>
      </c>
      <c r="C16" s="11" t="s">
        <v>822</v>
      </c>
      <c r="D16" s="149" t="str">
        <f t="shared" si="1"/>
        <v>Puu_Eke_75</v>
      </c>
      <c r="E16" s="11">
        <v>2009</v>
      </c>
      <c r="F16" s="11">
        <v>4</v>
      </c>
      <c r="G16" s="150"/>
      <c r="H16" s="23"/>
      <c r="I16" s="11">
        <v>75</v>
      </c>
      <c r="J16" s="11">
        <v>99</v>
      </c>
      <c r="K16" s="11" t="s">
        <v>842</v>
      </c>
      <c r="L16" s="8" t="s">
        <v>809</v>
      </c>
      <c r="M16" s="8"/>
      <c r="N16" s="8"/>
      <c r="O16" s="8"/>
      <c r="P16" s="8">
        <v>0.52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4.5</v>
      </c>
      <c r="AC16" s="17" t="s">
        <v>277</v>
      </c>
      <c r="AD16" s="8"/>
      <c r="AE16" s="8"/>
      <c r="AF16" s="8"/>
      <c r="AG16" s="8">
        <v>96.3</v>
      </c>
      <c r="AH16" s="8"/>
      <c r="AI16" s="8"/>
      <c r="AJ16" s="8"/>
      <c r="AK16" s="8"/>
      <c r="AL16" s="8"/>
      <c r="AM16" s="8"/>
      <c r="AN16" s="8"/>
      <c r="AO16" s="17">
        <v>5.3</v>
      </c>
      <c r="AP16" s="17"/>
      <c r="AQ16" s="17"/>
      <c r="AR16" s="8">
        <v>0.1</v>
      </c>
      <c r="AS16" s="8">
        <f t="shared" si="0"/>
        <v>52.999999999999993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>
        <v>2.2000000000000002</v>
      </c>
      <c r="BM16" s="8">
        <v>2.7</v>
      </c>
      <c r="BN16" s="8"/>
      <c r="BO16" s="8"/>
      <c r="BP16" s="8" t="s">
        <v>831</v>
      </c>
      <c r="BQ16" s="8">
        <v>2.6</v>
      </c>
      <c r="BR16" s="8">
        <v>14</v>
      </c>
      <c r="BS16" s="8">
        <v>3.9</v>
      </c>
      <c r="BT16" s="8"/>
      <c r="BU16" s="8" t="s">
        <v>832</v>
      </c>
      <c r="BV16" s="8"/>
      <c r="BW16" s="8"/>
      <c r="BX16" s="8"/>
      <c r="BY16" s="8"/>
      <c r="BZ16" s="8"/>
      <c r="CA16" s="8">
        <v>2.9</v>
      </c>
      <c r="CB16" s="8">
        <v>5</v>
      </c>
      <c r="CC16" s="8"/>
      <c r="CD16" s="8" t="s">
        <v>828</v>
      </c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20" t="s">
        <v>812</v>
      </c>
      <c r="B17" s="10" t="s">
        <v>822</v>
      </c>
      <c r="C17" s="11" t="s">
        <v>822</v>
      </c>
      <c r="D17" s="149" t="str">
        <f t="shared" si="1"/>
        <v>Puu_Eke_99</v>
      </c>
      <c r="E17" s="11">
        <v>2009</v>
      </c>
      <c r="F17" s="11">
        <v>4</v>
      </c>
      <c r="G17" s="150"/>
      <c r="H17" s="23"/>
      <c r="I17" s="11">
        <v>99</v>
      </c>
      <c r="J17" s="11">
        <v>114</v>
      </c>
      <c r="K17" s="11" t="s">
        <v>843</v>
      </c>
      <c r="L17" s="8" t="s">
        <v>809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>
        <v>4.5</v>
      </c>
      <c r="AC17" s="17" t="s">
        <v>277</v>
      </c>
      <c r="AD17" s="8"/>
      <c r="AE17" s="8"/>
      <c r="AF17" s="8"/>
      <c r="AG17" s="8">
        <v>79.3</v>
      </c>
      <c r="AH17" s="8"/>
      <c r="AI17" s="8"/>
      <c r="AJ17" s="8"/>
      <c r="AK17" s="8"/>
      <c r="AL17" s="8"/>
      <c r="AM17" s="8"/>
      <c r="AN17" s="8"/>
      <c r="AO17" s="17">
        <v>5</v>
      </c>
      <c r="AP17" s="17"/>
      <c r="AQ17" s="17"/>
      <c r="AR17" s="8">
        <v>0.1</v>
      </c>
      <c r="AS17" s="8">
        <f t="shared" si="0"/>
        <v>50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>
        <v>0.1</v>
      </c>
      <c r="BM17" s="8">
        <v>0.7</v>
      </c>
      <c r="BN17" s="8"/>
      <c r="BO17" s="8"/>
      <c r="BP17" s="8" t="s">
        <v>831</v>
      </c>
      <c r="BQ17" s="8">
        <v>1</v>
      </c>
      <c r="BR17" s="8">
        <v>11.3</v>
      </c>
      <c r="BS17" s="8">
        <v>4.3</v>
      </c>
      <c r="BT17" s="8"/>
      <c r="BU17" s="8" t="s">
        <v>832</v>
      </c>
      <c r="BV17" s="8"/>
      <c r="BW17" s="8"/>
      <c r="BX17" s="8"/>
      <c r="BY17" s="8"/>
      <c r="BZ17" s="8"/>
      <c r="CA17" s="8">
        <v>1.6</v>
      </c>
      <c r="CB17" s="8">
        <v>1.5</v>
      </c>
      <c r="CC17" s="8"/>
      <c r="CD17" s="8" t="s">
        <v>828</v>
      </c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2"/>
      <c r="C19" s="12"/>
      <c r="D19" s="12"/>
      <c r="E19" s="136"/>
      <c r="F19" s="136"/>
      <c r="G19" s="136"/>
      <c r="H19" s="23"/>
      <c r="I19" s="12"/>
      <c r="J19" s="1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8"/>
      <c r="Y19" s="14"/>
      <c r="Z19" s="14"/>
      <c r="AA19" s="14"/>
      <c r="AB19" s="14"/>
      <c r="AC19" s="18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</row>
    <row r="20" spans="1:96" x14ac:dyDescent="0.2">
      <c r="A20" s="14"/>
      <c r="B20" s="12"/>
      <c r="C20" s="12"/>
      <c r="D20" s="12"/>
      <c r="E20" s="136"/>
      <c r="F20" s="136"/>
      <c r="G20" s="136"/>
      <c r="H20" s="23"/>
      <c r="I20" s="12"/>
      <c r="J20" s="1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</row>
    <row r="21" spans="1:96" x14ac:dyDescent="0.2">
      <c r="A21" s="14"/>
      <c r="B21" s="12"/>
      <c r="C21" s="12"/>
      <c r="D21" s="12"/>
      <c r="E21" s="136"/>
      <c r="F21" s="136"/>
      <c r="G21" s="136"/>
      <c r="H21" s="23"/>
      <c r="I21" s="12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x14ac:dyDescent="0.2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6"/>
      <c r="F206" s="136"/>
      <c r="G206" s="136"/>
      <c r="H206" s="94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</sheetData>
  <dataValidations count="1">
    <dataValidation type="list" allowBlank="1" showInputMessage="1" showErrorMessage="1" sqref="X108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X4:X107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 x14ac:dyDescent="0.2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8" x14ac:dyDescent="0.2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">
      <c r="A4" s="20"/>
      <c r="D4" s="134"/>
      <c r="E4" s="134"/>
      <c r="F4" s="134"/>
      <c r="G4" s="11"/>
    </row>
    <row r="5" spans="1:28" x14ac:dyDescent="0.2">
      <c r="A5" s="20"/>
      <c r="F5" s="135"/>
      <c r="G5" s="11"/>
    </row>
    <row r="6" spans="1:28" x14ac:dyDescent="0.2">
      <c r="A6" s="20"/>
      <c r="F6" s="135"/>
      <c r="G6" s="11"/>
    </row>
    <row r="7" spans="1:28" x14ac:dyDescent="0.2">
      <c r="A7" s="20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A1" workbookViewId="0">
      <selection activeCell="AI1" sqref="AI1:AK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742</v>
      </c>
      <c r="R1" s="126" t="s">
        <v>743</v>
      </c>
      <c r="S1" s="126" t="s">
        <v>744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59" t="s">
        <v>853</v>
      </c>
      <c r="AJ1" s="160" t="s">
        <v>854</v>
      </c>
      <c r="AK1" s="161" t="s">
        <v>855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792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 x14ac:dyDescent="0.2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abSelected="1" topLeftCell="D1" workbookViewId="0">
      <selection activeCell="K9" sqref="K9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5.1640625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42" x14ac:dyDescent="0.2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849</v>
      </c>
      <c r="G1" s="27" t="s">
        <v>402</v>
      </c>
      <c r="H1" s="33" t="s">
        <v>403</v>
      </c>
      <c r="I1" s="126" t="s">
        <v>735</v>
      </c>
      <c r="J1" s="126" t="s">
        <v>736</v>
      </c>
      <c r="K1" s="126" t="s">
        <v>734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769</v>
      </c>
      <c r="R1" s="110" t="s">
        <v>409</v>
      </c>
      <c r="S1" s="110" t="s">
        <v>410</v>
      </c>
      <c r="T1" s="110" t="s">
        <v>762</v>
      </c>
      <c r="U1" s="76" t="s">
        <v>411</v>
      </c>
      <c r="V1" s="76" t="s">
        <v>706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 x14ac:dyDescent="0.2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763</v>
      </c>
      <c r="H2" s="31" t="s">
        <v>60</v>
      </c>
      <c r="I2" s="127" t="s">
        <v>740</v>
      </c>
      <c r="J2" s="127" t="s">
        <v>741</v>
      </c>
      <c r="K2" s="127" t="s">
        <v>739</v>
      </c>
      <c r="L2" s="111" t="s">
        <v>428</v>
      </c>
      <c r="M2" s="64"/>
      <c r="N2" s="64"/>
      <c r="O2" s="64" t="s">
        <v>322</v>
      </c>
      <c r="P2" s="111" t="s">
        <v>729</v>
      </c>
      <c r="Q2" s="111" t="s">
        <v>770</v>
      </c>
      <c r="R2" s="111" t="s">
        <v>426</v>
      </c>
      <c r="S2" s="111" t="s">
        <v>427</v>
      </c>
      <c r="T2" s="111"/>
      <c r="U2" s="57" t="s">
        <v>425</v>
      </c>
      <c r="V2" s="57" t="s">
        <v>707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 x14ac:dyDescent="0.2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737</v>
      </c>
      <c r="J3" s="128" t="s">
        <v>34</v>
      </c>
      <c r="K3" s="128" t="s">
        <v>738</v>
      </c>
      <c r="L3" s="124" t="s">
        <v>299</v>
      </c>
      <c r="M3" s="125" t="s">
        <v>708</v>
      </c>
      <c r="N3" s="124" t="s">
        <v>321</v>
      </c>
      <c r="O3" s="124"/>
      <c r="P3" s="124"/>
      <c r="Q3" s="125" t="s">
        <v>771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ht="16" x14ac:dyDescent="0.2">
      <c r="A4" s="20" t="s">
        <v>812</v>
      </c>
      <c r="B4" s="10" t="s">
        <v>822</v>
      </c>
      <c r="C4" s="5" t="s">
        <v>822</v>
      </c>
      <c r="D4" s="11" t="s">
        <v>852</v>
      </c>
      <c r="F4" s="5" t="str">
        <f>D4&amp;"_inc"</f>
        <v>Puu_Eke_47_inc</v>
      </c>
      <c r="G4" s="5" t="s">
        <v>768</v>
      </c>
      <c r="H4" s="148" t="s">
        <v>856</v>
      </c>
      <c r="I4" s="5">
        <v>2009</v>
      </c>
      <c r="J4" s="5">
        <v>4</v>
      </c>
      <c r="K4" s="151"/>
      <c r="L4" s="5">
        <v>14</v>
      </c>
      <c r="M4" s="5" t="s">
        <v>315</v>
      </c>
      <c r="N4" s="5">
        <v>20</v>
      </c>
      <c r="O4" s="5" t="s">
        <v>311</v>
      </c>
      <c r="U4" s="5">
        <v>-20.399999999999999</v>
      </c>
      <c r="W4" s="5" t="s">
        <v>844</v>
      </c>
      <c r="X4" s="152" t="s">
        <v>845</v>
      </c>
      <c r="Y4" s="5">
        <v>2009</v>
      </c>
      <c r="Z4" s="153">
        <v>20.27142494387202</v>
      </c>
      <c r="AA4" s="153">
        <v>2.1739854801284664</v>
      </c>
      <c r="AC4" s="154">
        <v>1.0275789524286432</v>
      </c>
      <c r="AD4" s="154">
        <v>2.1739854801284663E-3</v>
      </c>
    </row>
    <row r="5" spans="1:31" ht="16" x14ac:dyDescent="0.2">
      <c r="A5" s="20" t="s">
        <v>812</v>
      </c>
      <c r="B5" s="10" t="s">
        <v>822</v>
      </c>
      <c r="C5" s="5" t="s">
        <v>822</v>
      </c>
      <c r="D5" s="11" t="s">
        <v>851</v>
      </c>
      <c r="F5" s="5" t="str">
        <f t="shared" ref="F5:F6" si="0">D5&amp;"_inc"</f>
        <v>Puu_Eke_16_inc</v>
      </c>
      <c r="G5" s="5" t="s">
        <v>768</v>
      </c>
      <c r="H5" s="148" t="s">
        <v>857</v>
      </c>
      <c r="I5" s="5">
        <v>2009</v>
      </c>
      <c r="J5" s="5">
        <v>4</v>
      </c>
      <c r="K5" s="151"/>
      <c r="L5" s="5">
        <v>14</v>
      </c>
      <c r="M5" s="5" t="s">
        <v>315</v>
      </c>
      <c r="N5" s="5">
        <v>20</v>
      </c>
      <c r="O5" s="5" t="s">
        <v>311</v>
      </c>
      <c r="U5" s="5">
        <v>-28.1</v>
      </c>
      <c r="W5" s="5" t="s">
        <v>844</v>
      </c>
      <c r="X5" s="155" t="s">
        <v>846</v>
      </c>
      <c r="Y5" s="5">
        <v>2009</v>
      </c>
      <c r="Z5" s="156">
        <v>78.268306163850056</v>
      </c>
      <c r="AA5" s="156">
        <v>2.1104197181224342</v>
      </c>
      <c r="AC5" s="157">
        <v>1.0859912268402605</v>
      </c>
      <c r="AD5" s="157">
        <v>2.1104197181224344E-3</v>
      </c>
    </row>
    <row r="6" spans="1:31" ht="16" x14ac:dyDescent="0.2">
      <c r="A6" s="20" t="s">
        <v>812</v>
      </c>
      <c r="B6" s="10" t="s">
        <v>822</v>
      </c>
      <c r="C6" s="5" t="s">
        <v>822</v>
      </c>
      <c r="D6" s="11" t="s">
        <v>850</v>
      </c>
      <c r="F6" s="5" t="str">
        <f t="shared" si="0"/>
        <v>Puu_Eke_0_inc</v>
      </c>
      <c r="G6" s="5" t="s">
        <v>768</v>
      </c>
      <c r="H6" s="148" t="s">
        <v>858</v>
      </c>
      <c r="I6" s="5">
        <v>2009</v>
      </c>
      <c r="J6" s="5">
        <v>4</v>
      </c>
      <c r="K6" s="151"/>
      <c r="L6" s="5">
        <v>14</v>
      </c>
      <c r="M6" s="5" t="s">
        <v>315</v>
      </c>
      <c r="N6" s="5">
        <v>20</v>
      </c>
      <c r="O6" s="5" t="s">
        <v>311</v>
      </c>
      <c r="U6" s="5">
        <v>-33.1</v>
      </c>
      <c r="W6" s="5" t="s">
        <v>844</v>
      </c>
      <c r="X6" s="152" t="s">
        <v>847</v>
      </c>
      <c r="Y6" s="5">
        <v>2009</v>
      </c>
      <c r="Z6" s="153">
        <v>99.47779873965068</v>
      </c>
      <c r="AA6" s="153">
        <v>1.9507815249544673</v>
      </c>
      <c r="AC6" s="154">
        <v>1.107352628943415</v>
      </c>
      <c r="AD6" s="154">
        <v>1.9507815249544672E-3</v>
      </c>
    </row>
    <row r="7" spans="1:31" x14ac:dyDescent="0.2">
      <c r="A7" s="20"/>
      <c r="B7" s="10"/>
      <c r="C7" s="5"/>
      <c r="D7" s="11"/>
    </row>
    <row r="8" spans="1:31" x14ac:dyDescent="0.2">
      <c r="A8" s="14"/>
      <c r="B8" s="10"/>
      <c r="C8" s="5"/>
      <c r="D8" s="12"/>
    </row>
    <row r="9" spans="1:31" x14ac:dyDescent="0.2">
      <c r="A9" s="14"/>
      <c r="B9" s="10"/>
      <c r="C9" s="5"/>
      <c r="D9" s="12"/>
    </row>
    <row r="10" spans="1:31" x14ac:dyDescent="0.2">
      <c r="A10" s="14"/>
      <c r="B10" s="10"/>
      <c r="C10" s="5"/>
      <c r="D10" s="12"/>
    </row>
    <row r="11" spans="1:31" x14ac:dyDescent="0.2">
      <c r="A11" s="14"/>
      <c r="B11" s="10"/>
      <c r="C11" s="5"/>
      <c r="D11" s="12"/>
    </row>
    <row r="12" spans="1:31" x14ac:dyDescent="0.2">
      <c r="A12" s="14"/>
      <c r="B12" s="10"/>
      <c r="C12" s="5"/>
      <c r="D12" s="12"/>
    </row>
    <row r="13" spans="1:31" x14ac:dyDescent="0.2">
      <c r="A13" s="14"/>
      <c r="B13" s="10"/>
      <c r="C13" s="5"/>
      <c r="D13" s="12"/>
    </row>
    <row r="14" spans="1:31" x14ac:dyDescent="0.2">
      <c r="A14" s="14"/>
      <c r="B14" s="10"/>
      <c r="C14" s="5"/>
      <c r="D14" s="12"/>
    </row>
    <row r="15" spans="1:31" x14ac:dyDescent="0.2">
      <c r="A15" s="14"/>
      <c r="B15" s="10"/>
      <c r="C15" s="5"/>
      <c r="D15" s="12"/>
    </row>
    <row r="16" spans="1:31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2000000}">
          <x14:formula1>
            <xm:f>'controlled vocabulary'!$AJ$4:$AJ$6</xm:f>
          </x14:formula1>
          <xm:sqref>O7:O1048576 N4:N6</xm:sqref>
        </x14:dataValidation>
        <x14:dataValidation type="list" allowBlank="1" showInputMessage="1" showErrorMessage="1" xr:uid="{00000000-0002-0000-0700-000003000000}">
          <x14:formula1>
            <xm:f>'controlled vocabulary'!$AI$4:$AI$7</xm:f>
          </x14:formula1>
          <xm:sqref>M7:M1048576 L4:L6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T4:T6 U7 T8:T1048576</xm:sqref>
        </x14:dataValidation>
        <x14:dataValidation type="list" allowBlank="1" showInputMessage="1" showErrorMessage="1" xr:uid="{00000000-0002-0000-0700-000005000000}">
          <x14:formula1>
            <xm:f>'controlled vocabulary'!$AG$4:$AG$9</xm:f>
          </x14:formula1>
          <xm:sqref>G4:G1048576 E4:E6</xm:sqref>
        </x14:dataValidation>
        <x14:dataValidation type="list" allowBlank="1" showInputMessage="1" showErrorMessage="1" xr:uid="{00000000-0002-0000-0700-000006000000}">
          <x14:formula1>
            <xm:f>'controlled vocabulary'!$AK$4:$AK$5</xm:f>
          </x14:formula1>
          <xm:sqref>Q7:Q1048576 P4:P6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N1" workbookViewId="0">
      <selection activeCell="AQ15" sqref="AQ15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 x14ac:dyDescent="0.2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 x14ac:dyDescent="0.2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2019-05-28T09:54:40Z</dcterms:modified>
</cp:coreProperties>
</file>