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003833/Downloads/"/>
    </mc:Choice>
  </mc:AlternateContent>
  <xr:revisionPtr revIDLastSave="0" documentId="13_ncr:1_{88009FD5-92C5-7046-9EC7-40496377FEF8}" xr6:coauthVersionLast="47" xr6:coauthVersionMax="47" xr10:uidLastSave="{00000000-0000-0000-0000-000000000000}"/>
  <bookViews>
    <workbookView xWindow="5040" yWindow="2980" windowWidth="29040" windowHeight="1600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vocabulary'!$AU$12:$AU$16</definedName>
    <definedName name="AgP">'controlled vocabulary'!$AV$14:$AV$15</definedName>
    <definedName name="amino_acids">'controlled vocabulary'!#REF!</definedName>
    <definedName name="ChA">'controlled vocabulary'!$AU$17:$AU$36</definedName>
    <definedName name="ChP">'controlled vocabulary'!$AV$16:$AV$24</definedName>
    <definedName name="CoA">'controlled vocabulary'!$AU$41:$AU$43</definedName>
    <definedName name="CoP">'controlled vocabulary'!$AV$31:$AV$33</definedName>
    <definedName name="dataset_name">OFFSET(metadata!$A$1,3,0,COUNTA(metadata!$A:$A)-1,1)</definedName>
    <definedName name="DeA">'controlled vocabulary'!$AU$4:$AU$8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vocabulary'!$AU$9:$AU$11</definedName>
    <definedName name="PaP">'controlled vocabulary'!$AV$7:$AV$13</definedName>
    <definedName name="PhA">'controlled vocabulary'!$AU$37:$AU$38</definedName>
    <definedName name="PhP">'controlled vocabulary'!$AV$25:$AV$29</definedName>
    <definedName name="ThA">'controlled vocabulary'!$AU$39:$AU$40</definedName>
    <definedName name="ThP">'controlled vocabulary'!$AV$30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13" i="5" l="1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AY97" i="4"/>
  <c r="AR98" i="4"/>
  <c r="AR99" i="4"/>
  <c r="AR100" i="4"/>
  <c r="AR101" i="4"/>
  <c r="AR102" i="4"/>
  <c r="AR103" i="4"/>
  <c r="AR104" i="4"/>
  <c r="AR105" i="4"/>
  <c r="AR106" i="4"/>
  <c r="AR107" i="4"/>
  <c r="AR108" i="4"/>
  <c r="AR109" i="4"/>
  <c r="AR110" i="4"/>
  <c r="AR111" i="4"/>
  <c r="AR112" i="4"/>
  <c r="AR113" i="4"/>
  <c r="AR114" i="4"/>
  <c r="AR115" i="4"/>
  <c r="AR116" i="4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4" i="5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4" i="4"/>
  <c r="AR5" i="4"/>
  <c r="AR6" i="4"/>
  <c r="AR7" i="4"/>
  <c r="AR8" i="4"/>
  <c r="AR9" i="4"/>
  <c r="AR10" i="4"/>
  <c r="AR11" i="4"/>
  <c r="AR12" i="4"/>
  <c r="AR13" i="4"/>
  <c r="AR14" i="4"/>
  <c r="AR15" i="4"/>
  <c r="AR16" i="4"/>
  <c r="AR17" i="4"/>
  <c r="AR18" i="4"/>
  <c r="AR19" i="4"/>
  <c r="AR20" i="4"/>
  <c r="AR21" i="4"/>
  <c r="AR22" i="4"/>
  <c r="AR23" i="4"/>
  <c r="AR24" i="4"/>
  <c r="AR25" i="4"/>
  <c r="AR26" i="4"/>
  <c r="AR27" i="4"/>
  <c r="AR28" i="4"/>
  <c r="AR29" i="4"/>
  <c r="AR30" i="4"/>
  <c r="AR31" i="4"/>
  <c r="AR32" i="4"/>
  <c r="AR33" i="4"/>
  <c r="AR34" i="4"/>
  <c r="AR35" i="4"/>
  <c r="AR36" i="4"/>
  <c r="AR37" i="4"/>
  <c r="AR38" i="4"/>
  <c r="AR39" i="4"/>
  <c r="AR40" i="4"/>
  <c r="AR41" i="4"/>
  <c r="AR42" i="4"/>
  <c r="AR43" i="4"/>
  <c r="AR44" i="4"/>
  <c r="AR45" i="4"/>
  <c r="AR46" i="4"/>
  <c r="AR47" i="4"/>
  <c r="AR48" i="4"/>
  <c r="AR49" i="4"/>
  <c r="AR50" i="4"/>
  <c r="AR51" i="4"/>
  <c r="AR52" i="4"/>
  <c r="AR53" i="4"/>
  <c r="AR54" i="4"/>
  <c r="AR55" i="4"/>
  <c r="AR56" i="4"/>
  <c r="AR57" i="4"/>
  <c r="AR58" i="4"/>
  <c r="AR59" i="4"/>
  <c r="AR60" i="4"/>
  <c r="AR61" i="4"/>
  <c r="AR62" i="4"/>
  <c r="AR63" i="4"/>
  <c r="AR64" i="4"/>
  <c r="AR65" i="4"/>
  <c r="AR66" i="4"/>
  <c r="AR67" i="4"/>
  <c r="AR69" i="4"/>
  <c r="AR70" i="4"/>
  <c r="AR71" i="4"/>
  <c r="AR72" i="4"/>
  <c r="AR73" i="4"/>
  <c r="AR74" i="4"/>
  <c r="AR75" i="4"/>
  <c r="AR76" i="4"/>
  <c r="AR77" i="4"/>
  <c r="AR78" i="4"/>
  <c r="AR80" i="4"/>
  <c r="AR81" i="4"/>
  <c r="AR82" i="4"/>
  <c r="AR83" i="4"/>
  <c r="AR84" i="4"/>
  <c r="AR87" i="4"/>
  <c r="AR88" i="4"/>
  <c r="AR89" i="4"/>
  <c r="AR91" i="4"/>
  <c r="AR92" i="4"/>
  <c r="AR94" i="4"/>
  <c r="AR95" i="4"/>
  <c r="AR97" i="4"/>
  <c r="AR4" i="4"/>
  <c r="N3" i="6"/>
  <c r="M3" i="6"/>
  <c r="L3" i="6"/>
</calcChain>
</file>

<file path=xl/sharedStrings.xml><?xml version="1.0" encoding="utf-8"?>
<sst xmlns="http://schemas.openxmlformats.org/spreadsheetml/2006/main" count="3666" uniqueCount="1130">
  <si>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</si>
  <si>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</si>
  <si>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</si>
  <si>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</si>
  <si>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</si>
  <si>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</si>
  <si>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</si>
  <si>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</si>
  <si>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</si>
  <si>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</si>
  <si>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</si>
  <si>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</si>
  <si>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</si>
  <si>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</si>
  <si>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</si>
  <si>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</si>
  <si>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</si>
  <si>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</si>
  <si>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</si>
  <si>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</si>
  <si>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</si>
  <si>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</si>
  <si>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</si>
  <si>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</si>
  <si>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</si>
  <si>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</si>
  <si>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</si>
  <si>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</si>
  <si>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</si>
  <si>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</si>
  <si>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</si>
  <si>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</si>
  <si>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</si>
  <si>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</si>
  <si>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</si>
  <si>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</si>
  <si>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</si>
  <si>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</si>
  <si>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</si>
  <si>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</si>
  <si>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</si>
  <si>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</si>
  <si>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</si>
  <si>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</si>
  <si>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</si>
  <si>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</si>
  <si>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</si>
  <si>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</si>
  <si>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</si>
  <si>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</si>
  <si>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</si>
  <si>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</si>
  <si>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</si>
  <si>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</si>
  <si>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</si>
  <si>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</si>
  <si>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</si>
  <si>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</si>
  <si>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</si>
  <si>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</si>
  <si>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</si>
  <si>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</si>
  <si>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</si>
  <si>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</si>
  <si>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</si>
  <si>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</si>
  <si>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</si>
  <si>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</si>
  <si>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</si>
  <si>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</si>
  <si>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</si>
  <si>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</si>
  <si>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</si>
  <si>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</si>
  <si>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</si>
  <si>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</si>
  <si>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</si>
  <si>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</si>
  <si>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</si>
  <si>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</si>
  <si>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</si>
  <si>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</si>
  <si>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</si>
  <si>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</si>
  <si>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</si>
  <si>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</si>
  <si>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</si>
  <si>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</si>
  <si>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</si>
  <si>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</si>
  <si>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</si>
  <si>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</si>
  <si>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</si>
  <si>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</si>
  <si>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</si>
  <si>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</si>
  <si>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</si>
  <si>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</si>
  <si>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</si>
  <si>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</si>
  <si>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</si>
  <si>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</si>
  <si>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</si>
  <si>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</si>
  <si>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</si>
  <si>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</si>
  <si>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</si>
  <si>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</si>
  <si>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</si>
  <si>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</si>
  <si>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</si>
  <si>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</si>
  <si>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</si>
  <si>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</si>
  <si>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</si>
  <si>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</si>
  <si>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</si>
  <si>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</si>
  <si>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</si>
  <si>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</si>
  <si>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</si>
  <si>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</si>
  <si>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</si>
  <si>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</si>
  <si>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</si>
  <si>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</si>
  <si>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</si>
  <si>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</si>
  <si>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</si>
  <si>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</si>
  <si>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</si>
  <si>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</si>
  <si>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</si>
  <si>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</si>
  <si>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</si>
  <si>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</si>
  <si>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</si>
  <si>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</si>
  <si>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</si>
  <si>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</si>
  <si>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</si>
  <si>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</si>
  <si>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</si>
  <si>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</si>
  <si>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</si>
  <si>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</si>
  <si>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</si>
  <si>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</si>
  <si>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</si>
  <si>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</si>
  <si>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</si>
  <si>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</si>
  <si>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</si>
  <si>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</si>
  <si>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</si>
  <si>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</si>
  <si>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</si>
  <si>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</si>
  <si>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</si>
  <si>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</si>
  <si>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</si>
  <si>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</si>
  <si>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</si>
  <si>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</si>
  <si>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</si>
  <si>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</si>
  <si>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</si>
  <si>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</si>
  <si>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</si>
  <si>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</si>
  <si>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</si>
  <si>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</si>
  <si>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</si>
  <si>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</si>
  <si>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</si>
  <si>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</si>
  <si>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</si>
  <si>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</si>
  <si>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</si>
  <si>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</si>
  <si>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</si>
  <si>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</si>
  <si>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</si>
  <si>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</si>
  <si>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</si>
  <si>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</si>
  <si>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</si>
  <si>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</si>
  <si>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</si>
  <si>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</si>
  <si>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</si>
  <si>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</si>
  <si>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</si>
  <si>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</si>
  <si>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</si>
  <si>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</si>
  <si>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</si>
  <si>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</si>
  <si>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</si>
  <si>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</si>
  <si>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</si>
  <si>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</si>
  <si>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</si>
  <si>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</si>
  <si>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</si>
  <si>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</si>
  <si>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</si>
  <si>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</si>
  <si>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</si>
  <si>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</si>
  <si>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</si>
  <si>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</si>
  <si>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</si>
  <si>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</si>
  <si>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</si>
  <si>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</si>
  <si>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</si>
  <si>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</si>
  <si>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</si>
  <si>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</si>
  <si>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</si>
  <si>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</si>
  <si>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</si>
  <si>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</si>
  <si>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</si>
  <si>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</si>
  <si>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SW</t>
  </si>
  <si>
    <t>interbedded</t>
  </si>
  <si>
    <t>clay loam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</si>
  <si>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</si>
  <si>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</si>
  <si>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</si>
  <si>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</si>
  <si>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</si>
  <si>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</si>
  <si>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</si>
  <si>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</si>
  <si>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</si>
  <si>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</si>
  <si>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</si>
  <si>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residual</t>
  </si>
  <si>
    <t>manual</t>
  </si>
  <si>
    <t>clay</t>
  </si>
  <si>
    <t>roots</t>
  </si>
  <si>
    <t>carbonate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</si>
  <si>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</si>
  <si>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</si>
  <si>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</si>
  <si>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</si>
  <si>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</si>
  <si>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</si>
  <si>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</si>
  <si>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</si>
  <si>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</si>
  <si>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</si>
  <si>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</si>
  <si>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</si>
  <si>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</si>
  <si>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</si>
  <si>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</si>
  <si>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</si>
  <si>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</si>
  <si>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</si>
  <si>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</si>
  <si>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</si>
  <si>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</si>
  <si>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</si>
  <si>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</si>
  <si>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</si>
  <si>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</si>
  <si>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</si>
  <si>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</si>
  <si>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</si>
  <si>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H2O</t>
  </si>
  <si>
    <t>gravelly loam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</si>
  <si>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</si>
  <si>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</si>
  <si>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</si>
  <si>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</si>
  <si>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</si>
  <si>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</si>
  <si>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</si>
  <si>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</si>
  <si>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</si>
  <si>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</si>
  <si>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</si>
  <si>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</si>
  <si>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</si>
  <si>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</si>
  <si>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</si>
  <si>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</si>
  <si>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</si>
  <si>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</si>
  <si>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</si>
  <si>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</si>
  <si>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</si>
  <si>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</si>
  <si>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</si>
  <si>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</si>
  <si>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</si>
  <si>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</si>
  <si>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</si>
  <si>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</si>
  <si>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</si>
  <si>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</si>
  <si>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</si>
  <si>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</si>
  <si>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</si>
  <si>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</si>
  <si>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</si>
  <si>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</si>
  <si>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</si>
  <si>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</si>
  <si>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</si>
  <si>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</si>
  <si>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</si>
  <si>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</si>
  <si>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</si>
  <si>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</si>
  <si>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</si>
  <si>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</si>
  <si>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</si>
  <si>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</si>
  <si>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</si>
  <si>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</si>
  <si>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</si>
  <si>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</si>
  <si>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</si>
  <si>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</si>
  <si>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</si>
  <si>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</si>
  <si>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</si>
  <si>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</si>
  <si>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</si>
  <si>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</si>
  <si>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</si>
  <si>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</si>
  <si>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</si>
  <si>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</si>
  <si>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</si>
  <si>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</si>
  <si>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</si>
  <si>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</si>
  <si>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</si>
  <si>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</si>
  <si>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</si>
  <si>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</si>
  <si>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</si>
  <si>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</si>
  <si>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</si>
  <si>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</si>
  <si>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</si>
  <si>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</si>
  <si>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</si>
  <si>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</si>
  <si>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</si>
  <si>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</si>
  <si>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</si>
  <si>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</si>
  <si>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</si>
  <si>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</si>
  <si>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</si>
  <si>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</si>
  <si>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</si>
  <si>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</si>
  <si>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</si>
  <si>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</si>
  <si>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</si>
  <si>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</si>
  <si>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</si>
  <si>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</si>
  <si>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</si>
  <si>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</si>
  <si>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</si>
  <si>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</si>
  <si>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</si>
  <si>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</si>
  <si>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</si>
  <si>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</si>
  <si>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</si>
  <si>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</si>
  <si>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</si>
  <si>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</si>
  <si>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</si>
  <si>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</si>
  <si>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</si>
  <si>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</si>
  <si>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</si>
  <si>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</si>
  <si>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</si>
  <si>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</si>
  <si>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</si>
  <si>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</si>
  <si>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</si>
  <si>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</si>
  <si>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</si>
  <si>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</si>
  <si>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</si>
  <si>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</si>
  <si>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</si>
  <si>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</si>
  <si>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</si>
  <si>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</si>
  <si>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</si>
  <si>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</si>
  <si>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</si>
  <si>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</si>
  <si>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</si>
  <si>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</si>
  <si>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</si>
  <si>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</si>
  <si>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</si>
  <si>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</si>
  <si>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</si>
  <si>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</si>
  <si>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</si>
  <si>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</si>
  <si>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</si>
  <si>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</si>
  <si>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</si>
  <si>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</si>
  <si>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</si>
  <si>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</si>
  <si>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</si>
  <si>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</si>
  <si>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</si>
  <si>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</si>
  <si>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</si>
  <si>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</si>
  <si>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</si>
  <si>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</si>
  <si>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</si>
  <si>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</si>
  <si>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</si>
  <si>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</si>
  <si>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</si>
  <si>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</si>
  <si>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</si>
  <si>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</si>
  <si>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</si>
  <si>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</si>
  <si>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</si>
  <si>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</si>
  <si>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</si>
  <si>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</si>
  <si>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</si>
  <si>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</si>
  <si>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</si>
  <si>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</si>
  <si>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</si>
  <si>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</si>
  <si>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</si>
  <si>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</si>
  <si>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</si>
  <si>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</si>
  <si>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</si>
  <si>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</si>
  <si>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</si>
  <si>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</si>
  <si>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</si>
  <si>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</si>
  <si>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</si>
  <si>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</si>
  <si>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</si>
  <si>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</si>
  <si>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</si>
  <si>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</si>
  <si>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</si>
  <si>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</si>
  <si>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</si>
  <si>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</si>
  <si>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</si>
  <si>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</si>
  <si>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</si>
  <si>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</si>
  <si>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</si>
  <si>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</si>
  <si>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</si>
  <si>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</si>
  <si>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</si>
  <si>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</si>
  <si>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</si>
  <si>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</si>
  <si>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</si>
  <si>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</si>
  <si>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</si>
  <si>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</si>
  <si>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</si>
  <si>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</si>
  <si>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</si>
  <si>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</si>
  <si>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</si>
  <si>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</si>
  <si>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</si>
  <si>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</si>
  <si>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</si>
  <si>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</si>
  <si>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</si>
  <si>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</si>
  <si>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</si>
  <si>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</si>
  <si>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</si>
  <si>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</si>
  <si>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</si>
  <si>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</si>
  <si>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</si>
  <si>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</si>
  <si>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</si>
  <si>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</si>
  <si>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</si>
  <si>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</si>
  <si>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</si>
  <si>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</si>
  <si>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</si>
  <si>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</si>
  <si>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</si>
  <si>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</si>
  <si>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</si>
  <si>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</si>
  <si>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</si>
  <si>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</si>
  <si>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</si>
  <si>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</si>
  <si>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</si>
  <si>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</si>
  <si>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</si>
  <si>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</si>
  <si>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</si>
  <si>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</si>
  <si>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</si>
  <si>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</si>
  <si>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</si>
  <si>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</si>
  <si>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</si>
  <si>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</si>
  <si>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</si>
  <si>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</si>
  <si>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</si>
  <si>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</si>
  <si>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</si>
  <si>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</si>
  <si>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</si>
  <si>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</si>
  <si>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</si>
  <si>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</si>
  <si>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</si>
  <si>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</si>
  <si>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</si>
  <si>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</si>
  <si>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</si>
  <si>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</si>
  <si>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</si>
  <si>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</si>
  <si>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</si>
  <si>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</si>
  <si>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</si>
  <si>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</si>
  <si>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</si>
  <si>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</si>
  <si>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</si>
  <si>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</si>
  <si>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</si>
  <si>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</si>
  <si>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</si>
  <si>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</si>
  <si>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</si>
  <si>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</si>
  <si>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</si>
  <si>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</si>
  <si>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</si>
  <si>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</si>
  <si>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</si>
  <si>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</si>
  <si>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</si>
  <si>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</si>
  <si>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</si>
  <si>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</si>
  <si>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</si>
  <si>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</si>
  <si>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</si>
  <si>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</si>
  <si>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</si>
  <si>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</si>
  <si>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</si>
  <si>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</si>
  <si>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</si>
  <si>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</si>
  <si>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</si>
  <si>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</si>
  <si>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</si>
  <si>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</si>
  <si>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</si>
  <si>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</si>
  <si>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</si>
  <si>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</si>
  <si>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</si>
  <si>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</si>
  <si>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</si>
  <si>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</si>
  <si>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</si>
  <si>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</si>
  <si>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</si>
  <si>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</si>
  <si>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</si>
  <si>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</si>
  <si>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</si>
  <si>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</si>
  <si>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</si>
  <si>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</si>
  <si>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</si>
  <si>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</si>
  <si>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</si>
  <si>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</si>
  <si>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</si>
  <si>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</si>
  <si>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</si>
  <si>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</si>
  <si>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</si>
  <si>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</si>
  <si>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</si>
  <si>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</si>
  <si>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</si>
  <si>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</si>
  <si>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</si>
  <si>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</si>
  <si>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</si>
  <si>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</si>
  <si>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</si>
  <si>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</si>
  <si>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</si>
  <si>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</si>
  <si>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</si>
  <si>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</si>
  <si>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</si>
  <si>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</si>
  <si>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</si>
  <si>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</si>
  <si>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</si>
  <si>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</si>
  <si>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</si>
  <si>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</si>
  <si>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</si>
  <si>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</si>
  <si>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</si>
  <si>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</si>
  <si>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</si>
  <si>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</si>
  <si>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</si>
  <si>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</si>
  <si>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</si>
  <si>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</si>
  <si>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</si>
  <si>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</si>
  <si>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</si>
  <si>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</si>
  <si>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</si>
  <si>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</si>
  <si>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</si>
  <si>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</si>
  <si>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</si>
  <si>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</si>
  <si>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</si>
  <si>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</si>
  <si>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</si>
  <si>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</si>
  <si>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</si>
  <si>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</si>
  <si>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</si>
  <si>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</si>
  <si>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</si>
  <si>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</si>
  <si>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</si>
  <si>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</si>
  <si>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</si>
  <si>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</si>
  <si>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</si>
  <si>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</si>
  <si>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</si>
  <si>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</si>
  <si>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</si>
  <si>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</si>
  <si>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</si>
  <si>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</si>
  <si>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</si>
  <si>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</si>
  <si>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</si>
  <si>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</si>
  <si>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</si>
  <si>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</si>
  <si>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</si>
  <si>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</si>
  <si>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</si>
  <si>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</si>
  <si>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</si>
  <si>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</si>
  <si>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</si>
  <si>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</si>
  <si>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</si>
  <si>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</si>
  <si>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</si>
  <si>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</si>
  <si>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</si>
  <si>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</si>
  <si>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</si>
  <si>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</si>
  <si>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</si>
  <si>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</si>
  <si>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</si>
  <si>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</si>
  <si>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</si>
  <si>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</si>
  <si>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</si>
  <si>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</si>
  <si>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</si>
  <si>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</si>
  <si>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</si>
  <si>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</si>
  <si>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</si>
  <si>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</si>
  <si>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</si>
  <si>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</si>
  <si>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</si>
  <si>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</si>
  <si>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</si>
  <si>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</si>
  <si>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</si>
  <si>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</si>
  <si>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</si>
  <si>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</si>
  <si>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</si>
  <si>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</si>
  <si>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</si>
  <si>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</si>
  <si>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</si>
  <si>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</si>
  <si>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</si>
  <si>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</si>
  <si>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</si>
  <si>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</si>
  <si>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</si>
  <si>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</si>
  <si>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</si>
  <si>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</si>
  <si>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</si>
  <si>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</si>
  <si>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</si>
  <si>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</si>
  <si>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</si>
  <si>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</si>
  <si>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</si>
  <si>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</si>
  <si>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</si>
  <si>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</si>
  <si>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</si>
  <si>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</si>
  <si>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</si>
  <si>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</si>
  <si>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</si>
  <si>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</si>
  <si>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</si>
  <si>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</si>
  <si>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</si>
  <si>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</si>
  <si>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</si>
  <si>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</si>
  <si>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</si>
  <si>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</si>
  <si>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</si>
  <si>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</si>
  <si>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</si>
  <si>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</si>
  <si>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</si>
  <si>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</si>
  <si>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</si>
  <si>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</si>
  <si>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</si>
  <si>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</si>
  <si>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</si>
  <si>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</si>
  <si>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</si>
  <si>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</si>
  <si>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</si>
  <si>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</si>
  <si>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</si>
  <si>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</si>
  <si>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</si>
  <si>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</si>
  <si>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</si>
  <si>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</si>
  <si>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</si>
  <si>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</si>
  <si>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</si>
  <si>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</si>
  <si>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</si>
  <si>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</si>
  <si>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</si>
  <si>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</si>
  <si>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</si>
  <si>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</si>
  <si>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</si>
  <si>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</si>
  <si>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</si>
  <si>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</si>
  <si>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</si>
  <si>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</si>
  <si>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</si>
  <si>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</si>
  <si>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</si>
  <si>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</si>
  <si>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</si>
  <si>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</si>
  <si>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</si>
  <si>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</si>
  <si>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</si>
  <si>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</si>
  <si>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</si>
  <si>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</si>
  <si>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</si>
  <si>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</si>
  <si>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</si>
  <si>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</si>
  <si>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</si>
  <si>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</si>
  <si>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</si>
  <si>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</si>
  <si>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</si>
  <si>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</si>
  <si>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</si>
  <si>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</si>
  <si>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</si>
  <si>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</si>
  <si>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</si>
  <si>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</si>
  <si>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</si>
  <si>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</si>
  <si>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</si>
  <si>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</si>
  <si>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</si>
  <si>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</si>
  <si>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</si>
  <si>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</si>
  <si>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</si>
  <si>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</si>
  <si>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</si>
  <si>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</si>
  <si>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</si>
  <si>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</si>
  <si>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</si>
  <si>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</si>
  <si>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</si>
  <si>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</si>
  <si>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</si>
  <si>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</si>
  <si>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</si>
  <si>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</si>
  <si>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</si>
  <si>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</si>
  <si>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</si>
  <si>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</si>
  <si>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</si>
  <si>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</si>
  <si>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</si>
  <si>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</si>
  <si>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</si>
  <si>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</si>
  <si>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</si>
  <si>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</si>
  <si>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</si>
  <si>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</si>
  <si>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</si>
  <si>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</si>
  <si>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</si>
  <si>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</si>
  <si>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</si>
  <si>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</si>
  <si>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</si>
  <si>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</si>
  <si>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</si>
  <si>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</si>
  <si>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</si>
  <si>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</si>
  <si>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</si>
  <si>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</si>
  <si>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</si>
  <si>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</si>
  <si>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</si>
  <si>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</si>
  <si>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</si>
  <si>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</si>
  <si>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</si>
  <si>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</si>
  <si>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</si>
  <si>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</si>
  <si>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</si>
  <si>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</si>
  <si>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</si>
  <si>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</si>
  <si>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</si>
  <si>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</si>
  <si>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</si>
  <si>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</si>
  <si>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</si>
  <si>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</si>
  <si>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</si>
  <si>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</si>
  <si>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</si>
  <si>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</si>
  <si>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</si>
  <si>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</si>
  <si>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</si>
  <si>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</si>
  <si>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</si>
  <si>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</si>
  <si>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</si>
  <si>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</si>
  <si>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</si>
  <si>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thermal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</si>
  <si>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</si>
  <si>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</si>
  <si>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</si>
  <si>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</si>
  <si>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</si>
  <si>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</si>
  <si>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</si>
  <si>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</si>
  <si>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</si>
  <si>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</si>
  <si>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</si>
  <si>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</si>
  <si>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</si>
  <si>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</si>
  <si>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</si>
  <si>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</si>
  <si>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</si>
  <si>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</si>
  <si>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</si>
  <si>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</si>
  <si>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</si>
  <si>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</si>
  <si>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</si>
  <si>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</si>
  <si>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</si>
  <si>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</si>
  <si>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</si>
  <si>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</si>
  <si>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</si>
  <si>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</si>
  <si>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</si>
  <si>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</si>
  <si>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</si>
  <si>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</si>
  <si>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</si>
  <si>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</si>
  <si>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</si>
  <si>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</si>
  <si>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</si>
  <si>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</si>
  <si>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</si>
  <si>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</si>
  <si>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</si>
  <si>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</si>
  <si>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</si>
  <si>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</si>
  <si>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</si>
  <si>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</si>
  <si>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</si>
  <si>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</si>
  <si>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</si>
  <si>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</si>
  <si>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</si>
  <si>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Aggregate disruption</t>
  </si>
  <si>
    <t>frc_aba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</si>
  <si>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</si>
  <si>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</si>
  <si>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</si>
  <si>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</si>
  <si>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</si>
  <si>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</si>
  <si>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</si>
  <si>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</si>
  <si>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</si>
  <si>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</si>
  <si>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</si>
  <si>
    <t>Acid, Base, or Sequential Acid and Base Pretreatment of Macrofossils</t>
  </si>
  <si>
    <t>combined acid/base</t>
  </si>
  <si>
    <t>**Colors link agents and properties to schemes**</t>
  </si>
  <si>
    <t>frc_dith_notes</t>
  </si>
  <si>
    <t>lyr_org_buried</t>
  </si>
  <si>
    <t>Buried Organic Horizon</t>
  </si>
  <si>
    <t>Schiedung_2024</t>
  </si>
  <si>
    <t>Marcus Schiedung</t>
  </si>
  <si>
    <t>10.1038/s43247-024-01343-5</t>
  </si>
  <si>
    <t>Thuenen-Institute of Climate-Smart Agrciulture, Braunschweig, Germany</t>
  </si>
  <si>
    <t>0000-0002-0185-9867</t>
  </si>
  <si>
    <t>Schiedung, M., Ascough, P., Bellè, S.-L., Bird, M. I., Bröder, L., Haghipour, N., Hilton, R. G., Lattaud, J., &amp; Abiven, S. (2024). Millennial-aged pyrogenic carbon in high-latitude mineral soils. Communications Earth &amp; Environment, 5(1), 177. https://doi.org/10.1038/s43247-024-01343-5</t>
  </si>
  <si>
    <t>S1</t>
  </si>
  <si>
    <t>S2</t>
  </si>
  <si>
    <t>S3</t>
  </si>
  <si>
    <t>S4</t>
  </si>
  <si>
    <t>S5</t>
  </si>
  <si>
    <t>S6</t>
  </si>
  <si>
    <t>N1</t>
  </si>
  <si>
    <t>N4</t>
  </si>
  <si>
    <t>N2</t>
  </si>
  <si>
    <t>N3</t>
  </si>
  <si>
    <t>N5</t>
  </si>
  <si>
    <t>Turbic Cryosol</t>
  </si>
  <si>
    <t>Cambic Cryosol</t>
  </si>
  <si>
    <t>Skeletic Cryosol</t>
  </si>
  <si>
    <t>Stagnic Regosol</t>
  </si>
  <si>
    <t>Haplic Regosol</t>
  </si>
  <si>
    <t>Haplic Cambisol</t>
  </si>
  <si>
    <t>Laptic Luvisol</t>
  </si>
  <si>
    <t>Sieved to 2mm</t>
  </si>
  <si>
    <t>SUERC</t>
  </si>
  <si>
    <t>N1.1_0-15</t>
  </si>
  <si>
    <t>N1.2_0-15</t>
  </si>
  <si>
    <t>N1.3_0-15</t>
  </si>
  <si>
    <t>N1.4_0-15</t>
  </si>
  <si>
    <t>N1.5_0-15</t>
  </si>
  <si>
    <t>N1.6_0-15</t>
  </si>
  <si>
    <t>N1.7_0-15</t>
  </si>
  <si>
    <t>N1.8_0-15</t>
  </si>
  <si>
    <t>N1.9_0-15</t>
  </si>
  <si>
    <t>N2.1_0-15</t>
  </si>
  <si>
    <t>N2.2_0-15</t>
  </si>
  <si>
    <t>N2.3_0-15</t>
  </si>
  <si>
    <t>N2.4_0-15</t>
  </si>
  <si>
    <t>N2.5_0-15</t>
  </si>
  <si>
    <t>N2.6_0-15</t>
  </si>
  <si>
    <t>N2.7_0-15</t>
  </si>
  <si>
    <t>N2.8_0-15</t>
  </si>
  <si>
    <t>N2.9_0-15</t>
  </si>
  <si>
    <t>N3.1_0-15</t>
  </si>
  <si>
    <t>N3.2_0-15</t>
  </si>
  <si>
    <t>N3.3_0-15</t>
  </si>
  <si>
    <t>N3.4_0-15</t>
  </si>
  <si>
    <t>N3.5_0-15</t>
  </si>
  <si>
    <t>N3.6_0-15</t>
  </si>
  <si>
    <t>N3.7_0-15</t>
  </si>
  <si>
    <t>N3.8_0-15</t>
  </si>
  <si>
    <t>N3.9_0-15</t>
  </si>
  <si>
    <t>N4.1_0-15</t>
  </si>
  <si>
    <t>N4.2_0-15</t>
  </si>
  <si>
    <t>N4.3_0-15</t>
  </si>
  <si>
    <t>N4.4_0-15</t>
  </si>
  <si>
    <t>N4.5_0-15</t>
  </si>
  <si>
    <t>N4.6_0-15</t>
  </si>
  <si>
    <t>N4.7_0-15</t>
  </si>
  <si>
    <t>N4.8_0-15</t>
  </si>
  <si>
    <t>N4.9_0-15</t>
  </si>
  <si>
    <t>N5.1_0-15</t>
  </si>
  <si>
    <t>N5.2_0-15</t>
  </si>
  <si>
    <t>N5.3_0-15</t>
  </si>
  <si>
    <t>N5.4_0-15</t>
  </si>
  <si>
    <t>N5.5_0-15</t>
  </si>
  <si>
    <t>N5.6_0-15</t>
  </si>
  <si>
    <t>N5.7_0-15</t>
  </si>
  <si>
    <t>N5.8_0-15</t>
  </si>
  <si>
    <t>N5.9_0-15</t>
  </si>
  <si>
    <t>S1.1_0-15</t>
  </si>
  <si>
    <t>S1.2_0-15</t>
  </si>
  <si>
    <t>S1.3_0-15</t>
  </si>
  <si>
    <t>S1.4_0-15</t>
  </si>
  <si>
    <t>S1.5_0-15</t>
  </si>
  <si>
    <t>S1.6_0-15</t>
  </si>
  <si>
    <t>S1.7_0-15</t>
  </si>
  <si>
    <t>S1.8_0-15</t>
  </si>
  <si>
    <t>S2.1_0-15</t>
  </si>
  <si>
    <t>S2.2_0-15</t>
  </si>
  <si>
    <t>S2.3_0-15</t>
  </si>
  <si>
    <t>S2.4_0-15</t>
  </si>
  <si>
    <t>S2.5_0-15</t>
  </si>
  <si>
    <t>S2.6_0-15</t>
  </si>
  <si>
    <t>S2.7_0-15</t>
  </si>
  <si>
    <t>S2.8_0-15</t>
  </si>
  <si>
    <t>S2.9_0-15</t>
  </si>
  <si>
    <t>S3.1_0-15</t>
  </si>
  <si>
    <t>S3.2_0-15</t>
  </si>
  <si>
    <t>S3.3_0-15</t>
  </si>
  <si>
    <t>S3.4_0-15</t>
  </si>
  <si>
    <t>S3.5_0-15</t>
  </si>
  <si>
    <t>S3.6_0-15</t>
  </si>
  <si>
    <t>S3.7_0-15</t>
  </si>
  <si>
    <t>S3.8_0-15</t>
  </si>
  <si>
    <t>S3.9_0-15</t>
  </si>
  <si>
    <t>S4.1_0-15</t>
  </si>
  <si>
    <t>S4.2_0-15</t>
  </si>
  <si>
    <t>S4.3_0-15</t>
  </si>
  <si>
    <t>S4.4_0-15</t>
  </si>
  <si>
    <t>S4.5_0-15</t>
  </si>
  <si>
    <t>S4.6_0-15</t>
  </si>
  <si>
    <t>S4.7_0-15</t>
  </si>
  <si>
    <t>S4.8_0-15</t>
  </si>
  <si>
    <t>S4.9_0-15</t>
  </si>
  <si>
    <t>S5.1_0-15</t>
  </si>
  <si>
    <t>S5.2_0-15</t>
  </si>
  <si>
    <t>S5.3_0-15</t>
  </si>
  <si>
    <t>S5.4_0-15</t>
  </si>
  <si>
    <t>S5.5_0-15</t>
  </si>
  <si>
    <t>S5.6_0-15</t>
  </si>
  <si>
    <t>S5.7_0-15</t>
  </si>
  <si>
    <t>S5.8_0-15</t>
  </si>
  <si>
    <t>S5.9_0-15</t>
  </si>
  <si>
    <t>S6.1_0-15</t>
  </si>
  <si>
    <t>S6.2_0-15</t>
  </si>
  <si>
    <t>S6.3_0-15</t>
  </si>
  <si>
    <t>S6.4_0-15</t>
  </si>
  <si>
    <t>S6.5_0-15</t>
  </si>
  <si>
    <t>N2.4_15-30</t>
  </si>
  <si>
    <t>N2.4_30-45</t>
  </si>
  <si>
    <t>N2.4_45-60</t>
  </si>
  <si>
    <t>N2.5_15-30</t>
  </si>
  <si>
    <t>N2.5_30-45</t>
  </si>
  <si>
    <t>N2.5_45-60</t>
  </si>
  <si>
    <t>N2.6_15-30</t>
  </si>
  <si>
    <t>N2.6_30-45</t>
  </si>
  <si>
    <t>N2.6_45-60</t>
  </si>
  <si>
    <t>N2.9_15-30</t>
  </si>
  <si>
    <t>N5.2_15-30</t>
  </si>
  <si>
    <t>N5.2_30-45</t>
  </si>
  <si>
    <t>N5.2_45-60</t>
  </si>
  <si>
    <t>N5.4_15-30</t>
  </si>
  <si>
    <t>N5.4_30-45</t>
  </si>
  <si>
    <t>N5.4_45-60</t>
  </si>
  <si>
    <t>N5.7_15-30</t>
  </si>
  <si>
    <t>N5.7_30-45</t>
  </si>
  <si>
    <t>N5.7_45-60</t>
  </si>
  <si>
    <t xml:space="preserve">pyrogenic C by hydrogen pyrolysis </t>
  </si>
  <si>
    <t>marcusschiedung@gmail.com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</si>
</sst>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  <font>
      <sz val="10"/>
      <color indexed="206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</font>
    <font>
      <sz val="1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0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8">
    <xf numFmtId="0" fontId="0" fillId="0" borderId="0" xfId="0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1" xfId="0" applyBorder="1"/>
    <xf numFmtId="0" fontId="12" fillId="5" borderId="1" xfId="0" applyFont="1" applyFill="1" applyBorder="1" applyAlignment="1">
      <alignment horizontal="left" vertical="top" wrapText="1" readingOrder="1"/>
    </xf>
    <xf numFmtId="0" fontId="0" fillId="5" borderId="1" xfId="0" applyFill="1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18" fillId="0" borderId="0" xfId="0" applyFont="1"/>
    <xf numFmtId="0" fontId="5" fillId="0" borderId="1" xfId="0" applyFont="1" applyBorder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ill="1" applyBorder="1" applyAlignment="1">
      <alignment horizontal="center" vertical="top" wrapText="1"/>
    </xf>
    <xf numFmtId="0" fontId="17" fillId="35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16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top" wrapText="1"/>
    </xf>
    <xf numFmtId="0" fontId="9" fillId="4" borderId="0" xfId="0" applyFont="1" applyFill="1" applyAlignment="1">
      <alignment horizontal="center" vertical="top" wrapText="1"/>
    </xf>
    <xf numFmtId="0" fontId="10" fillId="4" borderId="0" xfId="0" applyFont="1" applyFill="1" applyAlignment="1">
      <alignment horizontal="center" vertical="top"/>
    </xf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7" borderId="1" xfId="0" applyFill="1" applyBorder="1" applyAlignment="1">
      <alignment horizontal="center" wrapText="1"/>
    </xf>
    <xf numFmtId="0" fontId="0" fillId="37" borderId="1" xfId="0" applyFill="1" applyBorder="1" applyAlignment="1">
      <alignment horizontal="center"/>
    </xf>
    <xf numFmtId="0" fontId="0" fillId="38" borderId="1" xfId="0" applyFill="1" applyBorder="1" applyAlignment="1">
      <alignment horizontal="center" vertical="center" wrapText="1"/>
    </xf>
    <xf numFmtId="0" fontId="0" fillId="38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19" fillId="3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top" wrapText="1"/>
    </xf>
    <xf numFmtId="0" fontId="4" fillId="35" borderId="1" xfId="0" applyFont="1" applyFill="1" applyBorder="1" applyAlignment="1">
      <alignment horizontal="center" vertical="top" wrapText="1"/>
    </xf>
    <xf numFmtId="0" fontId="19" fillId="38" borderId="1" xfId="0" applyFont="1" applyFill="1" applyBorder="1" applyAlignment="1">
      <alignment horizontal="center" wrapText="1"/>
    </xf>
    <xf numFmtId="0" fontId="12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1" fillId="37" borderId="1" xfId="0" applyFont="1" applyFill="1" applyBorder="1" applyAlignment="1">
      <alignment horizontal="center" vertical="center" wrapText="1"/>
    </xf>
    <xf numFmtId="0" fontId="4" fillId="40" borderId="1" xfId="0" applyFont="1" applyFill="1" applyBorder="1" applyAlignment="1">
      <alignment horizontal="center" vertical="center" wrapText="1" readingOrder="1"/>
    </xf>
    <xf numFmtId="0" fontId="22" fillId="39" borderId="1" xfId="0" applyFont="1" applyFill="1" applyBorder="1" applyAlignment="1">
      <alignment horizontal="center" vertical="center" wrapText="1"/>
    </xf>
    <xf numFmtId="0" fontId="22" fillId="39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ill="1" applyBorder="1" applyAlignment="1">
      <alignment horizontal="center" vertical="center"/>
    </xf>
    <xf numFmtId="0" fontId="17" fillId="35" borderId="1" xfId="0" applyFont="1" applyFill="1" applyBorder="1" applyAlignment="1">
      <alignment horizontal="center" vertical="center" wrapText="1"/>
    </xf>
    <xf numFmtId="0" fontId="4" fillId="35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Border="1"/>
    <xf numFmtId="1" fontId="5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Border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0" fillId="0" borderId="0" xfId="0" applyNumberFormat="1"/>
    <xf numFmtId="1" fontId="5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7" borderId="1" xfId="0" applyFill="1" applyBorder="1" applyAlignment="1">
      <alignment horizontal="center" vertical="center" wrapText="1"/>
    </xf>
    <xf numFmtId="0" fontId="0" fillId="37" borderId="1" xfId="0" applyFill="1" applyBorder="1" applyAlignment="1">
      <alignment horizontal="center" vertical="top" wrapText="1"/>
    </xf>
    <xf numFmtId="0" fontId="20" fillId="37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37" borderId="1" xfId="0" applyFill="1" applyBorder="1" applyAlignment="1">
      <alignment horizontal="center" vertical="center"/>
    </xf>
    <xf numFmtId="0" fontId="0" fillId="0" borderId="4" xfId="0" applyBorder="1"/>
    <xf numFmtId="0" fontId="24" fillId="0" borderId="1" xfId="251" applyBorder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3" fillId="0" borderId="1" xfId="251" applyFont="1" applyBorder="1"/>
    <xf numFmtId="0" fontId="4" fillId="0" borderId="1" xfId="251" applyFont="1" applyBorder="1" applyAlignment="1">
      <alignment horizontal="left" vertical="top" wrapText="1" readingOrder="1"/>
    </xf>
    <xf numFmtId="0" fontId="5" fillId="0" borderId="1" xfId="251" applyFont="1" applyBorder="1"/>
    <xf numFmtId="0" fontId="4" fillId="42" borderId="1" xfId="0" applyFont="1" applyFill="1" applyBorder="1" applyAlignment="1">
      <alignment horizontal="center" vertical="top" wrapText="1" readingOrder="1"/>
    </xf>
    <xf numFmtId="0" fontId="4" fillId="43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7" fillId="5" borderId="1" xfId="252" applyFont="1" applyFill="1" applyBorder="1" applyAlignment="1"/>
    <xf numFmtId="0" fontId="25" fillId="5" borderId="1" xfId="252" applyFill="1" applyBorder="1" applyAlignment="1"/>
    <xf numFmtId="0" fontId="25" fillId="0" borderId="1" xfId="252" applyBorder="1" applyAlignment="1">
      <alignment vertical="center" wrapText="1"/>
    </xf>
    <xf numFmtId="1" fontId="24" fillId="0" borderId="1" xfId="251" applyNumberForma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1" borderId="1" xfId="0" applyFont="1" applyFill="1" applyBorder="1" applyAlignment="1">
      <alignment horizontal="center" vertical="center" readingOrder="1"/>
    </xf>
    <xf numFmtId="0" fontId="28" fillId="0" borderId="0" xfId="0" applyFont="1"/>
    <xf numFmtId="0" fontId="29" fillId="0" borderId="0" xfId="0" applyFont="1"/>
    <xf numFmtId="0" fontId="7" fillId="44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29" fillId="31" borderId="0" xfId="0" applyFont="1" applyFill="1"/>
    <xf numFmtId="0" fontId="29" fillId="35" borderId="0" xfId="0" applyFont="1" applyFill="1"/>
    <xf numFmtId="0" fontId="29" fillId="45" borderId="0" xfId="0" applyFont="1" applyFill="1"/>
    <xf numFmtId="0" fontId="29" fillId="36" borderId="0" xfId="0" applyFont="1" applyFill="1"/>
    <xf numFmtId="0" fontId="30" fillId="36" borderId="0" xfId="0" applyFont="1" applyFill="1"/>
    <xf numFmtId="0" fontId="29" fillId="37" borderId="0" xfId="0" applyFont="1" applyFill="1"/>
    <xf numFmtId="0" fontId="29" fillId="38" borderId="0" xfId="0" applyFont="1" applyFill="1"/>
    <xf numFmtId="0" fontId="29" fillId="46" borderId="0" xfId="0" applyFont="1" applyFill="1"/>
    <xf numFmtId="0" fontId="5" fillId="31" borderId="0" xfId="0" applyFont="1" applyFill="1"/>
    <xf numFmtId="0" fontId="5" fillId="35" borderId="0" xfId="0" applyFont="1" applyFill="1"/>
    <xf numFmtId="0" fontId="0" fillId="4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46" borderId="0" xfId="0" applyFill="1"/>
    <xf numFmtId="0" fontId="4" fillId="4" borderId="2" xfId="0" applyFont="1" applyFill="1" applyBorder="1" applyAlignment="1">
      <alignment horizontal="center" vertical="center" wrapText="1" readingOrder="1"/>
    </xf>
    <xf numFmtId="0" fontId="15" fillId="5" borderId="1" xfId="189" applyFill="1" applyBorder="1" applyAlignment="1"/>
    <xf numFmtId="0" fontId="4" fillId="0" borderId="1" xfId="0" applyFont="1" applyBorder="1" applyAlignment="1">
      <alignment horizontal="left" wrapText="1" readingOrder="1"/>
    </xf>
    <xf numFmtId="0" fontId="12" fillId="0" borderId="1" xfId="0" applyFont="1" applyBorder="1"/>
    <xf numFmtId="0" fontId="1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0" fontId="4" fillId="0" borderId="1" xfId="0" applyFont="1" applyBorder="1"/>
    <xf numFmtId="2" fontId="4" fillId="0" borderId="1" xfId="0" applyNumberFormat="1" applyFont="1" applyBorder="1" applyAlignment="1">
      <alignment wrapText="1"/>
    </xf>
    <xf numFmtId="1" fontId="12" fillId="0" borderId="1" xfId="0" applyNumberFormat="1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2" fontId="4" fillId="5" borderId="1" xfId="0" applyNumberFormat="1" applyFont="1" applyFill="1" applyBorder="1" applyAlignment="1">
      <alignment wrapText="1"/>
    </xf>
    <xf numFmtId="164" fontId="4" fillId="0" borderId="1" xfId="0" applyNumberFormat="1" applyFont="1" applyBorder="1" applyAlignment="1">
      <alignment wrapText="1"/>
    </xf>
    <xf numFmtId="1" fontId="12" fillId="0" borderId="1" xfId="0" applyNumberFormat="1" applyFont="1" applyBorder="1"/>
    <xf numFmtId="2" fontId="4" fillId="0" borderId="1" xfId="0" applyNumberFormat="1" applyFont="1" applyBorder="1"/>
    <xf numFmtId="2" fontId="4" fillId="5" borderId="1" xfId="0" applyNumberFormat="1" applyFont="1" applyFill="1" applyBorder="1"/>
    <xf numFmtId="0" fontId="4" fillId="5" borderId="1" xfId="0" applyFont="1" applyFill="1" applyBorder="1"/>
    <xf numFmtId="0" fontId="4" fillId="0" borderId="1" xfId="0" applyFont="1" applyBorder="1" applyAlignment="1">
      <alignment horizontal="right" vertical="top" wrapText="1" readingOrder="1"/>
    </xf>
    <xf numFmtId="0" fontId="4" fillId="0" borderId="1" xfId="0" applyFont="1" applyBorder="1" applyAlignment="1">
      <alignment horizontal="right" vertical="center" wrapText="1" readingOrder="1"/>
    </xf>
    <xf numFmtId="2" fontId="5" fillId="0" borderId="1" xfId="0" applyNumberFormat="1" applyFont="1" applyBorder="1"/>
    <xf numFmtId="164" fontId="5" fillId="0" borderId="1" xfId="0" applyNumberFormat="1" applyFont="1" applyBorder="1"/>
    <xf numFmtId="0" fontId="5" fillId="5" borderId="1" xfId="0" applyFont="1" applyFill="1" applyBorder="1"/>
    <xf numFmtId="1" fontId="13" fillId="0" borderId="1" xfId="0" applyNumberFormat="1" applyFont="1" applyBorder="1"/>
    <xf numFmtId="2" fontId="5" fillId="5" borderId="1" xfId="0" applyNumberFormat="1" applyFont="1" applyFill="1" applyBorder="1"/>
    <xf numFmtId="2" fontId="32" fillId="0" borderId="1" xfId="0" applyNumberFormat="1" applyFont="1" applyBorder="1"/>
    <xf numFmtId="0" fontId="15" fillId="0" borderId="0" xfId="189" applyAlignment="1">
      <alignment horizontal="left" vertical="top" wrapText="1"/>
    </xf>
    <xf numFmtId="164" fontId="0" fillId="0" borderId="1" xfId="0" applyNumberFormat="1" applyBorder="1"/>
    <xf numFmtId="0" fontId="7" fillId="0" borderId="0" xfId="0" applyFont="1" applyAlignment="1">
      <alignment horizontal="center"/>
    </xf>
  </cellXfs>
  <cellStyles count="40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92010000}"/>
    <cellStyle name="Normal" xfId="0" builtinId="0"/>
    <cellStyle name="Normal 2" xfId="251" xr:uid="{00000000-0005-0000-0000-000094010000}"/>
    <cellStyle name="Normal 7" xfId="253" xr:uid="{00000000-0005-0000-0000-000095010000}"/>
    <cellStyle name="Standard 2" xfId="254" xr:uid="{00000000-0005-0000-0000-000096010000}"/>
    <cellStyle name="Standard 2 2" xfId="255" xr:uid="{00000000-0005-0000-0000-000097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usschiedung@gmail.com" TargetMode="External"/><Relationship Id="rId2" Type="http://schemas.openxmlformats.org/officeDocument/2006/relationships/hyperlink" Target="https://doi.org/10.1038/s43247-024-01343-5" TargetMode="External"/><Relationship Id="rId1" Type="http://schemas.openxmlformats.org/officeDocument/2006/relationships/hyperlink" Target="mailto:marcusschiedung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110" zoomScaleNormal="110" zoomScalePageLayoutView="85" workbookViewId="0">
      <selection activeCell="M17" sqref="M17"/>
    </sheetView>
  </sheetViews>
  <sheetFormatPr baseColWidth="10" defaultColWidth="15.1640625" defaultRowHeight="15" customHeight="1" x14ac:dyDescent="0.2"/>
  <cols>
    <col min="1" max="1" width="14.6640625" style="3" customWidth="1"/>
    <col min="2" max="3" width="15.5" style="3" customWidth="1"/>
    <col min="4" max="4" width="13.1640625" style="3" customWidth="1"/>
    <col min="5" max="5" width="19.5" style="3" customWidth="1"/>
    <col min="6" max="6" width="13.1640625" style="3" customWidth="1"/>
    <col min="7" max="7" width="18.83203125" style="104" bestFit="1" customWidth="1"/>
    <col min="8" max="8" width="19.5" style="104" bestFit="1" customWidth="1"/>
    <col min="9" max="9" width="21.5" style="104" bestFit="1" customWidth="1"/>
    <col min="10" max="10" width="14.1640625" style="3" customWidth="1"/>
    <col min="11" max="11" width="13.1640625" style="3" customWidth="1"/>
    <col min="12" max="12" width="18" style="3" customWidth="1"/>
    <col min="13" max="13" width="43.6640625" style="3" customWidth="1"/>
    <col min="14" max="14" width="21.6640625" style="3" customWidth="1"/>
    <col min="15" max="15" width="47.1640625" style="3" bestFit="1" customWidth="1"/>
    <col min="16" max="16" width="18.5" style="3" customWidth="1"/>
    <col min="17" max="16384" width="15.1640625" style="3"/>
  </cols>
  <sheetData>
    <row r="1" spans="1:17" s="17" customFormat="1" ht="18" customHeight="1" x14ac:dyDescent="0.2">
      <c r="A1" s="14" t="s">
        <v>637</v>
      </c>
      <c r="B1" s="14" t="s">
        <v>641</v>
      </c>
      <c r="C1" s="15" t="s">
        <v>732</v>
      </c>
      <c r="D1" s="14" t="s">
        <v>0</v>
      </c>
      <c r="E1" s="14" t="s">
        <v>1</v>
      </c>
      <c r="F1" s="14" t="s">
        <v>2</v>
      </c>
      <c r="G1" s="106" t="s">
        <v>714</v>
      </c>
      <c r="H1" s="106" t="s">
        <v>715</v>
      </c>
      <c r="I1" s="106" t="s">
        <v>716</v>
      </c>
      <c r="J1" s="14" t="s">
        <v>3</v>
      </c>
      <c r="K1" s="14" t="s">
        <v>4</v>
      </c>
      <c r="L1" s="15" t="s">
        <v>5</v>
      </c>
      <c r="M1" s="14" t="s">
        <v>332</v>
      </c>
      <c r="N1" s="16" t="s">
        <v>236</v>
      </c>
      <c r="O1" s="16" t="s">
        <v>399</v>
      </c>
      <c r="P1" s="17" t="s">
        <v>776</v>
      </c>
    </row>
    <row r="2" spans="1:17" s="17" customFormat="1" ht="25.5" customHeight="1" x14ac:dyDescent="0.2">
      <c r="A2" s="18" t="s">
        <v>638</v>
      </c>
      <c r="B2" s="18" t="s">
        <v>640</v>
      </c>
      <c r="C2" s="18" t="s">
        <v>733</v>
      </c>
      <c r="D2" s="18" t="s">
        <v>6</v>
      </c>
      <c r="E2" s="18" t="s">
        <v>7</v>
      </c>
      <c r="F2" s="18" t="s">
        <v>8</v>
      </c>
      <c r="G2" s="102" t="s">
        <v>717</v>
      </c>
      <c r="H2" s="102" t="s">
        <v>718</v>
      </c>
      <c r="I2" s="102" t="s">
        <v>719</v>
      </c>
      <c r="J2" s="18" t="s">
        <v>9</v>
      </c>
      <c r="K2" s="18" t="s">
        <v>10</v>
      </c>
      <c r="L2" s="18" t="s">
        <v>11</v>
      </c>
      <c r="M2" s="18" t="s">
        <v>12</v>
      </c>
      <c r="N2" s="19" t="s">
        <v>266</v>
      </c>
      <c r="O2" s="19" t="s">
        <v>333</v>
      </c>
      <c r="P2" s="129" t="s">
        <v>839</v>
      </c>
      <c r="Q2" s="127"/>
    </row>
    <row r="3" spans="1:17" s="29" customFormat="1" ht="31" customHeight="1" x14ac:dyDescent="0.2">
      <c r="A3" s="24" t="s">
        <v>331</v>
      </c>
      <c r="B3" s="24"/>
      <c r="C3" s="24"/>
      <c r="D3" s="24" t="s">
        <v>234</v>
      </c>
      <c r="E3" s="24" t="s">
        <v>232</v>
      </c>
      <c r="F3" s="24" t="s">
        <v>233</v>
      </c>
      <c r="G3" s="103" t="s">
        <v>697</v>
      </c>
      <c r="H3" s="103" t="s">
        <v>34</v>
      </c>
      <c r="I3" s="103" t="s">
        <v>698</v>
      </c>
      <c r="J3" s="24" t="s">
        <v>245</v>
      </c>
      <c r="K3" s="24" t="s">
        <v>264</v>
      </c>
      <c r="L3" s="24" t="s">
        <v>265</v>
      </c>
      <c r="M3" s="24" t="s">
        <v>13</v>
      </c>
      <c r="N3" s="98"/>
      <c r="O3" s="98" t="s">
        <v>330</v>
      </c>
      <c r="P3" s="128" t="s">
        <v>840</v>
      </c>
    </row>
    <row r="4" spans="1:17" ht="96" x14ac:dyDescent="0.2">
      <c r="A4" s="121" t="s">
        <v>989</v>
      </c>
      <c r="B4" s="131" t="s">
        <v>991</v>
      </c>
      <c r="C4" s="132"/>
      <c r="D4" s="121" t="s">
        <v>990</v>
      </c>
      <c r="E4" s="121" t="s">
        <v>992</v>
      </c>
      <c r="F4" s="170" t="s">
        <v>1129</v>
      </c>
      <c r="G4" s="120">
        <v>2024</v>
      </c>
      <c r="H4" s="119">
        <v>12</v>
      </c>
      <c r="I4" s="119">
        <v>20</v>
      </c>
      <c r="J4" s="121" t="s">
        <v>990</v>
      </c>
      <c r="K4" s="170" t="s">
        <v>1129</v>
      </c>
      <c r="L4" s="133" t="s">
        <v>993</v>
      </c>
      <c r="M4" s="195" t="s">
        <v>994</v>
      </c>
      <c r="N4" s="121"/>
      <c r="O4" s="119"/>
      <c r="P4" s="134">
        <v>2022092010</v>
      </c>
    </row>
    <row r="5" spans="1:17" x14ac:dyDescent="0.2">
      <c r="A5" s="11"/>
      <c r="B5" s="11"/>
      <c r="C5" s="11"/>
      <c r="D5" s="11"/>
      <c r="E5" s="11"/>
      <c r="F5" s="11"/>
      <c r="G5" s="111"/>
      <c r="H5" s="111"/>
      <c r="I5" s="111"/>
      <c r="J5" s="11"/>
      <c r="K5" s="11"/>
      <c r="L5" s="11"/>
      <c r="M5" s="11"/>
      <c r="N5" s="11"/>
    </row>
    <row r="6" spans="1:17" x14ac:dyDescent="0.2">
      <c r="A6" s="11"/>
      <c r="B6" s="11"/>
      <c r="C6" s="11"/>
      <c r="D6" s="11"/>
      <c r="E6" s="11"/>
      <c r="F6" s="11"/>
      <c r="G6" s="111"/>
      <c r="H6" s="111"/>
      <c r="I6" s="111"/>
      <c r="J6" s="11"/>
      <c r="K6" s="11"/>
      <c r="L6" s="11"/>
      <c r="M6" s="11"/>
      <c r="N6" s="11"/>
    </row>
    <row r="7" spans="1:17" x14ac:dyDescent="0.2"/>
    <row r="8" spans="1:17" x14ac:dyDescent="0.2"/>
    <row r="9" spans="1:17" x14ac:dyDescent="0.2"/>
    <row r="10" spans="1:17" x14ac:dyDescent="0.2"/>
    <row r="11" spans="1:17" x14ac:dyDescent="0.2"/>
    <row r="12" spans="1:17" x14ac:dyDescent="0.2"/>
    <row r="13" spans="1:17" x14ac:dyDescent="0.2"/>
    <row r="14" spans="1:17" x14ac:dyDescent="0.2"/>
    <row r="15" spans="1:17" x14ac:dyDescent="0.2"/>
    <row r="16" spans="1:17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</sheetData>
  <phoneticPr fontId="31" type="noConversion"/>
  <hyperlinks>
    <hyperlink ref="K4" r:id="rId1" xr:uid="{4ACDAC17-ED14-4BBA-A95E-377EF08A1215}"/>
    <hyperlink ref="M4" r:id="rId2" display="https://doi.org/10.1038/s43247-024-01343-5" xr:uid="{CE3D7F9E-92C4-4A0D-94D3-6E13DD60833B}"/>
    <hyperlink ref="F4" r:id="rId3" xr:uid="{AB991938-DBF9-4B9F-BE17-511C7CF1F373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23" sqref="F23"/>
    </sheetView>
  </sheetViews>
  <sheetFormatPr baseColWidth="10" defaultColWidth="15.1640625" defaultRowHeight="15" customHeight="1" x14ac:dyDescent="0.2"/>
  <cols>
    <col min="1" max="1" width="14.6640625" style="3" customWidth="1"/>
    <col min="2" max="2" width="14.6640625" style="8" bestFit="1" customWidth="1"/>
    <col min="3" max="3" width="8.6640625" style="8" customWidth="1"/>
    <col min="4" max="4" width="9.5" style="8" bestFit="1" customWidth="1"/>
    <col min="5" max="5" width="12.6640625" style="3" customWidth="1"/>
    <col min="6" max="6" width="13.1640625" style="3" bestFit="1" customWidth="1"/>
    <col min="7" max="7" width="33.1640625" style="3" customWidth="1"/>
    <col min="8" max="16384" width="15.1640625" style="3"/>
  </cols>
  <sheetData>
    <row r="1" spans="1:7" s="17" customFormat="1" ht="20.25" customHeight="1" x14ac:dyDescent="0.2">
      <c r="A1" s="14" t="s">
        <v>637</v>
      </c>
      <c r="B1" s="14" t="s">
        <v>14</v>
      </c>
      <c r="C1" s="14" t="s">
        <v>400</v>
      </c>
      <c r="D1" s="14" t="s">
        <v>401</v>
      </c>
      <c r="E1" s="20" t="s">
        <v>402</v>
      </c>
      <c r="F1" s="21" t="s">
        <v>403</v>
      </c>
      <c r="G1" s="20" t="s">
        <v>15</v>
      </c>
    </row>
    <row r="2" spans="1:7" s="17" customFormat="1" ht="27.75" customHeight="1" x14ac:dyDescent="0.2">
      <c r="A2" s="18" t="s">
        <v>638</v>
      </c>
      <c r="B2" s="22" t="s">
        <v>16</v>
      </c>
      <c r="C2" s="22" t="s">
        <v>17</v>
      </c>
      <c r="D2" s="22" t="s">
        <v>18</v>
      </c>
      <c r="E2" s="18" t="s">
        <v>19</v>
      </c>
      <c r="F2" s="18" t="s">
        <v>21</v>
      </c>
      <c r="G2" s="18" t="s">
        <v>20</v>
      </c>
    </row>
    <row r="3" spans="1:7" s="29" customFormat="1" ht="30" customHeight="1" x14ac:dyDescent="0.2">
      <c r="A3" s="24" t="s">
        <v>331</v>
      </c>
      <c r="B3" s="23"/>
      <c r="C3" s="23" t="s">
        <v>31</v>
      </c>
      <c r="D3" s="23" t="s">
        <v>31</v>
      </c>
      <c r="E3" s="24" t="s">
        <v>32</v>
      </c>
      <c r="F3" s="24" t="s">
        <v>33</v>
      </c>
      <c r="G3" s="24"/>
    </row>
    <row r="4" spans="1:7" x14ac:dyDescent="0.2">
      <c r="A4" s="121" t="s">
        <v>989</v>
      </c>
      <c r="B4" s="122" t="s">
        <v>1001</v>
      </c>
      <c r="C4" s="122">
        <v>68.042388900000006</v>
      </c>
      <c r="D4" s="122">
        <v>-133.48849999999999</v>
      </c>
      <c r="E4" s="123"/>
      <c r="F4" s="124">
        <v>75</v>
      </c>
      <c r="G4" s="124"/>
    </row>
    <row r="5" spans="1:7" x14ac:dyDescent="0.2">
      <c r="A5" s="121" t="s">
        <v>989</v>
      </c>
      <c r="B5" s="122" t="s">
        <v>1003</v>
      </c>
      <c r="C5" s="122">
        <v>68.168833300000003</v>
      </c>
      <c r="D5" s="122">
        <v>-133.43433329999999</v>
      </c>
      <c r="E5" s="123"/>
      <c r="F5" s="124">
        <v>50</v>
      </c>
      <c r="G5" s="124"/>
    </row>
    <row r="6" spans="1:7" x14ac:dyDescent="0.2">
      <c r="A6" s="121" t="s">
        <v>989</v>
      </c>
      <c r="B6" s="122" t="s">
        <v>1004</v>
      </c>
      <c r="C6" s="122">
        <v>68.169916700000002</v>
      </c>
      <c r="D6" s="122">
        <v>-133.4290556</v>
      </c>
      <c r="E6" s="123"/>
      <c r="F6" s="124">
        <v>65</v>
      </c>
      <c r="G6" s="124"/>
    </row>
    <row r="7" spans="1:7" x14ac:dyDescent="0.2">
      <c r="A7" s="121" t="s">
        <v>989</v>
      </c>
      <c r="B7" s="122" t="s">
        <v>1002</v>
      </c>
      <c r="C7" s="122">
        <v>68.172250000000005</v>
      </c>
      <c r="D7" s="122">
        <v>-133.4242778</v>
      </c>
      <c r="E7" s="123"/>
      <c r="F7" s="124">
        <v>90</v>
      </c>
      <c r="G7" s="124"/>
    </row>
    <row r="8" spans="1:7" x14ac:dyDescent="0.2">
      <c r="A8" s="121" t="s">
        <v>989</v>
      </c>
      <c r="B8" s="122" t="s">
        <v>1005</v>
      </c>
      <c r="C8" s="122">
        <v>68.316888899999995</v>
      </c>
      <c r="D8" s="122">
        <v>-133.53277779999999</v>
      </c>
      <c r="E8" s="123"/>
      <c r="F8" s="124">
        <v>105</v>
      </c>
      <c r="G8" s="124"/>
    </row>
    <row r="9" spans="1:7" x14ac:dyDescent="0.2">
      <c r="A9" s="121" t="s">
        <v>989</v>
      </c>
      <c r="B9" s="6" t="s">
        <v>995</v>
      </c>
      <c r="C9" s="3">
        <v>59.525527799999999</v>
      </c>
      <c r="D9" s="3">
        <v>-112.22158330000001</v>
      </c>
      <c r="E9" s="10"/>
      <c r="F9" s="10">
        <v>270</v>
      </c>
      <c r="G9" s="10"/>
    </row>
    <row r="10" spans="1:7" x14ac:dyDescent="0.2">
      <c r="A10" s="121" t="s">
        <v>989</v>
      </c>
      <c r="B10" s="6" t="s">
        <v>996</v>
      </c>
      <c r="C10" s="6">
        <v>59.524861100000003</v>
      </c>
      <c r="D10" s="6">
        <v>-112.2213333</v>
      </c>
      <c r="E10" s="10"/>
      <c r="F10" s="10">
        <v>275</v>
      </c>
      <c r="G10" s="10"/>
    </row>
    <row r="11" spans="1:7" x14ac:dyDescent="0.2">
      <c r="A11" s="121" t="s">
        <v>989</v>
      </c>
      <c r="B11" s="6" t="s">
        <v>997</v>
      </c>
      <c r="C11" s="6">
        <v>59.524250000000002</v>
      </c>
      <c r="D11" s="6">
        <v>-112.2221389</v>
      </c>
      <c r="E11" s="10"/>
      <c r="F11" s="10">
        <v>290</v>
      </c>
      <c r="G11" s="10"/>
    </row>
    <row r="12" spans="1:7" x14ac:dyDescent="0.2">
      <c r="A12" s="121" t="s">
        <v>989</v>
      </c>
      <c r="B12" s="6" t="s">
        <v>998</v>
      </c>
      <c r="C12" s="6">
        <v>59.440194400000003</v>
      </c>
      <c r="D12" s="6">
        <v>-112.35319440000001</v>
      </c>
      <c r="E12" s="10"/>
      <c r="F12" s="10">
        <v>315</v>
      </c>
      <c r="G12" s="10"/>
    </row>
    <row r="13" spans="1:7" x14ac:dyDescent="0.2">
      <c r="A13" s="121" t="s">
        <v>989</v>
      </c>
      <c r="B13" s="6" t="s">
        <v>999</v>
      </c>
      <c r="C13" s="6">
        <v>60.0173889</v>
      </c>
      <c r="D13" s="6">
        <v>-112.2048889</v>
      </c>
      <c r="E13" s="10"/>
      <c r="F13" s="10">
        <v>180</v>
      </c>
      <c r="G13" s="10"/>
    </row>
    <row r="14" spans="1:7" x14ac:dyDescent="0.2">
      <c r="A14" s="121" t="s">
        <v>989</v>
      </c>
      <c r="B14" s="6" t="s">
        <v>1000</v>
      </c>
      <c r="C14" s="6">
        <v>60.144027800000003</v>
      </c>
      <c r="D14" s="6">
        <v>-113.6485278</v>
      </c>
      <c r="E14" s="10"/>
      <c r="F14" s="10">
        <v>270</v>
      </c>
      <c r="G14" s="10"/>
    </row>
    <row r="15" spans="1:7" x14ac:dyDescent="0.2">
      <c r="B15" s="6"/>
      <c r="C15" s="6"/>
      <c r="D15" s="6"/>
      <c r="E15" s="10"/>
      <c r="F15" s="10"/>
      <c r="G15" s="10"/>
    </row>
    <row r="16" spans="1:7" x14ac:dyDescent="0.2">
      <c r="B16" s="6"/>
      <c r="C16" s="6"/>
      <c r="D16" s="6"/>
      <c r="E16" s="10"/>
      <c r="F16" s="10"/>
      <c r="G16" s="10"/>
    </row>
    <row r="17" spans="2:7" x14ac:dyDescent="0.2">
      <c r="B17" s="6"/>
      <c r="C17" s="6"/>
      <c r="D17" s="6"/>
      <c r="E17" s="10"/>
      <c r="F17" s="10"/>
      <c r="G17" s="10"/>
    </row>
    <row r="18" spans="2:7" x14ac:dyDescent="0.2">
      <c r="B18" s="6"/>
      <c r="C18" s="6"/>
      <c r="D18" s="6"/>
      <c r="E18" s="10"/>
      <c r="F18" s="10"/>
      <c r="G18" s="10"/>
    </row>
    <row r="19" spans="2:7" x14ac:dyDescent="0.2">
      <c r="B19" s="6"/>
      <c r="C19" s="6"/>
      <c r="D19" s="6"/>
      <c r="E19" s="10"/>
      <c r="F19" s="10"/>
      <c r="G19" s="10"/>
    </row>
    <row r="20" spans="2:7" x14ac:dyDescent="0.2">
      <c r="B20" s="6"/>
      <c r="C20" s="6"/>
      <c r="D20" s="6"/>
      <c r="E20" s="10"/>
      <c r="F20" s="10"/>
      <c r="G20" s="10"/>
    </row>
    <row r="21" spans="2:7" x14ac:dyDescent="0.2">
      <c r="B21" s="6"/>
      <c r="C21" s="6"/>
      <c r="D21" s="6"/>
      <c r="E21" s="10"/>
      <c r="F21" s="10"/>
      <c r="G21" s="10"/>
    </row>
    <row r="22" spans="2:7" x14ac:dyDescent="0.2">
      <c r="B22" s="6"/>
      <c r="C22" s="6"/>
      <c r="D22" s="6"/>
      <c r="E22" s="10"/>
      <c r="F22" s="10"/>
      <c r="G22" s="10"/>
    </row>
    <row r="23" spans="2:7" x14ac:dyDescent="0.2">
      <c r="B23" s="6"/>
      <c r="C23" s="6"/>
      <c r="D23" s="6"/>
      <c r="E23" s="10"/>
      <c r="F23" s="10"/>
      <c r="G23" s="10"/>
    </row>
    <row r="24" spans="2:7" x14ac:dyDescent="0.2">
      <c r="B24" s="6"/>
      <c r="C24" s="6"/>
      <c r="D24" s="6"/>
      <c r="E24" s="10"/>
      <c r="F24" s="10"/>
      <c r="G24" s="10"/>
    </row>
    <row r="25" spans="2:7" x14ac:dyDescent="0.2">
      <c r="B25" s="6"/>
      <c r="C25" s="6"/>
      <c r="D25" s="6"/>
      <c r="E25" s="10"/>
      <c r="F25" s="10"/>
      <c r="G25" s="10"/>
    </row>
    <row r="26" spans="2:7" x14ac:dyDescent="0.2">
      <c r="B26" s="6"/>
      <c r="C26" s="6"/>
      <c r="D26" s="6"/>
      <c r="E26" s="10"/>
      <c r="F26" s="10"/>
      <c r="G26" s="10"/>
    </row>
    <row r="27" spans="2:7" x14ac:dyDescent="0.2">
      <c r="B27" s="6"/>
      <c r="C27" s="6"/>
      <c r="D27" s="6"/>
      <c r="E27" s="10"/>
      <c r="F27" s="10"/>
      <c r="G27" s="10"/>
    </row>
    <row r="28" spans="2:7" x14ac:dyDescent="0.2">
      <c r="B28" s="6"/>
      <c r="C28" s="6"/>
      <c r="D28" s="6"/>
      <c r="E28" s="10"/>
      <c r="F28" s="10"/>
      <c r="G28" s="10"/>
    </row>
    <row r="29" spans="2:7" x14ac:dyDescent="0.2"/>
    <row r="30" spans="2:7" x14ac:dyDescent="0.2"/>
    <row r="31" spans="2:7" x14ac:dyDescent="0.2"/>
    <row r="32" spans="2:7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</sheetData>
  <phoneticPr fontId="31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zoomScale="130" zoomScaleNormal="130" workbookViewId="0">
      <pane xSplit="2" ySplit="3" topLeftCell="AN4" activePane="bottomRight" state="frozen"/>
      <selection pane="topRight" activeCell="C1" sqref="C1"/>
      <selection pane="bottomLeft" activeCell="A4" sqref="A4"/>
      <selection pane="bottomRight" activeCell="AV32" sqref="AV32"/>
    </sheetView>
  </sheetViews>
  <sheetFormatPr baseColWidth="10" defaultColWidth="15.1640625" defaultRowHeight="15" customHeight="1" x14ac:dyDescent="0.2"/>
  <cols>
    <col min="1" max="1" width="14.6640625" style="3" customWidth="1"/>
    <col min="2" max="2" width="14.6640625" style="8" bestFit="1" customWidth="1"/>
    <col min="3" max="3" width="14.33203125" style="8" bestFit="1" customWidth="1"/>
    <col min="4" max="4" width="17" style="8" customWidth="1"/>
    <col min="5" max="5" width="14.33203125" style="8" customWidth="1"/>
    <col min="6" max="8" width="13.1640625" style="3" customWidth="1"/>
    <col min="9" max="9" width="18.6640625" style="3" bestFit="1" customWidth="1"/>
    <col min="10" max="10" width="13.5" style="3" customWidth="1"/>
    <col min="11" max="11" width="16.6640625" style="3" customWidth="1"/>
    <col min="12" max="12" width="21.33203125" style="3" bestFit="1" customWidth="1"/>
    <col min="13" max="13" width="15.6640625" style="3" customWidth="1"/>
    <col min="14" max="14" width="24" style="3" customWidth="1"/>
    <col min="15" max="15" width="12.6640625" style="3" bestFit="1" customWidth="1"/>
    <col min="16" max="16" width="11.5" style="3" bestFit="1" customWidth="1"/>
    <col min="17" max="17" width="11.6640625" style="3" bestFit="1" customWidth="1"/>
    <col min="18" max="18" width="18.6640625" style="3" bestFit="1" customWidth="1"/>
    <col min="19" max="19" width="13.83203125" style="3" customWidth="1"/>
    <col min="20" max="20" width="19.5" style="3" customWidth="1"/>
    <col min="21" max="21" width="12.6640625" style="3" customWidth="1"/>
    <col min="22" max="22" width="13.83203125" style="3" customWidth="1"/>
    <col min="23" max="23" width="13.5" style="3" bestFit="1" customWidth="1"/>
    <col min="24" max="24" width="14.5" style="3" bestFit="1" customWidth="1"/>
    <col min="25" max="25" width="10.33203125" style="3" bestFit="1" customWidth="1"/>
    <col min="26" max="27" width="10.33203125" style="3" customWidth="1"/>
    <col min="28" max="28" width="11" style="3" bestFit="1" customWidth="1"/>
    <col min="29" max="29" width="14.1640625" style="3" bestFit="1" customWidth="1"/>
    <col min="30" max="30" width="14.1640625" style="3" customWidth="1"/>
    <col min="31" max="31" width="14.6640625" style="3" customWidth="1"/>
    <col min="32" max="32" width="14.6640625" style="8" customWidth="1"/>
    <col min="33" max="33" width="15.1640625" style="3"/>
    <col min="34" max="34" width="18.83203125" style="3" customWidth="1"/>
    <col min="35" max="35" width="20.1640625" style="3" customWidth="1"/>
    <col min="36" max="36" width="15.1640625" style="3"/>
    <col min="37" max="37" width="21.6640625" style="3" customWidth="1"/>
    <col min="38" max="38" width="12.5" style="3" customWidth="1"/>
    <col min="39" max="39" width="15.1640625" style="3" customWidth="1"/>
    <col min="40" max="40" width="17.6640625" style="3" customWidth="1"/>
    <col min="41" max="43" width="15.1640625" style="3" customWidth="1"/>
    <col min="44" max="46" width="15.1640625" style="3"/>
    <col min="47" max="47" width="18.83203125" style="3" customWidth="1"/>
    <col min="48" max="16384" width="15.1640625" style="3"/>
  </cols>
  <sheetData>
    <row r="1" spans="1:52" s="17" customFormat="1" ht="28.5" customHeight="1" x14ac:dyDescent="0.2">
      <c r="A1" s="56" t="s">
        <v>637</v>
      </c>
      <c r="B1" s="56" t="s">
        <v>14</v>
      </c>
      <c r="C1" s="16" t="s">
        <v>593</v>
      </c>
      <c r="D1" s="56" t="s">
        <v>427</v>
      </c>
      <c r="E1" s="21" t="s">
        <v>426</v>
      </c>
      <c r="F1" s="21" t="s">
        <v>428</v>
      </c>
      <c r="G1" s="21" t="s">
        <v>429</v>
      </c>
      <c r="H1" s="21" t="s">
        <v>783</v>
      </c>
      <c r="I1" s="56" t="s">
        <v>430</v>
      </c>
      <c r="J1" s="21" t="s">
        <v>431</v>
      </c>
      <c r="K1" s="21" t="s">
        <v>432</v>
      </c>
      <c r="L1" s="21" t="s">
        <v>433</v>
      </c>
      <c r="M1" s="21" t="s">
        <v>434</v>
      </c>
      <c r="N1" s="21" t="s">
        <v>435</v>
      </c>
      <c r="O1" s="21" t="s">
        <v>913</v>
      </c>
      <c r="P1" s="21" t="s">
        <v>787</v>
      </c>
      <c r="Q1" s="21" t="s">
        <v>437</v>
      </c>
      <c r="R1" s="21" t="s">
        <v>436</v>
      </c>
      <c r="S1" s="21" t="s">
        <v>642</v>
      </c>
      <c r="T1" s="16" t="s">
        <v>827</v>
      </c>
      <c r="U1" s="21" t="s">
        <v>438</v>
      </c>
      <c r="V1" s="21" t="s">
        <v>828</v>
      </c>
      <c r="W1" s="21" t="s">
        <v>439</v>
      </c>
      <c r="X1" s="21" t="s">
        <v>440</v>
      </c>
      <c r="Y1" s="16" t="s">
        <v>441</v>
      </c>
      <c r="Z1" s="16" t="s">
        <v>847</v>
      </c>
      <c r="AA1" s="16" t="s">
        <v>848</v>
      </c>
      <c r="AB1" s="16" t="s">
        <v>849</v>
      </c>
      <c r="AC1" s="21" t="s">
        <v>442</v>
      </c>
      <c r="AD1" s="21" t="s">
        <v>821</v>
      </c>
      <c r="AE1" s="21" t="s">
        <v>443</v>
      </c>
      <c r="AF1" s="16" t="s">
        <v>820</v>
      </c>
      <c r="AG1" s="16" t="s">
        <v>444</v>
      </c>
      <c r="AH1" s="21" t="s">
        <v>445</v>
      </c>
      <c r="AI1" s="16" t="s">
        <v>446</v>
      </c>
      <c r="AJ1" s="16" t="s">
        <v>447</v>
      </c>
      <c r="AK1" s="16" t="s">
        <v>448</v>
      </c>
      <c r="AL1" s="21" t="s">
        <v>449</v>
      </c>
      <c r="AM1" s="21" t="s">
        <v>450</v>
      </c>
      <c r="AN1" s="21" t="s">
        <v>451</v>
      </c>
      <c r="AO1" s="21" t="s">
        <v>452</v>
      </c>
      <c r="AP1" s="16" t="s">
        <v>453</v>
      </c>
      <c r="AQ1" s="16" t="s">
        <v>454</v>
      </c>
      <c r="AR1" s="21" t="s">
        <v>455</v>
      </c>
      <c r="AS1" s="21" t="s">
        <v>456</v>
      </c>
      <c r="AT1" s="21" t="s">
        <v>457</v>
      </c>
      <c r="AU1" s="21" t="s">
        <v>870</v>
      </c>
      <c r="AV1" s="16" t="s">
        <v>871</v>
      </c>
      <c r="AW1" s="16" t="s">
        <v>872</v>
      </c>
      <c r="AX1" s="21" t="s">
        <v>873</v>
      </c>
      <c r="AY1" s="21" t="s">
        <v>874</v>
      </c>
      <c r="AZ1" s="21" t="s">
        <v>875</v>
      </c>
    </row>
    <row r="2" spans="1:52" s="17" customFormat="1" ht="76.5" customHeight="1" x14ac:dyDescent="0.2">
      <c r="A2" s="26" t="s">
        <v>638</v>
      </c>
      <c r="B2" s="60" t="s">
        <v>16</v>
      </c>
      <c r="C2" s="60" t="s">
        <v>340</v>
      </c>
      <c r="D2" s="60" t="s">
        <v>298</v>
      </c>
      <c r="E2" s="26" t="s">
        <v>46</v>
      </c>
      <c r="F2" s="60" t="s">
        <v>17</v>
      </c>
      <c r="G2" s="60" t="s">
        <v>18</v>
      </c>
      <c r="H2" s="60" t="s">
        <v>21</v>
      </c>
      <c r="I2" s="25" t="s">
        <v>293</v>
      </c>
      <c r="J2" s="26" t="s">
        <v>339</v>
      </c>
      <c r="K2" s="26" t="s">
        <v>338</v>
      </c>
      <c r="L2" s="25" t="s">
        <v>290</v>
      </c>
      <c r="M2" s="26" t="s">
        <v>276</v>
      </c>
      <c r="N2" s="26" t="s">
        <v>277</v>
      </c>
      <c r="O2" s="26" t="s">
        <v>914</v>
      </c>
      <c r="P2" s="26" t="s">
        <v>788</v>
      </c>
      <c r="Q2" s="26" t="s">
        <v>643</v>
      </c>
      <c r="R2" s="26" t="s">
        <v>791</v>
      </c>
      <c r="S2" s="26" t="s">
        <v>790</v>
      </c>
      <c r="T2" s="60" t="s">
        <v>841</v>
      </c>
      <c r="U2" s="26" t="s">
        <v>337</v>
      </c>
      <c r="V2" s="26" t="s">
        <v>842</v>
      </c>
      <c r="W2" s="26" t="s">
        <v>335</v>
      </c>
      <c r="X2" s="25" t="s">
        <v>289</v>
      </c>
      <c r="Y2" s="26" t="s">
        <v>30</v>
      </c>
      <c r="Z2" s="26" t="s">
        <v>858</v>
      </c>
      <c r="AA2" s="26" t="s">
        <v>859</v>
      </c>
      <c r="AB2" s="26" t="s">
        <v>860</v>
      </c>
      <c r="AC2" s="26" t="s">
        <v>47</v>
      </c>
      <c r="AD2" s="26" t="s">
        <v>822</v>
      </c>
      <c r="AE2" s="26" t="s">
        <v>49</v>
      </c>
      <c r="AF2" s="26" t="s">
        <v>843</v>
      </c>
      <c r="AG2" s="26" t="s">
        <v>27</v>
      </c>
      <c r="AH2" s="26" t="s">
        <v>50</v>
      </c>
      <c r="AI2" s="26" t="s">
        <v>28</v>
      </c>
      <c r="AJ2" s="26" t="s">
        <v>29</v>
      </c>
      <c r="AK2" s="26" t="s">
        <v>334</v>
      </c>
      <c r="AL2" s="26" t="s">
        <v>48</v>
      </c>
      <c r="AM2" s="26" t="s">
        <v>23</v>
      </c>
      <c r="AN2" s="26" t="s">
        <v>22</v>
      </c>
      <c r="AO2" s="26" t="s">
        <v>24</v>
      </c>
      <c r="AP2" s="26" t="s">
        <v>25</v>
      </c>
      <c r="AQ2" s="26" t="s">
        <v>26</v>
      </c>
      <c r="AR2" s="26" t="s">
        <v>51</v>
      </c>
      <c r="AS2" s="26" t="s">
        <v>52</v>
      </c>
      <c r="AT2" s="26" t="s">
        <v>53</v>
      </c>
      <c r="AU2" s="26" t="s">
        <v>876</v>
      </c>
      <c r="AV2" s="26" t="s">
        <v>877</v>
      </c>
      <c r="AW2" s="26" t="s">
        <v>878</v>
      </c>
      <c r="AX2" s="26" t="s">
        <v>879</v>
      </c>
      <c r="AY2" s="26" t="s">
        <v>881</v>
      </c>
      <c r="AZ2" s="26" t="s">
        <v>882</v>
      </c>
    </row>
    <row r="3" spans="1:52" s="29" customFormat="1" ht="27" customHeight="1" x14ac:dyDescent="0.2">
      <c r="A3" s="27" t="s">
        <v>331</v>
      </c>
      <c r="B3" s="62"/>
      <c r="C3" s="62"/>
      <c r="D3" s="62"/>
      <c r="E3" s="27" t="s">
        <v>296</v>
      </c>
      <c r="F3" s="62" t="s">
        <v>31</v>
      </c>
      <c r="G3" s="62" t="s">
        <v>31</v>
      </c>
      <c r="H3" s="62" t="s">
        <v>33</v>
      </c>
      <c r="I3" s="27" t="s">
        <v>341</v>
      </c>
      <c r="J3" s="27"/>
      <c r="K3" s="27" t="s">
        <v>342</v>
      </c>
      <c r="L3" s="27" t="s">
        <v>343</v>
      </c>
      <c r="M3" s="27" t="s">
        <v>287</v>
      </c>
      <c r="N3" s="28" t="s">
        <v>34</v>
      </c>
      <c r="O3" s="27" t="s">
        <v>342</v>
      </c>
      <c r="P3" s="27" t="s">
        <v>789</v>
      </c>
      <c r="Q3" s="27"/>
      <c r="R3" s="27"/>
      <c r="S3" s="27" t="s">
        <v>767</v>
      </c>
      <c r="T3" s="62"/>
      <c r="U3" s="27" t="s">
        <v>336</v>
      </c>
      <c r="V3" s="27"/>
      <c r="W3" s="27" t="s">
        <v>287</v>
      </c>
      <c r="X3" s="28" t="s">
        <v>37</v>
      </c>
      <c r="Y3" s="27" t="s">
        <v>44</v>
      </c>
      <c r="Z3" s="27" t="s">
        <v>861</v>
      </c>
      <c r="AA3" s="27" t="s">
        <v>862</v>
      </c>
      <c r="AB3" s="27" t="s">
        <v>863</v>
      </c>
      <c r="AC3" s="27" t="s">
        <v>43</v>
      </c>
      <c r="AD3" s="27" t="s">
        <v>823</v>
      </c>
      <c r="AE3" s="27" t="s">
        <v>40</v>
      </c>
      <c r="AF3" s="27"/>
      <c r="AG3" s="27" t="s">
        <v>40</v>
      </c>
      <c r="AH3" s="27" t="s">
        <v>40</v>
      </c>
      <c r="AI3" s="27" t="s">
        <v>41</v>
      </c>
      <c r="AJ3" s="27" t="s">
        <v>42</v>
      </c>
      <c r="AK3" s="27" t="s">
        <v>259</v>
      </c>
      <c r="AL3" s="27" t="s">
        <v>54</v>
      </c>
      <c r="AM3" s="27" t="s">
        <v>36</v>
      </c>
      <c r="AN3" s="27" t="s">
        <v>35</v>
      </c>
      <c r="AO3" s="27" t="s">
        <v>37</v>
      </c>
      <c r="AP3" s="27" t="s">
        <v>38</v>
      </c>
      <c r="AQ3" s="27" t="s">
        <v>39</v>
      </c>
      <c r="AR3" s="27" t="s">
        <v>45</v>
      </c>
      <c r="AS3" s="27" t="s">
        <v>45</v>
      </c>
      <c r="AT3" s="27" t="s">
        <v>40</v>
      </c>
      <c r="AU3" s="27" t="s">
        <v>880</v>
      </c>
      <c r="AV3" s="27" t="s">
        <v>342</v>
      </c>
      <c r="AW3" s="27" t="s">
        <v>342</v>
      </c>
      <c r="AX3" s="27" t="s">
        <v>37</v>
      </c>
      <c r="AY3" s="27"/>
      <c r="AZ3" s="27"/>
    </row>
    <row r="4" spans="1:52" x14ac:dyDescent="0.2">
      <c r="A4" s="3" t="s">
        <v>989</v>
      </c>
      <c r="B4" s="6" t="s">
        <v>1001</v>
      </c>
      <c r="C4" s="6"/>
      <c r="D4" s="6">
        <v>1</v>
      </c>
      <c r="E4" s="10"/>
      <c r="F4" s="10">
        <v>68.042388900000006</v>
      </c>
      <c r="G4" s="10">
        <v>-133.48849999999999</v>
      </c>
      <c r="H4" s="10"/>
      <c r="I4" s="10" t="s">
        <v>292</v>
      </c>
      <c r="J4" s="10"/>
      <c r="K4" s="10"/>
      <c r="L4" s="10"/>
      <c r="M4" s="10"/>
      <c r="N4" s="10"/>
      <c r="O4" s="10"/>
      <c r="P4" s="10"/>
      <c r="Q4" s="10"/>
      <c r="R4" s="10" t="s">
        <v>1006</v>
      </c>
      <c r="S4" s="10" t="s">
        <v>644</v>
      </c>
      <c r="T4" s="10"/>
      <c r="U4" s="10"/>
      <c r="V4" s="10"/>
      <c r="W4" s="10"/>
      <c r="X4" s="10"/>
      <c r="Y4" s="3" t="s">
        <v>187</v>
      </c>
      <c r="AC4" s="10"/>
      <c r="AD4" s="10"/>
      <c r="AE4" s="10"/>
      <c r="AF4" s="6"/>
      <c r="AL4" s="10"/>
      <c r="AM4" s="10"/>
      <c r="AN4" s="10"/>
      <c r="AO4" s="10"/>
      <c r="AP4" s="10"/>
      <c r="AR4">
        <v>1.8768750000000001</v>
      </c>
      <c r="AT4">
        <v>15</v>
      </c>
      <c r="AV4" s="3" t="s">
        <v>768</v>
      </c>
    </row>
    <row r="5" spans="1:52" x14ac:dyDescent="0.2">
      <c r="A5" s="3" t="s">
        <v>989</v>
      </c>
      <c r="B5" s="6" t="s">
        <v>1001</v>
      </c>
      <c r="C5" s="6"/>
      <c r="D5" s="6">
        <v>2</v>
      </c>
      <c r="E5" s="10"/>
      <c r="F5" s="10">
        <v>68.042361099999994</v>
      </c>
      <c r="G5" s="10">
        <v>-133.48824999999999</v>
      </c>
      <c r="H5" s="10"/>
      <c r="I5" s="10" t="s">
        <v>292</v>
      </c>
      <c r="J5" s="10"/>
      <c r="K5" s="10"/>
      <c r="L5" s="10"/>
      <c r="M5" s="10"/>
      <c r="N5" s="10"/>
      <c r="O5" s="10"/>
      <c r="P5" s="10"/>
      <c r="Q5" s="10"/>
      <c r="R5" s="10" t="s">
        <v>1006</v>
      </c>
      <c r="S5" s="10" t="s">
        <v>644</v>
      </c>
      <c r="T5" s="10"/>
      <c r="U5" s="10"/>
      <c r="V5" s="10"/>
      <c r="W5" s="10"/>
      <c r="X5" s="10"/>
      <c r="Y5" s="3" t="s">
        <v>187</v>
      </c>
      <c r="AC5" s="10"/>
      <c r="AD5" s="10"/>
      <c r="AE5" s="10"/>
      <c r="AF5" s="6"/>
      <c r="AL5" s="10"/>
      <c r="AM5" s="10"/>
      <c r="AN5" s="10"/>
      <c r="AO5" s="10"/>
      <c r="AP5" s="10"/>
      <c r="AR5">
        <v>1.6783350000000001</v>
      </c>
      <c r="AT5">
        <v>30</v>
      </c>
      <c r="AV5" s="3" t="s">
        <v>768</v>
      </c>
    </row>
    <row r="6" spans="1:52" x14ac:dyDescent="0.2">
      <c r="A6" s="3" t="s">
        <v>989</v>
      </c>
      <c r="B6" s="6" t="s">
        <v>1001</v>
      </c>
      <c r="C6" s="6"/>
      <c r="D6" s="6">
        <v>3</v>
      </c>
      <c r="E6" s="10"/>
      <c r="F6" s="10">
        <v>68.042361099999994</v>
      </c>
      <c r="G6" s="10">
        <v>-133.48830559999999</v>
      </c>
      <c r="H6" s="10"/>
      <c r="I6" s="10" t="s">
        <v>292</v>
      </c>
      <c r="J6" s="10"/>
      <c r="K6" s="10"/>
      <c r="L6" s="10"/>
      <c r="M6" s="10"/>
      <c r="N6" s="10"/>
      <c r="O6" s="10"/>
      <c r="P6" s="10"/>
      <c r="Q6" s="10"/>
      <c r="R6" s="10" t="s">
        <v>1006</v>
      </c>
      <c r="S6" s="10" t="s">
        <v>644</v>
      </c>
      <c r="T6" s="10"/>
      <c r="U6" s="10"/>
      <c r="V6" s="10"/>
      <c r="W6" s="10"/>
      <c r="X6" s="10"/>
      <c r="Y6" s="3" t="s">
        <v>187</v>
      </c>
      <c r="AC6" s="10"/>
      <c r="AD6" s="10"/>
      <c r="AE6" s="10"/>
      <c r="AF6" s="6"/>
      <c r="AL6" s="10"/>
      <c r="AM6" s="10"/>
      <c r="AN6" s="10"/>
      <c r="AO6" s="10"/>
      <c r="AP6" s="10"/>
      <c r="AR6">
        <v>1.701435</v>
      </c>
      <c r="AT6">
        <v>45</v>
      </c>
      <c r="AV6" s="3" t="s">
        <v>768</v>
      </c>
    </row>
    <row r="7" spans="1:52" x14ac:dyDescent="0.2">
      <c r="A7" s="3" t="s">
        <v>989</v>
      </c>
      <c r="B7" s="6" t="s">
        <v>1001</v>
      </c>
      <c r="C7" s="6"/>
      <c r="D7" s="6">
        <v>4</v>
      </c>
      <c r="E7" s="10"/>
      <c r="F7" s="10">
        <v>68.042249999999996</v>
      </c>
      <c r="G7" s="10">
        <v>-133.4881111</v>
      </c>
      <c r="H7" s="10"/>
      <c r="I7" s="10" t="s">
        <v>292</v>
      </c>
      <c r="J7" s="10"/>
      <c r="K7" s="10"/>
      <c r="L7" s="10"/>
      <c r="M7" s="10"/>
      <c r="N7" s="10"/>
      <c r="O7" s="10"/>
      <c r="P7" s="10"/>
      <c r="Q7" s="10"/>
      <c r="R7" s="10" t="s">
        <v>1006</v>
      </c>
      <c r="S7" s="10" t="s">
        <v>644</v>
      </c>
      <c r="T7" s="10"/>
      <c r="U7" s="10"/>
      <c r="V7" s="10"/>
      <c r="W7" s="10"/>
      <c r="X7" s="10"/>
      <c r="Y7" s="3" t="s">
        <v>187</v>
      </c>
      <c r="AC7" s="10"/>
      <c r="AD7" s="10"/>
      <c r="AE7" s="10"/>
      <c r="AF7" s="6"/>
      <c r="AL7" s="10"/>
      <c r="AM7" s="10"/>
      <c r="AN7" s="10"/>
      <c r="AO7" s="10"/>
      <c r="AP7" s="10"/>
      <c r="AR7">
        <v>1.9816950000000002</v>
      </c>
      <c r="AT7">
        <v>45</v>
      </c>
      <c r="AV7" s="3" t="s">
        <v>768</v>
      </c>
    </row>
    <row r="8" spans="1:52" x14ac:dyDescent="0.2">
      <c r="A8" s="3" t="s">
        <v>989</v>
      </c>
      <c r="B8" s="6" t="s">
        <v>1001</v>
      </c>
      <c r="C8" s="6"/>
      <c r="D8" s="6">
        <v>5</v>
      </c>
      <c r="E8" s="10"/>
      <c r="F8" s="10">
        <v>68.042222199999998</v>
      </c>
      <c r="G8" s="10">
        <v>-133.48830559999999</v>
      </c>
      <c r="H8" s="10"/>
      <c r="I8" s="10" t="s">
        <v>292</v>
      </c>
      <c r="J8" s="10"/>
      <c r="K8" s="10"/>
      <c r="L8" s="10"/>
      <c r="M8" s="10"/>
      <c r="N8" s="10"/>
      <c r="O8" s="10"/>
      <c r="P8" s="10"/>
      <c r="Q8" s="10"/>
      <c r="R8" s="10" t="s">
        <v>1006</v>
      </c>
      <c r="S8" s="10" t="s">
        <v>644</v>
      </c>
      <c r="T8" s="10"/>
      <c r="U8" s="10"/>
      <c r="V8" s="10"/>
      <c r="W8" s="10"/>
      <c r="X8" s="10"/>
      <c r="Y8" s="3" t="s">
        <v>187</v>
      </c>
      <c r="AC8" s="10"/>
      <c r="AD8" s="10"/>
      <c r="AE8" s="10"/>
      <c r="AF8" s="6"/>
      <c r="AL8" s="10"/>
      <c r="AM8" s="10"/>
      <c r="AN8" s="10"/>
      <c r="AO8" s="10"/>
      <c r="AP8" s="10"/>
      <c r="AR8">
        <v>1.8000149999999999</v>
      </c>
      <c r="AT8">
        <v>45</v>
      </c>
      <c r="AV8" s="3" t="s">
        <v>768</v>
      </c>
    </row>
    <row r="9" spans="1:52" x14ac:dyDescent="0.2">
      <c r="A9" s="3" t="s">
        <v>989</v>
      </c>
      <c r="B9" s="6" t="s">
        <v>1001</v>
      </c>
      <c r="C9" s="6"/>
      <c r="D9" s="6">
        <v>6</v>
      </c>
      <c r="E9" s="10"/>
      <c r="F9" s="10">
        <v>68.042249999999996</v>
      </c>
      <c r="G9" s="10">
        <v>-133.48858329999999</v>
      </c>
      <c r="H9" s="10"/>
      <c r="I9" s="10" t="s">
        <v>292</v>
      </c>
      <c r="J9" s="10"/>
      <c r="K9" s="10"/>
      <c r="L9" s="10"/>
      <c r="M9" s="10"/>
      <c r="N9" s="10"/>
      <c r="O9" s="10"/>
      <c r="P9" s="10"/>
      <c r="Q9" s="10"/>
      <c r="R9" s="10" t="s">
        <v>1006</v>
      </c>
      <c r="S9" s="10" t="s">
        <v>644</v>
      </c>
      <c r="T9" s="10"/>
      <c r="U9" s="10"/>
      <c r="V9" s="10"/>
      <c r="W9" s="10"/>
      <c r="X9" s="10"/>
      <c r="Y9" s="3" t="s">
        <v>187</v>
      </c>
      <c r="AC9" s="10"/>
      <c r="AD9" s="10"/>
      <c r="AE9" s="10"/>
      <c r="AF9" s="6"/>
      <c r="AL9" s="10"/>
      <c r="AM9" s="10"/>
      <c r="AN9" s="10"/>
      <c r="AO9" s="10"/>
      <c r="AP9" s="10"/>
      <c r="AR9">
        <v>2.0366999999999997</v>
      </c>
      <c r="AT9">
        <v>45</v>
      </c>
      <c r="AV9" s="3" t="s">
        <v>768</v>
      </c>
    </row>
    <row r="10" spans="1:52" x14ac:dyDescent="0.2">
      <c r="A10" s="3" t="s">
        <v>989</v>
      </c>
      <c r="B10" s="8" t="s">
        <v>1001</v>
      </c>
      <c r="D10" s="8">
        <v>7</v>
      </c>
      <c r="E10" s="3"/>
      <c r="F10" s="3">
        <v>68.042166699999996</v>
      </c>
      <c r="G10" s="3">
        <v>-133.48866670000001</v>
      </c>
      <c r="I10" s="10" t="s">
        <v>292</v>
      </c>
      <c r="R10" s="10" t="s">
        <v>1006</v>
      </c>
      <c r="S10" s="10" t="s">
        <v>644</v>
      </c>
      <c r="Y10" s="3" t="s">
        <v>187</v>
      </c>
      <c r="AR10">
        <v>1.140225</v>
      </c>
      <c r="AT10">
        <v>30</v>
      </c>
      <c r="AV10" s="3" t="s">
        <v>768</v>
      </c>
    </row>
    <row r="11" spans="1:52" x14ac:dyDescent="0.2">
      <c r="A11" s="3" t="s">
        <v>989</v>
      </c>
      <c r="B11" s="8" t="s">
        <v>1001</v>
      </c>
      <c r="D11" s="8">
        <v>8</v>
      </c>
      <c r="E11" s="3"/>
      <c r="F11" s="3">
        <v>68.0421111</v>
      </c>
      <c r="G11" s="3">
        <v>-133.48841669999999</v>
      </c>
      <c r="I11" s="10" t="s">
        <v>292</v>
      </c>
      <c r="R11" s="10" t="s">
        <v>1006</v>
      </c>
      <c r="S11" s="10" t="s">
        <v>644</v>
      </c>
      <c r="Y11" s="3" t="s">
        <v>187</v>
      </c>
      <c r="AR11">
        <v>1.66974</v>
      </c>
      <c r="AT11">
        <v>30</v>
      </c>
      <c r="AV11" s="3" t="s">
        <v>768</v>
      </c>
    </row>
    <row r="12" spans="1:52" x14ac:dyDescent="0.2">
      <c r="A12" s="3" t="s">
        <v>989</v>
      </c>
      <c r="B12" s="8" t="s">
        <v>1001</v>
      </c>
      <c r="D12" s="8">
        <v>9</v>
      </c>
      <c r="E12" s="3"/>
      <c r="F12" s="3">
        <v>68.0421111</v>
      </c>
      <c r="G12" s="3">
        <v>-133.48827779999999</v>
      </c>
      <c r="I12" s="10" t="s">
        <v>292</v>
      </c>
      <c r="R12" s="10" t="s">
        <v>1006</v>
      </c>
      <c r="S12" s="10" t="s">
        <v>644</v>
      </c>
      <c r="Y12" s="3" t="s">
        <v>187</v>
      </c>
      <c r="AR12">
        <v>1.5735749999999999</v>
      </c>
      <c r="AT12">
        <v>30</v>
      </c>
      <c r="AV12" s="3" t="s">
        <v>768</v>
      </c>
    </row>
    <row r="13" spans="1:52" x14ac:dyDescent="0.2">
      <c r="A13" s="3" t="s">
        <v>989</v>
      </c>
      <c r="B13" s="8" t="s">
        <v>1003</v>
      </c>
      <c r="D13" s="8">
        <v>1</v>
      </c>
      <c r="E13" s="3"/>
      <c r="F13" s="3">
        <v>68.168833300000003</v>
      </c>
      <c r="G13" s="3">
        <v>-133.43433329999999</v>
      </c>
      <c r="I13" s="10" t="s">
        <v>292</v>
      </c>
      <c r="R13" s="10" t="s">
        <v>1006</v>
      </c>
      <c r="S13" s="10" t="s">
        <v>644</v>
      </c>
      <c r="Y13" s="3" t="s">
        <v>187</v>
      </c>
      <c r="AR13">
        <v>0.43366500000000002</v>
      </c>
      <c r="AT13">
        <v>15</v>
      </c>
      <c r="AV13" s="3" t="s">
        <v>768</v>
      </c>
    </row>
    <row r="14" spans="1:52" x14ac:dyDescent="0.2">
      <c r="A14" s="3" t="s">
        <v>989</v>
      </c>
      <c r="B14" s="8" t="s">
        <v>1003</v>
      </c>
      <c r="D14" s="8">
        <v>2</v>
      </c>
      <c r="E14" s="3"/>
      <c r="F14" s="3">
        <v>68.168805599999999</v>
      </c>
      <c r="G14" s="3">
        <v>-133.43413889999999</v>
      </c>
      <c r="I14" s="10" t="s">
        <v>292</v>
      </c>
      <c r="R14" s="10" t="s">
        <v>1006</v>
      </c>
      <c r="S14" s="10" t="s">
        <v>644</v>
      </c>
      <c r="Y14" s="3" t="s">
        <v>187</v>
      </c>
      <c r="AR14">
        <v>0.50782499999999997</v>
      </c>
      <c r="AT14">
        <v>15</v>
      </c>
      <c r="AV14" s="3" t="s">
        <v>768</v>
      </c>
    </row>
    <row r="15" spans="1:52" x14ac:dyDescent="0.2">
      <c r="A15" s="3" t="s">
        <v>989</v>
      </c>
      <c r="B15" s="8" t="s">
        <v>1003</v>
      </c>
      <c r="D15" s="8">
        <v>3</v>
      </c>
      <c r="E15" s="3"/>
      <c r="F15" s="3">
        <v>68.168861100000001</v>
      </c>
      <c r="G15" s="3">
        <v>-133.4339722</v>
      </c>
      <c r="I15" s="10" t="s">
        <v>292</v>
      </c>
      <c r="R15" s="10" t="s">
        <v>1006</v>
      </c>
      <c r="S15" s="10" t="s">
        <v>644</v>
      </c>
      <c r="Y15" s="3" t="s">
        <v>187</v>
      </c>
      <c r="AR15">
        <v>0.74605500000000002</v>
      </c>
      <c r="AT15">
        <v>15</v>
      </c>
      <c r="AV15" s="3" t="s">
        <v>768</v>
      </c>
    </row>
    <row r="16" spans="1:52" x14ac:dyDescent="0.2">
      <c r="A16" s="3" t="s">
        <v>989</v>
      </c>
      <c r="B16" s="8" t="s">
        <v>1003</v>
      </c>
      <c r="D16" s="8">
        <v>4</v>
      </c>
      <c r="E16" s="3"/>
      <c r="F16" s="3">
        <v>68.168777800000001</v>
      </c>
      <c r="G16" s="3">
        <v>-133.4338056</v>
      </c>
      <c r="I16" s="10" t="s">
        <v>292</v>
      </c>
      <c r="R16" s="10" t="s">
        <v>1006</v>
      </c>
      <c r="S16" s="10" t="s">
        <v>644</v>
      </c>
      <c r="Y16" s="3" t="s">
        <v>187</v>
      </c>
      <c r="AR16">
        <v>2.0321850000000001</v>
      </c>
      <c r="AT16">
        <v>45</v>
      </c>
      <c r="AV16" s="3" t="s">
        <v>768</v>
      </c>
    </row>
    <row r="17" spans="1:48" x14ac:dyDescent="0.2">
      <c r="A17" s="3" t="s">
        <v>989</v>
      </c>
      <c r="B17" s="8" t="s">
        <v>1003</v>
      </c>
      <c r="D17" s="8">
        <v>5</v>
      </c>
      <c r="E17" s="3"/>
      <c r="F17" s="3">
        <v>68.168750000000003</v>
      </c>
      <c r="G17" s="3">
        <v>-133.4340833</v>
      </c>
      <c r="I17" s="10" t="s">
        <v>292</v>
      </c>
      <c r="R17" s="10" t="s">
        <v>1006</v>
      </c>
      <c r="S17" s="10" t="s">
        <v>644</v>
      </c>
      <c r="Y17" s="3" t="s">
        <v>187</v>
      </c>
      <c r="AR17">
        <v>2.4261300000000001</v>
      </c>
      <c r="AT17">
        <v>60</v>
      </c>
      <c r="AV17" s="3" t="s">
        <v>768</v>
      </c>
    </row>
    <row r="18" spans="1:48" x14ac:dyDescent="0.2">
      <c r="A18" s="3" t="s">
        <v>989</v>
      </c>
      <c r="B18" s="8" t="s">
        <v>1003</v>
      </c>
      <c r="D18" s="8">
        <v>6</v>
      </c>
      <c r="E18" s="3"/>
      <c r="F18" s="3">
        <v>68.168722200000005</v>
      </c>
      <c r="G18" s="3">
        <v>-133.43422219999999</v>
      </c>
      <c r="I18" s="10" t="s">
        <v>292</v>
      </c>
      <c r="R18" s="10" t="s">
        <v>1006</v>
      </c>
      <c r="S18" s="10" t="s">
        <v>644</v>
      </c>
      <c r="Y18" s="3" t="s">
        <v>187</v>
      </c>
      <c r="AR18">
        <v>3.2081849999999998</v>
      </c>
      <c r="AT18">
        <v>60</v>
      </c>
      <c r="AV18" s="3" t="s">
        <v>768</v>
      </c>
    </row>
    <row r="19" spans="1:48" x14ac:dyDescent="0.2">
      <c r="A19" s="3" t="s">
        <v>989</v>
      </c>
      <c r="B19" s="8" t="s">
        <v>1003</v>
      </c>
      <c r="D19" s="8">
        <v>7</v>
      </c>
      <c r="E19" s="3"/>
      <c r="F19" s="3">
        <v>68.168638900000005</v>
      </c>
      <c r="G19" s="3">
        <v>-133.43405559999999</v>
      </c>
      <c r="I19" s="10" t="s">
        <v>292</v>
      </c>
      <c r="R19" s="10" t="s">
        <v>1006</v>
      </c>
      <c r="S19" s="10" t="s">
        <v>644</v>
      </c>
      <c r="Y19" s="3" t="s">
        <v>187</v>
      </c>
      <c r="AR19">
        <v>0.65312999999999988</v>
      </c>
      <c r="AT19">
        <v>15</v>
      </c>
      <c r="AV19" s="3" t="s">
        <v>768</v>
      </c>
    </row>
    <row r="20" spans="1:48" x14ac:dyDescent="0.2">
      <c r="A20" s="3" t="s">
        <v>989</v>
      </c>
      <c r="B20" s="8" t="s">
        <v>1003</v>
      </c>
      <c r="D20" s="8">
        <v>8</v>
      </c>
      <c r="E20" s="3"/>
      <c r="F20" s="3">
        <v>68.168638900000005</v>
      </c>
      <c r="G20" s="3">
        <v>-133.4339722</v>
      </c>
      <c r="I20" s="10" t="s">
        <v>292</v>
      </c>
      <c r="R20" s="10" t="s">
        <v>1006</v>
      </c>
      <c r="S20" s="10" t="s">
        <v>644</v>
      </c>
      <c r="Y20" s="3" t="s">
        <v>187</v>
      </c>
      <c r="AR20">
        <v>0.53256000000000003</v>
      </c>
      <c r="AT20">
        <v>15</v>
      </c>
      <c r="AV20" s="3" t="s">
        <v>768</v>
      </c>
    </row>
    <row r="21" spans="1:48" x14ac:dyDescent="0.2">
      <c r="A21" s="3" t="s">
        <v>989</v>
      </c>
      <c r="B21" s="8" t="s">
        <v>1003</v>
      </c>
      <c r="D21" s="8">
        <v>9</v>
      </c>
      <c r="E21" s="3"/>
      <c r="F21" s="3">
        <v>68.168722200000005</v>
      </c>
      <c r="G21" s="3">
        <v>-133.43375</v>
      </c>
      <c r="I21" s="10" t="s">
        <v>292</v>
      </c>
      <c r="R21" s="10" t="s">
        <v>1006</v>
      </c>
      <c r="S21" s="10" t="s">
        <v>644</v>
      </c>
      <c r="Y21" s="3" t="s">
        <v>187</v>
      </c>
      <c r="AR21">
        <v>0.78071999999999997</v>
      </c>
      <c r="AT21">
        <v>30</v>
      </c>
      <c r="AV21" s="3" t="s">
        <v>768</v>
      </c>
    </row>
    <row r="22" spans="1:48" x14ac:dyDescent="0.2">
      <c r="A22" s="3" t="s">
        <v>989</v>
      </c>
      <c r="B22" s="8" t="s">
        <v>1004</v>
      </c>
      <c r="D22" s="8">
        <v>1</v>
      </c>
      <c r="E22" s="3"/>
      <c r="F22" s="3">
        <v>68.169916700000002</v>
      </c>
      <c r="G22" s="3">
        <v>-133.4290556</v>
      </c>
      <c r="I22" s="10" t="s">
        <v>292</v>
      </c>
      <c r="R22" s="10" t="s">
        <v>1006</v>
      </c>
      <c r="S22" s="10" t="s">
        <v>644</v>
      </c>
      <c r="Y22" s="3" t="s">
        <v>187</v>
      </c>
      <c r="AR22">
        <v>0.44351999999999997</v>
      </c>
      <c r="AT22">
        <v>15</v>
      </c>
      <c r="AV22" s="3" t="s">
        <v>768</v>
      </c>
    </row>
    <row r="23" spans="1:48" x14ac:dyDescent="0.2">
      <c r="A23" s="3" t="s">
        <v>989</v>
      </c>
      <c r="B23" s="8" t="s">
        <v>1004</v>
      </c>
      <c r="D23" s="8">
        <v>2</v>
      </c>
      <c r="E23" s="3"/>
      <c r="F23" s="3">
        <v>68.169916700000002</v>
      </c>
      <c r="G23" s="3">
        <v>-133.42877780000001</v>
      </c>
      <c r="I23" s="10" t="s">
        <v>292</v>
      </c>
      <c r="R23" s="10" t="s">
        <v>1006</v>
      </c>
      <c r="S23" s="10" t="s">
        <v>644</v>
      </c>
      <c r="Y23" s="3" t="s">
        <v>187</v>
      </c>
      <c r="AR23">
        <v>0.67266000000000015</v>
      </c>
      <c r="AT23">
        <v>15</v>
      </c>
      <c r="AV23" s="3" t="s">
        <v>768</v>
      </c>
    </row>
    <row r="24" spans="1:48" x14ac:dyDescent="0.2">
      <c r="A24" s="3" t="s">
        <v>989</v>
      </c>
      <c r="B24" s="8" t="s">
        <v>1004</v>
      </c>
      <c r="D24" s="8">
        <v>3</v>
      </c>
      <c r="E24" s="3"/>
      <c r="F24" s="3">
        <v>68.17</v>
      </c>
      <c r="G24" s="3">
        <v>-133.42855560000001</v>
      </c>
      <c r="I24" s="10" t="s">
        <v>292</v>
      </c>
      <c r="R24" s="10" t="s">
        <v>1006</v>
      </c>
      <c r="S24" s="10" t="s">
        <v>644</v>
      </c>
      <c r="Y24" s="3" t="s">
        <v>187</v>
      </c>
      <c r="AR24">
        <v>1.3895550000000001</v>
      </c>
      <c r="AT24">
        <v>60</v>
      </c>
      <c r="AV24" s="3" t="s">
        <v>768</v>
      </c>
    </row>
    <row r="25" spans="1:48" x14ac:dyDescent="0.2">
      <c r="A25" s="3" t="s">
        <v>989</v>
      </c>
      <c r="B25" s="8" t="s">
        <v>1004</v>
      </c>
      <c r="D25" s="8">
        <v>4</v>
      </c>
      <c r="E25" s="3"/>
      <c r="F25" s="3">
        <v>68.169944400000006</v>
      </c>
      <c r="G25" s="3">
        <v>-133.42844439999999</v>
      </c>
      <c r="I25" s="10" t="s">
        <v>292</v>
      </c>
      <c r="R25" s="10" t="s">
        <v>1006</v>
      </c>
      <c r="S25" s="10" t="s">
        <v>644</v>
      </c>
      <c r="Y25" s="3" t="s">
        <v>187</v>
      </c>
      <c r="AR25">
        <v>1.084155</v>
      </c>
      <c r="AT25">
        <v>30</v>
      </c>
      <c r="AV25" s="3" t="s">
        <v>768</v>
      </c>
    </row>
    <row r="26" spans="1:48" x14ac:dyDescent="0.2">
      <c r="A26" s="3" t="s">
        <v>989</v>
      </c>
      <c r="B26" s="8" t="s">
        <v>1004</v>
      </c>
      <c r="D26" s="8">
        <v>5</v>
      </c>
      <c r="E26" s="3"/>
      <c r="F26" s="3">
        <v>68.169916700000002</v>
      </c>
      <c r="G26" s="3">
        <v>-133.42872220000001</v>
      </c>
      <c r="I26" s="10" t="s">
        <v>292</v>
      </c>
      <c r="R26" s="10" t="s">
        <v>1006</v>
      </c>
      <c r="S26" s="10" t="s">
        <v>644</v>
      </c>
      <c r="Y26" s="3" t="s">
        <v>187</v>
      </c>
      <c r="AR26">
        <v>1.0014449999999999</v>
      </c>
      <c r="AT26">
        <v>45</v>
      </c>
      <c r="AV26" s="3" t="s">
        <v>768</v>
      </c>
    </row>
    <row r="27" spans="1:48" x14ac:dyDescent="0.2">
      <c r="A27" s="3" t="s">
        <v>989</v>
      </c>
      <c r="B27" s="8" t="s">
        <v>1004</v>
      </c>
      <c r="D27" s="8">
        <v>6</v>
      </c>
      <c r="E27" s="3"/>
      <c r="F27" s="3">
        <v>68.169833299999993</v>
      </c>
      <c r="G27" s="3">
        <v>-133.42886110000001</v>
      </c>
      <c r="I27" s="10" t="s">
        <v>292</v>
      </c>
      <c r="R27" s="10" t="s">
        <v>1006</v>
      </c>
      <c r="S27" s="10" t="s">
        <v>644</v>
      </c>
      <c r="Y27" s="3" t="s">
        <v>187</v>
      </c>
      <c r="AR27">
        <v>0.87250499999999998</v>
      </c>
      <c r="AT27">
        <v>45</v>
      </c>
      <c r="AV27" s="3" t="s">
        <v>768</v>
      </c>
    </row>
    <row r="28" spans="1:48" x14ac:dyDescent="0.2">
      <c r="A28" s="3" t="s">
        <v>989</v>
      </c>
      <c r="B28" s="8" t="s">
        <v>1004</v>
      </c>
      <c r="D28" s="8">
        <v>7</v>
      </c>
      <c r="E28" s="3"/>
      <c r="F28" s="3">
        <v>68.169833299999993</v>
      </c>
      <c r="G28" s="3">
        <v>-133.42869440000001</v>
      </c>
      <c r="I28" s="10" t="s">
        <v>292</v>
      </c>
      <c r="R28" s="10" t="s">
        <v>1006</v>
      </c>
      <c r="S28" s="10" t="s">
        <v>644</v>
      </c>
      <c r="Y28" s="3" t="s">
        <v>187</v>
      </c>
      <c r="AR28">
        <v>1.10019</v>
      </c>
      <c r="AT28">
        <v>45</v>
      </c>
      <c r="AV28" s="3" t="s">
        <v>768</v>
      </c>
    </row>
    <row r="29" spans="1:48" x14ac:dyDescent="0.2">
      <c r="A29" s="3" t="s">
        <v>989</v>
      </c>
      <c r="B29" s="8" t="s">
        <v>1004</v>
      </c>
      <c r="D29" s="8">
        <v>8</v>
      </c>
      <c r="E29" s="3"/>
      <c r="F29" s="3">
        <v>68.169833299999993</v>
      </c>
      <c r="G29" s="3">
        <v>-133.42850000000001</v>
      </c>
      <c r="I29" s="10" t="s">
        <v>292</v>
      </c>
      <c r="R29" s="10" t="s">
        <v>1006</v>
      </c>
      <c r="S29" s="10" t="s">
        <v>644</v>
      </c>
      <c r="Y29" s="3" t="s">
        <v>187</v>
      </c>
      <c r="AR29">
        <v>0.80383499999999986</v>
      </c>
      <c r="AT29">
        <v>30</v>
      </c>
      <c r="AV29" s="3" t="s">
        <v>768</v>
      </c>
    </row>
    <row r="30" spans="1:48" x14ac:dyDescent="0.2">
      <c r="A30" s="3" t="s">
        <v>989</v>
      </c>
      <c r="B30" s="8" t="s">
        <v>1004</v>
      </c>
      <c r="D30" s="8">
        <v>9</v>
      </c>
      <c r="E30" s="3"/>
      <c r="F30" s="3">
        <v>68.169888900000004</v>
      </c>
      <c r="G30" s="3">
        <v>-133.42844439999999</v>
      </c>
      <c r="I30" s="10" t="s">
        <v>292</v>
      </c>
      <c r="R30" s="10" t="s">
        <v>1006</v>
      </c>
      <c r="S30" s="10" t="s">
        <v>644</v>
      </c>
      <c r="Y30" s="3" t="s">
        <v>187</v>
      </c>
      <c r="AR30">
        <v>1.494135</v>
      </c>
      <c r="AT30">
        <v>45</v>
      </c>
      <c r="AV30" s="3" t="s">
        <v>768</v>
      </c>
    </row>
    <row r="31" spans="1:48" x14ac:dyDescent="0.2">
      <c r="A31" s="3" t="s">
        <v>989</v>
      </c>
      <c r="B31" s="8" t="s">
        <v>1002</v>
      </c>
      <c r="D31" s="8">
        <v>1</v>
      </c>
      <c r="E31" s="3"/>
      <c r="F31" s="3">
        <v>68.172250000000005</v>
      </c>
      <c r="G31" s="3">
        <v>-133.4242778</v>
      </c>
      <c r="I31" s="10" t="s">
        <v>292</v>
      </c>
      <c r="R31" s="3" t="s">
        <v>1007</v>
      </c>
      <c r="S31" s="10" t="s">
        <v>644</v>
      </c>
      <c r="Y31" s="3" t="s">
        <v>187</v>
      </c>
      <c r="AR31">
        <v>0.68923500000000004</v>
      </c>
      <c r="AT31">
        <v>45</v>
      </c>
      <c r="AV31" s="3" t="s">
        <v>768</v>
      </c>
    </row>
    <row r="32" spans="1:48" x14ac:dyDescent="0.2">
      <c r="A32" s="3" t="s">
        <v>989</v>
      </c>
      <c r="B32" s="8" t="s">
        <v>1002</v>
      </c>
      <c r="D32" s="8">
        <v>2</v>
      </c>
      <c r="E32" s="3"/>
      <c r="F32" s="3">
        <v>68.172333300000005</v>
      </c>
      <c r="G32" s="3">
        <v>-133.4242222</v>
      </c>
      <c r="I32" s="10" t="s">
        <v>292</v>
      </c>
      <c r="R32" s="3" t="s">
        <v>1007</v>
      </c>
      <c r="S32" s="10" t="s">
        <v>644</v>
      </c>
      <c r="Y32" s="3" t="s">
        <v>187</v>
      </c>
      <c r="AR32">
        <v>0.72852000000000006</v>
      </c>
      <c r="AT32">
        <v>45</v>
      </c>
      <c r="AV32" s="3" t="s">
        <v>768</v>
      </c>
    </row>
    <row r="33" spans="1:48" x14ac:dyDescent="0.2">
      <c r="A33" s="3" t="s">
        <v>989</v>
      </c>
      <c r="B33" s="8" t="s">
        <v>1002</v>
      </c>
      <c r="D33" s="8">
        <v>3</v>
      </c>
      <c r="E33" s="3"/>
      <c r="F33" s="3">
        <v>68.172444400000003</v>
      </c>
      <c r="G33" s="3">
        <v>-133.4242222</v>
      </c>
      <c r="I33" s="10" t="s">
        <v>292</v>
      </c>
      <c r="R33" s="3" t="s">
        <v>1007</v>
      </c>
      <c r="S33" s="10" t="s">
        <v>644</v>
      </c>
      <c r="Y33" s="3" t="s">
        <v>187</v>
      </c>
      <c r="AR33">
        <v>0.75106500000000009</v>
      </c>
      <c r="AT33">
        <v>30</v>
      </c>
      <c r="AV33" s="3" t="s">
        <v>768</v>
      </c>
    </row>
    <row r="34" spans="1:48" x14ac:dyDescent="0.2">
      <c r="A34" s="3" t="s">
        <v>989</v>
      </c>
      <c r="B34" s="8" t="s">
        <v>1002</v>
      </c>
      <c r="D34" s="8">
        <v>4</v>
      </c>
      <c r="E34" s="3"/>
      <c r="F34" s="3">
        <v>68.172416699999999</v>
      </c>
      <c r="G34" s="3">
        <v>-133.42397220000001</v>
      </c>
      <c r="I34" s="10" t="s">
        <v>292</v>
      </c>
      <c r="R34" s="3" t="s">
        <v>1007</v>
      </c>
      <c r="S34" s="10" t="s">
        <v>644</v>
      </c>
      <c r="Y34" s="3" t="s">
        <v>187</v>
      </c>
      <c r="AR34">
        <v>0.74691000000000018</v>
      </c>
      <c r="AT34">
        <v>45</v>
      </c>
      <c r="AV34" s="3" t="s">
        <v>768</v>
      </c>
    </row>
    <row r="35" spans="1:48" x14ac:dyDescent="0.2">
      <c r="A35" s="3" t="s">
        <v>989</v>
      </c>
      <c r="B35" s="8" t="s">
        <v>1002</v>
      </c>
      <c r="D35" s="8">
        <v>5</v>
      </c>
      <c r="E35" s="3"/>
      <c r="F35" s="3">
        <v>68.172361100000003</v>
      </c>
      <c r="G35" s="3">
        <v>-133.42400000000001</v>
      </c>
      <c r="I35" s="10" t="s">
        <v>292</v>
      </c>
      <c r="R35" s="3" t="s">
        <v>1007</v>
      </c>
      <c r="S35" s="10" t="s">
        <v>644</v>
      </c>
      <c r="Y35" s="3" t="s">
        <v>187</v>
      </c>
      <c r="AR35">
        <v>0.79294500000000001</v>
      </c>
      <c r="AT35">
        <v>60</v>
      </c>
      <c r="AV35" s="3" t="s">
        <v>768</v>
      </c>
    </row>
    <row r="36" spans="1:48" x14ac:dyDescent="0.2">
      <c r="A36" s="3" t="s">
        <v>989</v>
      </c>
      <c r="B36" s="8" t="s">
        <v>1002</v>
      </c>
      <c r="D36" s="8">
        <v>6</v>
      </c>
      <c r="E36" s="3"/>
      <c r="F36" s="3">
        <v>68.172333300000005</v>
      </c>
      <c r="G36" s="3">
        <v>-133.4240278</v>
      </c>
      <c r="I36" s="10" t="s">
        <v>292</v>
      </c>
      <c r="R36" s="3" t="s">
        <v>1007</v>
      </c>
      <c r="S36" s="10" t="s">
        <v>644</v>
      </c>
      <c r="Y36" s="3" t="s">
        <v>187</v>
      </c>
      <c r="AR36">
        <v>0.60404999999999998</v>
      </c>
      <c r="AT36">
        <v>45</v>
      </c>
      <c r="AV36" s="3" t="s">
        <v>768</v>
      </c>
    </row>
    <row r="37" spans="1:48" x14ac:dyDescent="0.2">
      <c r="A37" s="3" t="s">
        <v>989</v>
      </c>
      <c r="B37" s="8" t="s">
        <v>1002</v>
      </c>
      <c r="D37" s="8">
        <v>7</v>
      </c>
      <c r="E37" s="3"/>
      <c r="F37" s="3">
        <v>68.172333300000005</v>
      </c>
      <c r="G37" s="3">
        <v>-133.42377780000001</v>
      </c>
      <c r="I37" s="10" t="s">
        <v>292</v>
      </c>
      <c r="R37" s="3" t="s">
        <v>1007</v>
      </c>
      <c r="S37" s="10" t="s">
        <v>644</v>
      </c>
      <c r="Y37" s="3" t="s">
        <v>187</v>
      </c>
      <c r="AR37">
        <v>0.52288500000000004</v>
      </c>
      <c r="AT37">
        <v>30</v>
      </c>
      <c r="AV37" s="3" t="s">
        <v>768</v>
      </c>
    </row>
    <row r="38" spans="1:48" x14ac:dyDescent="0.2">
      <c r="A38" s="3" t="s">
        <v>989</v>
      </c>
      <c r="B38" s="8" t="s">
        <v>1002</v>
      </c>
      <c r="D38" s="8">
        <v>8</v>
      </c>
      <c r="E38" s="3"/>
      <c r="F38" s="3">
        <v>68.172416699999999</v>
      </c>
      <c r="G38" s="3">
        <v>-133.42383330000001</v>
      </c>
      <c r="I38" s="10" t="s">
        <v>292</v>
      </c>
      <c r="R38" s="3" t="s">
        <v>1007</v>
      </c>
      <c r="S38" s="10" t="s">
        <v>644</v>
      </c>
      <c r="Y38" s="3" t="s">
        <v>187</v>
      </c>
      <c r="AR38">
        <v>0.46257000000000004</v>
      </c>
      <c r="AT38">
        <v>30</v>
      </c>
      <c r="AV38" s="3" t="s">
        <v>768</v>
      </c>
    </row>
    <row r="39" spans="1:48" x14ac:dyDescent="0.2">
      <c r="A39" s="3" t="s">
        <v>989</v>
      </c>
      <c r="B39" s="8" t="s">
        <v>1002</v>
      </c>
      <c r="D39" s="8">
        <v>9</v>
      </c>
      <c r="E39" s="3"/>
      <c r="F39" s="3">
        <v>68.172444400000003</v>
      </c>
      <c r="G39" s="3">
        <v>-133.42386110000001</v>
      </c>
      <c r="I39" s="10" t="s">
        <v>292</v>
      </c>
      <c r="R39" s="3" t="s">
        <v>1007</v>
      </c>
      <c r="S39" s="10" t="s">
        <v>644</v>
      </c>
      <c r="Y39" s="3" t="s">
        <v>187</v>
      </c>
      <c r="AR39">
        <v>0.40945499999999996</v>
      </c>
      <c r="AT39">
        <v>45</v>
      </c>
      <c r="AV39" s="3" t="s">
        <v>768</v>
      </c>
    </row>
    <row r="40" spans="1:48" x14ac:dyDescent="0.2">
      <c r="A40" s="3" t="s">
        <v>989</v>
      </c>
      <c r="B40" s="8" t="s">
        <v>1005</v>
      </c>
      <c r="D40" s="8">
        <v>1</v>
      </c>
      <c r="E40" s="3"/>
      <c r="F40" s="3">
        <v>68.316888899999995</v>
      </c>
      <c r="G40" s="3">
        <v>-133.53277779999999</v>
      </c>
      <c r="I40" s="10" t="s">
        <v>292</v>
      </c>
      <c r="R40" s="3" t="s">
        <v>1008</v>
      </c>
      <c r="S40" s="10" t="s">
        <v>644</v>
      </c>
      <c r="Y40" s="3" t="s">
        <v>187</v>
      </c>
      <c r="AR40">
        <v>0.87002999999999986</v>
      </c>
      <c r="AT40">
        <v>30</v>
      </c>
      <c r="AV40" s="3" t="s">
        <v>768</v>
      </c>
    </row>
    <row r="41" spans="1:48" x14ac:dyDescent="0.2">
      <c r="A41" s="3" t="s">
        <v>989</v>
      </c>
      <c r="B41" s="8" t="s">
        <v>1005</v>
      </c>
      <c r="D41" s="8">
        <v>2</v>
      </c>
      <c r="E41" s="3"/>
      <c r="F41" s="3">
        <v>68.316944399999997</v>
      </c>
      <c r="G41" s="3">
        <v>-133.53283329999999</v>
      </c>
      <c r="I41" s="10" t="s">
        <v>292</v>
      </c>
      <c r="R41" s="3" t="s">
        <v>1008</v>
      </c>
      <c r="S41" s="10" t="s">
        <v>644</v>
      </c>
      <c r="Y41" s="3" t="s">
        <v>187</v>
      </c>
      <c r="AR41">
        <v>1.0833600000000001</v>
      </c>
      <c r="AT41">
        <v>60</v>
      </c>
      <c r="AV41" s="3" t="s">
        <v>768</v>
      </c>
    </row>
    <row r="42" spans="1:48" x14ac:dyDescent="0.2">
      <c r="A42" s="3" t="s">
        <v>989</v>
      </c>
      <c r="B42" s="8" t="s">
        <v>1005</v>
      </c>
      <c r="D42" s="8">
        <v>3</v>
      </c>
      <c r="E42" s="3"/>
      <c r="F42" s="3">
        <v>68.316999999999993</v>
      </c>
      <c r="G42" s="3">
        <v>-133.5326944</v>
      </c>
      <c r="I42" s="10" t="s">
        <v>292</v>
      </c>
      <c r="R42" s="3" t="s">
        <v>1008</v>
      </c>
      <c r="S42" s="10" t="s">
        <v>644</v>
      </c>
      <c r="Y42" s="3" t="s">
        <v>187</v>
      </c>
      <c r="AR42">
        <v>0.66791999999999996</v>
      </c>
      <c r="AT42">
        <v>30</v>
      </c>
      <c r="AV42" s="3" t="s">
        <v>768</v>
      </c>
    </row>
    <row r="43" spans="1:48" x14ac:dyDescent="0.2">
      <c r="A43" s="3" t="s">
        <v>989</v>
      </c>
      <c r="B43" s="8" t="s">
        <v>1005</v>
      </c>
      <c r="D43" s="8">
        <v>4</v>
      </c>
      <c r="E43" s="3"/>
      <c r="F43" s="3">
        <v>68.316972199999995</v>
      </c>
      <c r="G43" s="3">
        <v>-133.5326944</v>
      </c>
      <c r="I43" s="10" t="s">
        <v>292</v>
      </c>
      <c r="R43" s="3" t="s">
        <v>1008</v>
      </c>
      <c r="S43" s="10" t="s">
        <v>644</v>
      </c>
      <c r="Y43" s="3" t="s">
        <v>187</v>
      </c>
      <c r="AR43">
        <v>1.7566350000000002</v>
      </c>
      <c r="AT43">
        <v>60</v>
      </c>
      <c r="AV43" s="3" t="s">
        <v>768</v>
      </c>
    </row>
    <row r="44" spans="1:48" x14ac:dyDescent="0.2">
      <c r="A44" s="3" t="s">
        <v>989</v>
      </c>
      <c r="B44" s="8" t="s">
        <v>1005</v>
      </c>
      <c r="D44" s="8">
        <v>5</v>
      </c>
      <c r="E44" s="3"/>
      <c r="F44" s="3">
        <v>68.316944399999997</v>
      </c>
      <c r="G44" s="3">
        <v>-133.53255559999999</v>
      </c>
      <c r="I44" s="10" t="s">
        <v>292</v>
      </c>
      <c r="R44" s="3" t="s">
        <v>1008</v>
      </c>
      <c r="S44" s="10" t="s">
        <v>644</v>
      </c>
      <c r="Y44" s="3" t="s">
        <v>187</v>
      </c>
      <c r="AR44">
        <v>0.75328499999999998</v>
      </c>
      <c r="AT44">
        <v>45</v>
      </c>
      <c r="AV44" s="3" t="s">
        <v>768</v>
      </c>
    </row>
    <row r="45" spans="1:48" x14ac:dyDescent="0.2">
      <c r="A45" s="3" t="s">
        <v>989</v>
      </c>
      <c r="B45" s="8" t="s">
        <v>1005</v>
      </c>
      <c r="D45" s="8">
        <v>6</v>
      </c>
      <c r="E45" s="3"/>
      <c r="F45" s="3">
        <v>68.316888899999995</v>
      </c>
      <c r="G45" s="3">
        <v>-133.5325278</v>
      </c>
      <c r="I45" s="10" t="s">
        <v>292</v>
      </c>
      <c r="R45" s="3" t="s">
        <v>1008</v>
      </c>
      <c r="S45" s="10" t="s">
        <v>644</v>
      </c>
      <c r="Y45" s="3" t="s">
        <v>187</v>
      </c>
      <c r="AR45">
        <v>1.076055</v>
      </c>
      <c r="AT45">
        <v>60</v>
      </c>
      <c r="AV45" s="3" t="s">
        <v>768</v>
      </c>
    </row>
    <row r="46" spans="1:48" x14ac:dyDescent="0.2">
      <c r="A46" s="3" t="s">
        <v>989</v>
      </c>
      <c r="B46" s="8" t="s">
        <v>1005</v>
      </c>
      <c r="D46" s="8">
        <v>7</v>
      </c>
      <c r="E46" s="3"/>
      <c r="F46" s="3">
        <v>68.316944399999997</v>
      </c>
      <c r="G46" s="3">
        <v>-133.5323333</v>
      </c>
      <c r="I46" s="10" t="s">
        <v>292</v>
      </c>
      <c r="R46" s="3" t="s">
        <v>1008</v>
      </c>
      <c r="S46" s="10" t="s">
        <v>644</v>
      </c>
      <c r="Y46" s="3" t="s">
        <v>187</v>
      </c>
      <c r="AR46">
        <v>1.1874150000000001</v>
      </c>
      <c r="AT46">
        <v>60</v>
      </c>
      <c r="AV46" s="3" t="s">
        <v>768</v>
      </c>
    </row>
    <row r="47" spans="1:48" x14ac:dyDescent="0.2">
      <c r="A47" s="3" t="s">
        <v>989</v>
      </c>
      <c r="B47" s="8" t="s">
        <v>1005</v>
      </c>
      <c r="D47" s="8">
        <v>8</v>
      </c>
      <c r="E47" s="3"/>
      <c r="F47" s="3">
        <v>68.316972199999995</v>
      </c>
      <c r="G47" s="3">
        <v>-133.5324167</v>
      </c>
      <c r="I47" s="10" t="s">
        <v>292</v>
      </c>
      <c r="R47" s="3" t="s">
        <v>1008</v>
      </c>
      <c r="S47" s="10" t="s">
        <v>644</v>
      </c>
      <c r="Y47" s="3" t="s">
        <v>187</v>
      </c>
      <c r="AR47">
        <v>0.79979999999999996</v>
      </c>
      <c r="AT47">
        <v>45</v>
      </c>
      <c r="AV47" s="3" t="s">
        <v>768</v>
      </c>
    </row>
    <row r="48" spans="1:48" x14ac:dyDescent="0.2">
      <c r="A48" s="3" t="s">
        <v>989</v>
      </c>
      <c r="B48" s="8" t="s">
        <v>1005</v>
      </c>
      <c r="D48" s="8">
        <v>9</v>
      </c>
      <c r="E48" s="3"/>
      <c r="F48" s="3">
        <v>68.317055600000003</v>
      </c>
      <c r="G48" s="3">
        <v>-133.5323611</v>
      </c>
      <c r="I48" s="10" t="s">
        <v>292</v>
      </c>
      <c r="R48" s="3" t="s">
        <v>1008</v>
      </c>
      <c r="S48" s="10" t="s">
        <v>644</v>
      </c>
      <c r="Y48" s="3" t="s">
        <v>187</v>
      </c>
      <c r="AR48">
        <v>0.74272500000000008</v>
      </c>
      <c r="AT48">
        <v>30</v>
      </c>
      <c r="AV48" s="3" t="s">
        <v>768</v>
      </c>
    </row>
    <row r="49" spans="1:48" x14ac:dyDescent="0.2">
      <c r="A49" s="3" t="s">
        <v>989</v>
      </c>
      <c r="B49" s="8" t="s">
        <v>995</v>
      </c>
      <c r="D49" s="8">
        <v>2</v>
      </c>
      <c r="E49" s="3"/>
      <c r="F49" s="3">
        <v>59.525388900000003</v>
      </c>
      <c r="G49" s="3">
        <v>-112.2048889</v>
      </c>
      <c r="I49" s="10" t="s">
        <v>292</v>
      </c>
      <c r="R49" s="3" t="s">
        <v>1009</v>
      </c>
      <c r="S49" s="10" t="s">
        <v>644</v>
      </c>
      <c r="Y49" s="3" t="s">
        <v>187</v>
      </c>
      <c r="AR49">
        <v>0.59737499999999999</v>
      </c>
      <c r="AT49">
        <v>60</v>
      </c>
      <c r="AV49" s="3" t="s">
        <v>768</v>
      </c>
    </row>
    <row r="50" spans="1:48" x14ac:dyDescent="0.2">
      <c r="A50" s="3" t="s">
        <v>989</v>
      </c>
      <c r="B50" s="8" t="s">
        <v>995</v>
      </c>
      <c r="D50" s="8">
        <v>3</v>
      </c>
      <c r="E50" s="3"/>
      <c r="F50" s="3">
        <v>59.525416700000001</v>
      </c>
      <c r="G50" s="3">
        <v>-112.22150000000001</v>
      </c>
      <c r="I50" s="10" t="s">
        <v>292</v>
      </c>
      <c r="R50" s="3" t="s">
        <v>1009</v>
      </c>
      <c r="S50" s="10" t="s">
        <v>644</v>
      </c>
      <c r="Y50" s="3" t="s">
        <v>187</v>
      </c>
      <c r="AR50">
        <v>0.70549499999999998</v>
      </c>
      <c r="AT50">
        <v>60</v>
      </c>
      <c r="AV50" s="3" t="s">
        <v>768</v>
      </c>
    </row>
    <row r="51" spans="1:48" x14ac:dyDescent="0.2">
      <c r="A51" s="3" t="s">
        <v>989</v>
      </c>
      <c r="B51" s="8" t="s">
        <v>995</v>
      </c>
      <c r="D51" s="8">
        <v>4</v>
      </c>
      <c r="E51" s="3"/>
      <c r="F51" s="3">
        <v>59.525472200000003</v>
      </c>
      <c r="G51" s="3">
        <v>-112.205</v>
      </c>
      <c r="I51" s="10" t="s">
        <v>292</v>
      </c>
      <c r="R51" s="3" t="s">
        <v>1009</v>
      </c>
      <c r="S51" s="10" t="s">
        <v>644</v>
      </c>
      <c r="Y51" s="3" t="s">
        <v>187</v>
      </c>
      <c r="AR51">
        <v>0.48804000000000003</v>
      </c>
      <c r="AT51">
        <v>60</v>
      </c>
      <c r="AV51" s="3" t="s">
        <v>768</v>
      </c>
    </row>
    <row r="52" spans="1:48" x14ac:dyDescent="0.2">
      <c r="A52" s="3" t="s">
        <v>989</v>
      </c>
      <c r="B52" s="8" t="s">
        <v>995</v>
      </c>
      <c r="D52" s="8">
        <v>5</v>
      </c>
      <c r="E52" s="3"/>
      <c r="F52" s="3">
        <v>59.525527799999999</v>
      </c>
      <c r="G52" s="3">
        <v>-112.22158330000001</v>
      </c>
      <c r="I52" s="10" t="s">
        <v>292</v>
      </c>
      <c r="R52" s="3" t="s">
        <v>1009</v>
      </c>
      <c r="S52" s="10" t="s">
        <v>644</v>
      </c>
      <c r="Y52" s="3" t="s">
        <v>187</v>
      </c>
      <c r="AR52">
        <v>0.64462499999999989</v>
      </c>
      <c r="AT52">
        <v>60</v>
      </c>
      <c r="AV52" s="3" t="s">
        <v>768</v>
      </c>
    </row>
    <row r="53" spans="1:48" x14ac:dyDescent="0.2">
      <c r="A53" s="3" t="s">
        <v>989</v>
      </c>
      <c r="B53" s="8" t="s">
        <v>995</v>
      </c>
      <c r="D53" s="8">
        <v>6</v>
      </c>
      <c r="E53" s="3"/>
      <c r="F53" s="3">
        <v>59.525611099999999</v>
      </c>
      <c r="G53" s="3">
        <v>-112.22150000000001</v>
      </c>
      <c r="I53" s="10" t="s">
        <v>292</v>
      </c>
      <c r="R53" s="3" t="s">
        <v>1009</v>
      </c>
      <c r="S53" s="10" t="s">
        <v>644</v>
      </c>
      <c r="Y53" s="3" t="s">
        <v>187</v>
      </c>
      <c r="AR53">
        <v>0.88345499999999999</v>
      </c>
      <c r="AT53">
        <v>60</v>
      </c>
      <c r="AV53" s="3" t="s">
        <v>768</v>
      </c>
    </row>
    <row r="54" spans="1:48" x14ac:dyDescent="0.2">
      <c r="A54" s="3" t="s">
        <v>989</v>
      </c>
      <c r="B54" s="8" t="s">
        <v>995</v>
      </c>
      <c r="D54" s="8">
        <v>7</v>
      </c>
      <c r="E54" s="3"/>
      <c r="F54" s="3">
        <v>59.525472200000003</v>
      </c>
      <c r="G54" s="3">
        <v>-112.22175</v>
      </c>
      <c r="I54" s="10" t="s">
        <v>292</v>
      </c>
      <c r="R54" s="3" t="s">
        <v>1009</v>
      </c>
      <c r="S54" s="10" t="s">
        <v>644</v>
      </c>
      <c r="Y54" s="3" t="s">
        <v>187</v>
      </c>
      <c r="AR54">
        <v>0.417375</v>
      </c>
      <c r="AT54">
        <v>60</v>
      </c>
      <c r="AV54" s="3" t="s">
        <v>768</v>
      </c>
    </row>
    <row r="55" spans="1:48" x14ac:dyDescent="0.2">
      <c r="A55" s="3" t="s">
        <v>989</v>
      </c>
      <c r="B55" s="8" t="s">
        <v>995</v>
      </c>
      <c r="D55" s="8">
        <v>8</v>
      </c>
      <c r="E55" s="3"/>
      <c r="F55" s="3">
        <v>59.525472200000003</v>
      </c>
      <c r="G55" s="3">
        <v>-112.2218889</v>
      </c>
      <c r="I55" s="10" t="s">
        <v>292</v>
      </c>
      <c r="R55" s="3" t="s">
        <v>1009</v>
      </c>
      <c r="S55" s="10" t="s">
        <v>644</v>
      </c>
      <c r="Y55" s="3" t="s">
        <v>187</v>
      </c>
      <c r="AR55">
        <v>0.47569499999999992</v>
      </c>
      <c r="AT55">
        <v>60</v>
      </c>
      <c r="AV55" s="3" t="s">
        <v>768</v>
      </c>
    </row>
    <row r="56" spans="1:48" x14ac:dyDescent="0.2">
      <c r="A56" s="3" t="s">
        <v>989</v>
      </c>
      <c r="B56" s="8" t="s">
        <v>995</v>
      </c>
      <c r="D56" s="8">
        <v>1</v>
      </c>
      <c r="E56" s="3"/>
      <c r="F56" s="3">
        <v>59.525555599999997</v>
      </c>
      <c r="G56" s="3">
        <v>-112.2049167</v>
      </c>
      <c r="I56" s="10" t="s">
        <v>292</v>
      </c>
      <c r="R56" s="3" t="s">
        <v>1009</v>
      </c>
      <c r="S56" s="10" t="s">
        <v>644</v>
      </c>
      <c r="Y56" s="3" t="s">
        <v>187</v>
      </c>
      <c r="AR56">
        <v>0.32012999999999997</v>
      </c>
      <c r="AT56">
        <v>30</v>
      </c>
      <c r="AV56" s="3" t="s">
        <v>768</v>
      </c>
    </row>
    <row r="57" spans="1:48" x14ac:dyDescent="0.2">
      <c r="A57" s="3" t="s">
        <v>989</v>
      </c>
      <c r="B57" s="8" t="s">
        <v>996</v>
      </c>
      <c r="D57" s="8">
        <v>2</v>
      </c>
      <c r="E57" s="3"/>
      <c r="F57" s="3">
        <v>59.524805600000001</v>
      </c>
      <c r="G57" s="3">
        <v>-112.22130559999999</v>
      </c>
      <c r="I57" s="10" t="s">
        <v>292</v>
      </c>
      <c r="R57" s="3" t="s">
        <v>1010</v>
      </c>
      <c r="S57" s="10" t="s">
        <v>644</v>
      </c>
      <c r="Y57" s="3" t="s">
        <v>187</v>
      </c>
      <c r="AR57">
        <v>0.31672500000000003</v>
      </c>
      <c r="AT57">
        <v>60</v>
      </c>
      <c r="AV57" s="3" t="s">
        <v>768</v>
      </c>
    </row>
    <row r="58" spans="1:48" x14ac:dyDescent="0.2">
      <c r="A58" s="3" t="s">
        <v>989</v>
      </c>
      <c r="B58" s="8" t="s">
        <v>996</v>
      </c>
      <c r="D58" s="8">
        <v>3</v>
      </c>
      <c r="E58" s="3"/>
      <c r="F58" s="3">
        <v>59.524833299999997</v>
      </c>
      <c r="G58" s="3">
        <v>-112.22219440000001</v>
      </c>
      <c r="I58" s="10" t="s">
        <v>292</v>
      </c>
      <c r="R58" s="3" t="s">
        <v>1010</v>
      </c>
      <c r="S58" s="10" t="s">
        <v>644</v>
      </c>
      <c r="Y58" s="3" t="s">
        <v>187</v>
      </c>
      <c r="AR58">
        <v>0.409605</v>
      </c>
      <c r="AT58">
        <v>60</v>
      </c>
      <c r="AV58" s="3" t="s">
        <v>768</v>
      </c>
    </row>
    <row r="59" spans="1:48" x14ac:dyDescent="0.2">
      <c r="A59" s="3" t="s">
        <v>989</v>
      </c>
      <c r="B59" s="8" t="s">
        <v>996</v>
      </c>
      <c r="D59" s="8">
        <v>4</v>
      </c>
      <c r="E59" s="3"/>
      <c r="F59" s="3">
        <v>59.524833299999997</v>
      </c>
      <c r="G59" s="3">
        <v>-112.22158330000001</v>
      </c>
      <c r="I59" s="10" t="s">
        <v>292</v>
      </c>
      <c r="R59" s="3" t="s">
        <v>1010</v>
      </c>
      <c r="S59" s="10" t="s">
        <v>644</v>
      </c>
      <c r="Y59" s="3" t="s">
        <v>187</v>
      </c>
      <c r="AR59">
        <v>0.67232999999999998</v>
      </c>
      <c r="AT59">
        <v>60</v>
      </c>
      <c r="AV59" s="3" t="s">
        <v>768</v>
      </c>
    </row>
    <row r="60" spans="1:48" x14ac:dyDescent="0.2">
      <c r="A60" s="3" t="s">
        <v>989</v>
      </c>
      <c r="B60" s="8" t="s">
        <v>996</v>
      </c>
      <c r="D60" s="8">
        <v>5</v>
      </c>
      <c r="E60" s="3"/>
      <c r="F60" s="3">
        <v>59.524861100000003</v>
      </c>
      <c r="G60" s="3">
        <v>-112.2215556</v>
      </c>
      <c r="I60" s="10" t="s">
        <v>292</v>
      </c>
      <c r="R60" s="3" t="s">
        <v>1010</v>
      </c>
      <c r="S60" s="10" t="s">
        <v>644</v>
      </c>
      <c r="Y60" s="3" t="s">
        <v>187</v>
      </c>
      <c r="AR60">
        <v>0.37847999999999998</v>
      </c>
      <c r="AT60">
        <v>60</v>
      </c>
      <c r="AV60" s="3" t="s">
        <v>768</v>
      </c>
    </row>
    <row r="61" spans="1:48" x14ac:dyDescent="0.2">
      <c r="A61" s="3" t="s">
        <v>989</v>
      </c>
      <c r="B61" s="8" t="s">
        <v>996</v>
      </c>
      <c r="D61" s="8">
        <v>6</v>
      </c>
      <c r="E61" s="3"/>
      <c r="F61" s="3">
        <v>59.524944400000003</v>
      </c>
      <c r="G61" s="3">
        <v>-112.22143610000001</v>
      </c>
      <c r="I61" s="10" t="s">
        <v>292</v>
      </c>
      <c r="R61" s="3" t="s">
        <v>1010</v>
      </c>
      <c r="S61" s="10" t="s">
        <v>644</v>
      </c>
      <c r="Y61" s="3" t="s">
        <v>187</v>
      </c>
      <c r="AR61">
        <v>0.39351000000000003</v>
      </c>
      <c r="AT61">
        <v>60</v>
      </c>
      <c r="AV61" s="3" t="s">
        <v>768</v>
      </c>
    </row>
    <row r="62" spans="1:48" x14ac:dyDescent="0.2">
      <c r="A62" s="3" t="s">
        <v>989</v>
      </c>
      <c r="B62" s="8" t="s">
        <v>996</v>
      </c>
      <c r="D62" s="8">
        <v>7</v>
      </c>
      <c r="E62" s="3"/>
      <c r="F62" s="3">
        <v>59.524944400000003</v>
      </c>
      <c r="G62" s="3">
        <v>-112.2218333</v>
      </c>
      <c r="I62" s="10" t="s">
        <v>292</v>
      </c>
      <c r="R62" s="3" t="s">
        <v>1010</v>
      </c>
      <c r="S62" s="10" t="s">
        <v>644</v>
      </c>
      <c r="Y62" s="3" t="s">
        <v>187</v>
      </c>
      <c r="AR62">
        <v>0.48754500000000001</v>
      </c>
      <c r="AT62">
        <v>60</v>
      </c>
      <c r="AV62" s="3" t="s">
        <v>768</v>
      </c>
    </row>
    <row r="63" spans="1:48" x14ac:dyDescent="0.2">
      <c r="A63" s="3" t="s">
        <v>989</v>
      </c>
      <c r="B63" s="8" t="s">
        <v>996</v>
      </c>
      <c r="D63" s="8">
        <v>8</v>
      </c>
      <c r="E63" s="3"/>
      <c r="F63" s="3">
        <v>59.524888900000001</v>
      </c>
      <c r="G63" s="3">
        <v>-112.2216667</v>
      </c>
      <c r="I63" s="10" t="s">
        <v>292</v>
      </c>
      <c r="R63" s="3" t="s">
        <v>1010</v>
      </c>
      <c r="S63" s="10" t="s">
        <v>644</v>
      </c>
      <c r="Y63" s="3" t="s">
        <v>187</v>
      </c>
      <c r="AR63">
        <v>0.33418499999999995</v>
      </c>
      <c r="AT63">
        <v>60</v>
      </c>
      <c r="AV63" s="3" t="s">
        <v>768</v>
      </c>
    </row>
    <row r="64" spans="1:48" x14ac:dyDescent="0.2">
      <c r="A64" s="3" t="s">
        <v>989</v>
      </c>
      <c r="B64" s="8" t="s">
        <v>996</v>
      </c>
      <c r="D64" s="8">
        <v>9</v>
      </c>
      <c r="E64" s="3"/>
      <c r="F64" s="3">
        <v>59.524833299999997</v>
      </c>
      <c r="G64" s="3">
        <v>-112.2217222</v>
      </c>
      <c r="I64" s="10" t="s">
        <v>292</v>
      </c>
      <c r="R64" s="3" t="s">
        <v>1010</v>
      </c>
      <c r="S64" s="10" t="s">
        <v>644</v>
      </c>
      <c r="Y64" s="3" t="s">
        <v>187</v>
      </c>
      <c r="AR64">
        <v>0.35731499999999999</v>
      </c>
      <c r="AT64">
        <v>60</v>
      </c>
      <c r="AV64" s="3" t="s">
        <v>768</v>
      </c>
    </row>
    <row r="65" spans="1:48" x14ac:dyDescent="0.2">
      <c r="A65" s="3" t="s">
        <v>989</v>
      </c>
      <c r="B65" s="8" t="s">
        <v>996</v>
      </c>
      <c r="D65" s="8">
        <v>1</v>
      </c>
      <c r="E65" s="3"/>
      <c r="F65" s="3">
        <v>59.524861100000003</v>
      </c>
      <c r="G65" s="3">
        <v>-112.2213333</v>
      </c>
      <c r="I65" s="10" t="s">
        <v>292</v>
      </c>
      <c r="R65" s="3" t="s">
        <v>1010</v>
      </c>
      <c r="S65" s="10" t="s">
        <v>644</v>
      </c>
      <c r="Y65" s="3" t="s">
        <v>187</v>
      </c>
      <c r="AR65">
        <v>0.37885499999999994</v>
      </c>
      <c r="AT65">
        <v>60</v>
      </c>
      <c r="AV65" s="3" t="s">
        <v>768</v>
      </c>
    </row>
    <row r="66" spans="1:48" x14ac:dyDescent="0.2">
      <c r="A66" s="3" t="s">
        <v>989</v>
      </c>
      <c r="B66" s="8" t="s">
        <v>997</v>
      </c>
      <c r="D66" s="8">
        <v>2</v>
      </c>
      <c r="E66" s="3"/>
      <c r="F66" s="3">
        <v>59.524166700000002</v>
      </c>
      <c r="G66" s="3">
        <v>-112.22211110000001</v>
      </c>
      <c r="I66" s="10" t="s">
        <v>292</v>
      </c>
      <c r="R66" s="3" t="s">
        <v>1011</v>
      </c>
      <c r="S66" s="10" t="s">
        <v>644</v>
      </c>
      <c r="Y66" s="3" t="s">
        <v>187</v>
      </c>
      <c r="AR66">
        <v>0.51577499999999987</v>
      </c>
      <c r="AT66">
        <v>60</v>
      </c>
      <c r="AV66" s="3" t="s">
        <v>768</v>
      </c>
    </row>
    <row r="67" spans="1:48" x14ac:dyDescent="0.2">
      <c r="A67" s="3" t="s">
        <v>989</v>
      </c>
      <c r="B67" s="8" t="s">
        <v>997</v>
      </c>
      <c r="D67" s="8">
        <v>3</v>
      </c>
      <c r="E67" s="3"/>
      <c r="F67" s="3">
        <v>59.524111099999999</v>
      </c>
      <c r="G67" s="3">
        <v>-112.2212778</v>
      </c>
      <c r="I67" s="10" t="s">
        <v>292</v>
      </c>
      <c r="R67" s="3" t="s">
        <v>1011</v>
      </c>
      <c r="S67" s="10" t="s">
        <v>644</v>
      </c>
      <c r="Y67" s="3" t="s">
        <v>187</v>
      </c>
      <c r="AR67">
        <v>0.85186499999999987</v>
      </c>
      <c r="AT67">
        <v>60</v>
      </c>
      <c r="AV67" s="3" t="s">
        <v>768</v>
      </c>
    </row>
    <row r="68" spans="1:48" x14ac:dyDescent="0.2">
      <c r="A68" s="3" t="s">
        <v>989</v>
      </c>
      <c r="B68" s="8" t="s">
        <v>997</v>
      </c>
      <c r="D68" s="8">
        <v>4</v>
      </c>
      <c r="E68" s="3"/>
      <c r="F68" s="3">
        <v>59.524138899999997</v>
      </c>
      <c r="G68" s="3">
        <v>-112.2222222</v>
      </c>
      <c r="I68" s="10" t="s">
        <v>292</v>
      </c>
      <c r="R68" s="3" t="s">
        <v>1011</v>
      </c>
      <c r="S68" s="10" t="s">
        <v>644</v>
      </c>
      <c r="Y68" s="3" t="s">
        <v>187</v>
      </c>
      <c r="AR68">
        <v>0.52837499999999993</v>
      </c>
      <c r="AT68">
        <v>60</v>
      </c>
      <c r="AV68" s="3" t="s">
        <v>768</v>
      </c>
    </row>
    <row r="69" spans="1:48" x14ac:dyDescent="0.2">
      <c r="A69" s="3" t="s">
        <v>989</v>
      </c>
      <c r="B69" s="8" t="s">
        <v>997</v>
      </c>
      <c r="D69" s="8">
        <v>5</v>
      </c>
      <c r="E69" s="3"/>
      <c r="F69" s="3">
        <v>59.524305599999998</v>
      </c>
      <c r="G69" s="3">
        <v>-112.2224167</v>
      </c>
      <c r="I69" s="10" t="s">
        <v>292</v>
      </c>
      <c r="R69" s="3" t="s">
        <v>1011</v>
      </c>
      <c r="S69" s="10" t="s">
        <v>644</v>
      </c>
      <c r="Y69" s="3" t="s">
        <v>187</v>
      </c>
      <c r="AR69">
        <v>0.39722999999999997</v>
      </c>
      <c r="AT69">
        <v>60</v>
      </c>
      <c r="AV69" s="3" t="s">
        <v>768</v>
      </c>
    </row>
    <row r="70" spans="1:48" x14ac:dyDescent="0.2">
      <c r="A70" s="3" t="s">
        <v>989</v>
      </c>
      <c r="B70" s="8" t="s">
        <v>997</v>
      </c>
      <c r="D70" s="8">
        <v>6</v>
      </c>
      <c r="E70" s="3"/>
      <c r="F70" s="3">
        <v>59.5242778</v>
      </c>
      <c r="G70" s="3">
        <v>-112.2222222</v>
      </c>
      <c r="I70" s="10" t="s">
        <v>292</v>
      </c>
      <c r="R70" s="3" t="s">
        <v>1011</v>
      </c>
      <c r="S70" s="10" t="s">
        <v>644</v>
      </c>
      <c r="Y70" s="3" t="s">
        <v>187</v>
      </c>
      <c r="AR70">
        <v>0.45116999999999996</v>
      </c>
      <c r="AT70">
        <v>60</v>
      </c>
      <c r="AV70" s="3" t="s">
        <v>768</v>
      </c>
    </row>
    <row r="71" spans="1:48" x14ac:dyDescent="0.2">
      <c r="A71" s="3" t="s">
        <v>989</v>
      </c>
      <c r="B71" s="8" t="s">
        <v>997</v>
      </c>
      <c r="D71" s="8">
        <v>7</v>
      </c>
      <c r="E71" s="3"/>
      <c r="F71" s="3">
        <v>59.524333300000002</v>
      </c>
      <c r="G71" s="3">
        <v>-112.2224722</v>
      </c>
      <c r="I71" s="10" t="s">
        <v>292</v>
      </c>
      <c r="R71" s="3" t="s">
        <v>1011</v>
      </c>
      <c r="S71" s="10" t="s">
        <v>644</v>
      </c>
      <c r="Y71" s="3" t="s">
        <v>187</v>
      </c>
      <c r="AR71">
        <v>0.53816999999999993</v>
      </c>
      <c r="AT71">
        <v>60</v>
      </c>
      <c r="AV71" s="3" t="s">
        <v>768</v>
      </c>
    </row>
    <row r="72" spans="1:48" x14ac:dyDescent="0.2">
      <c r="A72" s="3" t="s">
        <v>989</v>
      </c>
      <c r="B72" s="8" t="s">
        <v>997</v>
      </c>
      <c r="D72" s="8">
        <v>8</v>
      </c>
      <c r="E72" s="3"/>
      <c r="F72" s="3">
        <v>59.524333300000002</v>
      </c>
      <c r="G72" s="3">
        <v>-112.2224167</v>
      </c>
      <c r="I72" s="10" t="s">
        <v>292</v>
      </c>
      <c r="R72" s="3" t="s">
        <v>1011</v>
      </c>
      <c r="S72" s="10" t="s">
        <v>644</v>
      </c>
      <c r="Y72" s="3" t="s">
        <v>187</v>
      </c>
      <c r="AR72">
        <v>0.37936499999999995</v>
      </c>
      <c r="AT72">
        <v>60</v>
      </c>
      <c r="AV72" s="3" t="s">
        <v>768</v>
      </c>
    </row>
    <row r="73" spans="1:48" x14ac:dyDescent="0.2">
      <c r="A73" s="3" t="s">
        <v>989</v>
      </c>
      <c r="B73" s="8" t="s">
        <v>997</v>
      </c>
      <c r="D73" s="8">
        <v>9</v>
      </c>
      <c r="E73" s="3"/>
      <c r="F73" s="3">
        <v>59.524194399999999</v>
      </c>
      <c r="G73" s="3">
        <v>-112.2225833</v>
      </c>
      <c r="I73" s="10" t="s">
        <v>292</v>
      </c>
      <c r="R73" s="3" t="s">
        <v>1011</v>
      </c>
      <c r="S73" s="10" t="s">
        <v>644</v>
      </c>
      <c r="Y73" s="3" t="s">
        <v>187</v>
      </c>
      <c r="AR73">
        <v>0.313305</v>
      </c>
      <c r="AT73">
        <v>45</v>
      </c>
      <c r="AV73" s="3" t="s">
        <v>768</v>
      </c>
    </row>
    <row r="74" spans="1:48" x14ac:dyDescent="0.2">
      <c r="A74" s="3" t="s">
        <v>989</v>
      </c>
      <c r="B74" s="8" t="s">
        <v>997</v>
      </c>
      <c r="D74" s="8">
        <v>1</v>
      </c>
      <c r="E74" s="3"/>
      <c r="F74" s="3">
        <v>59.524250000000002</v>
      </c>
      <c r="G74" s="3">
        <v>-112.2221389</v>
      </c>
      <c r="I74" s="10" t="s">
        <v>292</v>
      </c>
      <c r="R74" s="3" t="s">
        <v>1011</v>
      </c>
      <c r="S74" s="10" t="s">
        <v>644</v>
      </c>
      <c r="Y74" s="3" t="s">
        <v>187</v>
      </c>
      <c r="AR74">
        <v>0.53871000000000002</v>
      </c>
      <c r="AT74">
        <v>60</v>
      </c>
      <c r="AV74" s="3" t="s">
        <v>768</v>
      </c>
    </row>
    <row r="75" spans="1:48" x14ac:dyDescent="0.2">
      <c r="A75" s="3" t="s">
        <v>989</v>
      </c>
      <c r="B75" s="8" t="s">
        <v>998</v>
      </c>
      <c r="D75" s="8">
        <v>2</v>
      </c>
      <c r="E75" s="3"/>
      <c r="F75" s="3">
        <v>59.440083299999998</v>
      </c>
      <c r="G75" s="3">
        <v>-112.3532222</v>
      </c>
      <c r="I75" s="10" t="s">
        <v>292</v>
      </c>
      <c r="R75" s="3" t="s">
        <v>1011</v>
      </c>
      <c r="S75" s="10" t="s">
        <v>644</v>
      </c>
      <c r="Y75" s="3" t="s">
        <v>187</v>
      </c>
      <c r="AR75">
        <v>0.40434000000000003</v>
      </c>
      <c r="AT75">
        <v>60</v>
      </c>
      <c r="AV75" s="3" t="s">
        <v>768</v>
      </c>
    </row>
    <row r="76" spans="1:48" x14ac:dyDescent="0.2">
      <c r="A76" s="3" t="s">
        <v>989</v>
      </c>
      <c r="B76" s="8" t="s">
        <v>998</v>
      </c>
      <c r="D76" s="8">
        <v>3</v>
      </c>
      <c r="E76" s="3"/>
      <c r="F76" s="3">
        <v>59.440027800000003</v>
      </c>
      <c r="G76" s="3">
        <v>-112.3532222</v>
      </c>
      <c r="I76" s="10" t="s">
        <v>292</v>
      </c>
      <c r="R76" s="3" t="s">
        <v>1011</v>
      </c>
      <c r="S76" s="10" t="s">
        <v>644</v>
      </c>
      <c r="Y76" s="3" t="s">
        <v>187</v>
      </c>
      <c r="AR76">
        <v>0.42135000000000006</v>
      </c>
      <c r="AT76">
        <v>60</v>
      </c>
      <c r="AV76" s="3" t="s">
        <v>768</v>
      </c>
    </row>
    <row r="77" spans="1:48" x14ac:dyDescent="0.2">
      <c r="A77" s="3" t="s">
        <v>989</v>
      </c>
      <c r="B77" s="8" t="s">
        <v>998</v>
      </c>
      <c r="D77" s="8">
        <v>4</v>
      </c>
      <c r="E77" s="3"/>
      <c r="F77" s="3">
        <v>59.440027800000003</v>
      </c>
      <c r="G77" s="3">
        <v>-112.3533889</v>
      </c>
      <c r="I77" s="10" t="s">
        <v>292</v>
      </c>
      <c r="R77" s="3" t="s">
        <v>1011</v>
      </c>
      <c r="S77" s="10" t="s">
        <v>644</v>
      </c>
      <c r="Y77" s="3" t="s">
        <v>187</v>
      </c>
      <c r="AR77">
        <v>0.48799500000000007</v>
      </c>
      <c r="AT77">
        <v>45</v>
      </c>
      <c r="AV77" s="3" t="s">
        <v>768</v>
      </c>
    </row>
    <row r="78" spans="1:48" x14ac:dyDescent="0.2">
      <c r="A78" s="3" t="s">
        <v>989</v>
      </c>
      <c r="B78" s="8" t="s">
        <v>998</v>
      </c>
      <c r="D78" s="8">
        <v>5</v>
      </c>
      <c r="E78" s="3"/>
      <c r="F78" s="3">
        <v>59.440166699999999</v>
      </c>
      <c r="G78" s="3">
        <v>-112.3533889</v>
      </c>
      <c r="I78" s="10" t="s">
        <v>292</v>
      </c>
      <c r="R78" s="3" t="s">
        <v>1011</v>
      </c>
      <c r="S78" s="10" t="s">
        <v>644</v>
      </c>
      <c r="Y78" s="3" t="s">
        <v>187</v>
      </c>
      <c r="AR78">
        <v>0.38299499999999997</v>
      </c>
      <c r="AT78">
        <v>45</v>
      </c>
      <c r="AV78" s="3" t="s">
        <v>768</v>
      </c>
    </row>
    <row r="79" spans="1:48" x14ac:dyDescent="0.2">
      <c r="A79" s="3" t="s">
        <v>989</v>
      </c>
      <c r="B79" s="8" t="s">
        <v>998</v>
      </c>
      <c r="D79" s="8">
        <v>6</v>
      </c>
      <c r="E79" s="3"/>
      <c r="F79" s="3">
        <v>59.440222200000001</v>
      </c>
      <c r="G79" s="3">
        <v>-112.3533889</v>
      </c>
      <c r="I79" s="10" t="s">
        <v>292</v>
      </c>
      <c r="R79" s="3" t="s">
        <v>1011</v>
      </c>
      <c r="S79" s="10" t="s">
        <v>644</v>
      </c>
      <c r="Y79" s="3" t="s">
        <v>187</v>
      </c>
      <c r="AR79">
        <v>0.35650500000000002</v>
      </c>
      <c r="AT79">
        <v>60</v>
      </c>
      <c r="AV79" s="3" t="s">
        <v>768</v>
      </c>
    </row>
    <row r="80" spans="1:48" x14ac:dyDescent="0.2">
      <c r="A80" s="3" t="s">
        <v>989</v>
      </c>
      <c r="B80" s="8" t="s">
        <v>998</v>
      </c>
      <c r="D80" s="8">
        <v>7</v>
      </c>
      <c r="E80" s="3"/>
      <c r="F80" s="3">
        <v>59.440222200000001</v>
      </c>
      <c r="G80" s="3">
        <v>-112.35355560000001</v>
      </c>
      <c r="I80" s="10" t="s">
        <v>292</v>
      </c>
      <c r="R80" s="3" t="s">
        <v>1011</v>
      </c>
      <c r="S80" s="10" t="s">
        <v>644</v>
      </c>
      <c r="Y80" s="3" t="s">
        <v>187</v>
      </c>
      <c r="AR80">
        <v>0.44570999999999994</v>
      </c>
      <c r="AT80">
        <v>45</v>
      </c>
      <c r="AV80" s="3" t="s">
        <v>768</v>
      </c>
    </row>
    <row r="81" spans="1:48" x14ac:dyDescent="0.2">
      <c r="A81" s="3" t="s">
        <v>989</v>
      </c>
      <c r="B81" s="8" t="s">
        <v>998</v>
      </c>
      <c r="D81" s="8">
        <v>8</v>
      </c>
      <c r="E81" s="3"/>
      <c r="F81" s="3">
        <v>59.440138900000001</v>
      </c>
      <c r="G81" s="3">
        <v>-112.35361109999999</v>
      </c>
      <c r="I81" s="10" t="s">
        <v>292</v>
      </c>
      <c r="R81" s="3" t="s">
        <v>1011</v>
      </c>
      <c r="S81" s="10" t="s">
        <v>644</v>
      </c>
      <c r="Y81" s="3" t="s">
        <v>187</v>
      </c>
      <c r="AR81">
        <v>3.3644099999999999</v>
      </c>
      <c r="AT81">
        <v>60</v>
      </c>
      <c r="AV81" s="3" t="s">
        <v>768</v>
      </c>
    </row>
    <row r="82" spans="1:48" x14ac:dyDescent="0.2">
      <c r="A82" s="3" t="s">
        <v>989</v>
      </c>
      <c r="B82" s="8" t="s">
        <v>998</v>
      </c>
      <c r="D82" s="8">
        <v>9</v>
      </c>
      <c r="E82" s="3"/>
      <c r="F82" s="3">
        <v>59.4399722</v>
      </c>
      <c r="G82" s="3">
        <v>-112.35363890000001</v>
      </c>
      <c r="I82" s="10" t="s">
        <v>292</v>
      </c>
      <c r="R82" s="3" t="s">
        <v>1011</v>
      </c>
      <c r="S82" s="10" t="s">
        <v>644</v>
      </c>
      <c r="Y82" s="3" t="s">
        <v>187</v>
      </c>
      <c r="AR82">
        <v>0.64171500000000004</v>
      </c>
      <c r="AT82">
        <v>45</v>
      </c>
      <c r="AV82" s="3" t="s">
        <v>768</v>
      </c>
    </row>
    <row r="83" spans="1:48" x14ac:dyDescent="0.2">
      <c r="A83" s="3" t="s">
        <v>989</v>
      </c>
      <c r="B83" s="8" t="s">
        <v>998</v>
      </c>
      <c r="D83" s="8">
        <v>1</v>
      </c>
      <c r="E83" s="3"/>
      <c r="F83" s="3">
        <v>59.440194400000003</v>
      </c>
      <c r="G83" s="3">
        <v>-112.35319440000001</v>
      </c>
      <c r="I83" s="10" t="s">
        <v>292</v>
      </c>
      <c r="R83" s="3" t="s">
        <v>1011</v>
      </c>
      <c r="S83" s="10" t="s">
        <v>644</v>
      </c>
      <c r="Y83" s="3" t="s">
        <v>187</v>
      </c>
      <c r="AR83">
        <v>0.43999499999999997</v>
      </c>
      <c r="AT83">
        <v>60</v>
      </c>
      <c r="AV83" s="3" t="s">
        <v>768</v>
      </c>
    </row>
    <row r="84" spans="1:48" x14ac:dyDescent="0.2">
      <c r="A84" s="3" t="s">
        <v>989</v>
      </c>
      <c r="B84" s="8" t="s">
        <v>999</v>
      </c>
      <c r="D84" s="8">
        <v>2</v>
      </c>
      <c r="E84" s="3"/>
      <c r="F84" s="3">
        <v>60.017222199999999</v>
      </c>
      <c r="G84" s="3">
        <v>-112.2050278</v>
      </c>
      <c r="I84" s="10" t="s">
        <v>292</v>
      </c>
      <c r="R84" s="3" t="s">
        <v>1010</v>
      </c>
      <c r="S84" s="10" t="s">
        <v>644</v>
      </c>
      <c r="Y84" s="3" t="s">
        <v>187</v>
      </c>
      <c r="AR84">
        <v>0.23331000000000002</v>
      </c>
      <c r="AT84">
        <v>60</v>
      </c>
      <c r="AV84" s="3" t="s">
        <v>768</v>
      </c>
    </row>
    <row r="85" spans="1:48" x14ac:dyDescent="0.2">
      <c r="A85" s="3" t="s">
        <v>989</v>
      </c>
      <c r="B85" s="8" t="s">
        <v>999</v>
      </c>
      <c r="D85" s="8">
        <v>3</v>
      </c>
      <c r="E85" s="3"/>
      <c r="F85" s="3">
        <v>60.017194400000001</v>
      </c>
      <c r="G85" s="3">
        <v>-112.20505559999999</v>
      </c>
      <c r="I85" s="10" t="s">
        <v>292</v>
      </c>
      <c r="R85" s="3" t="s">
        <v>1010</v>
      </c>
      <c r="S85" s="10" t="s">
        <v>644</v>
      </c>
      <c r="Y85" s="3" t="s">
        <v>187</v>
      </c>
      <c r="AR85">
        <v>0.198495</v>
      </c>
      <c r="AT85">
        <v>60</v>
      </c>
      <c r="AV85" s="3" t="s">
        <v>768</v>
      </c>
    </row>
    <row r="86" spans="1:48" x14ac:dyDescent="0.2">
      <c r="A86" s="3" t="s">
        <v>989</v>
      </c>
      <c r="B86" s="8" t="s">
        <v>999</v>
      </c>
      <c r="D86" s="8">
        <v>4</v>
      </c>
      <c r="E86" s="3"/>
      <c r="F86" s="3">
        <v>60.017166699999997</v>
      </c>
      <c r="G86" s="3">
        <v>-112.2054444</v>
      </c>
      <c r="I86" s="10" t="s">
        <v>292</v>
      </c>
      <c r="R86" s="3" t="s">
        <v>1010</v>
      </c>
      <c r="S86" s="10" t="s">
        <v>644</v>
      </c>
      <c r="Y86" s="3" t="s">
        <v>187</v>
      </c>
      <c r="AR86">
        <v>0.26860499999999998</v>
      </c>
      <c r="AT86">
        <v>60</v>
      </c>
      <c r="AV86" s="3" t="s">
        <v>768</v>
      </c>
    </row>
    <row r="87" spans="1:48" x14ac:dyDescent="0.2">
      <c r="A87" s="3" t="s">
        <v>989</v>
      </c>
      <c r="B87" s="8" t="s">
        <v>999</v>
      </c>
      <c r="D87" s="8">
        <v>5</v>
      </c>
      <c r="E87" s="3"/>
      <c r="F87" s="3">
        <v>60.017277800000002</v>
      </c>
      <c r="G87" s="3">
        <v>-112.20522219999999</v>
      </c>
      <c r="I87" s="10" t="s">
        <v>292</v>
      </c>
      <c r="R87" s="3" t="s">
        <v>1010</v>
      </c>
      <c r="S87" s="10" t="s">
        <v>644</v>
      </c>
      <c r="Y87" s="3" t="s">
        <v>187</v>
      </c>
      <c r="AR87">
        <v>0.41843999999999992</v>
      </c>
      <c r="AT87">
        <v>60</v>
      </c>
      <c r="AV87" s="3" t="s">
        <v>768</v>
      </c>
    </row>
    <row r="88" spans="1:48" x14ac:dyDescent="0.2">
      <c r="A88" s="3" t="s">
        <v>989</v>
      </c>
      <c r="B88" s="8" t="s">
        <v>999</v>
      </c>
      <c r="D88" s="8">
        <v>6</v>
      </c>
      <c r="E88" s="3"/>
      <c r="F88" s="3">
        <v>60.017333299999997</v>
      </c>
      <c r="G88" s="3">
        <v>-112.2053056</v>
      </c>
      <c r="I88" s="10" t="s">
        <v>292</v>
      </c>
      <c r="R88" s="3" t="s">
        <v>1010</v>
      </c>
      <c r="S88" s="10" t="s">
        <v>644</v>
      </c>
      <c r="Y88" s="3" t="s">
        <v>187</v>
      </c>
      <c r="AR88">
        <v>0.23582999999999998</v>
      </c>
      <c r="AT88">
        <v>60</v>
      </c>
      <c r="AV88" s="3" t="s">
        <v>768</v>
      </c>
    </row>
    <row r="89" spans="1:48" x14ac:dyDescent="0.2">
      <c r="A89" s="3" t="s">
        <v>989</v>
      </c>
      <c r="B89" s="8" t="s">
        <v>999</v>
      </c>
      <c r="D89" s="8">
        <v>7</v>
      </c>
      <c r="E89" s="3"/>
      <c r="F89" s="3">
        <v>60.017361100000002</v>
      </c>
      <c r="G89" s="3">
        <v>-112.2054167</v>
      </c>
      <c r="I89" s="10" t="s">
        <v>292</v>
      </c>
      <c r="R89" s="3" t="s">
        <v>1010</v>
      </c>
      <c r="S89" s="10" t="s">
        <v>644</v>
      </c>
      <c r="Y89" s="3" t="s">
        <v>187</v>
      </c>
      <c r="AR89">
        <v>0.27156000000000002</v>
      </c>
      <c r="AT89">
        <v>60</v>
      </c>
      <c r="AV89" s="3" t="s">
        <v>768</v>
      </c>
    </row>
    <row r="90" spans="1:48" x14ac:dyDescent="0.2">
      <c r="A90" s="3" t="s">
        <v>989</v>
      </c>
      <c r="B90" s="8" t="s">
        <v>999</v>
      </c>
      <c r="D90" s="8">
        <v>8</v>
      </c>
      <c r="E90" s="3"/>
      <c r="F90" s="3">
        <v>60.017361100000002</v>
      </c>
      <c r="G90" s="3">
        <v>-112.2053889</v>
      </c>
      <c r="I90" s="10" t="s">
        <v>292</v>
      </c>
      <c r="R90" s="3" t="s">
        <v>1010</v>
      </c>
      <c r="S90" s="10" t="s">
        <v>644</v>
      </c>
      <c r="Y90" s="3" t="s">
        <v>187</v>
      </c>
      <c r="AR90">
        <v>0.224715</v>
      </c>
      <c r="AT90">
        <v>60</v>
      </c>
      <c r="AV90" s="3" t="s">
        <v>768</v>
      </c>
    </row>
    <row r="91" spans="1:48" x14ac:dyDescent="0.2">
      <c r="A91" s="3" t="s">
        <v>989</v>
      </c>
      <c r="B91" s="8" t="s">
        <v>999</v>
      </c>
      <c r="D91" s="8">
        <v>9</v>
      </c>
      <c r="E91" s="3"/>
      <c r="F91" s="3">
        <v>60.017194400000001</v>
      </c>
      <c r="G91" s="3">
        <v>-112.2053889</v>
      </c>
      <c r="I91" s="10" t="s">
        <v>292</v>
      </c>
      <c r="R91" s="3" t="s">
        <v>1010</v>
      </c>
      <c r="S91" s="10" t="s">
        <v>644</v>
      </c>
      <c r="Y91" s="3" t="s">
        <v>187</v>
      </c>
      <c r="AR91">
        <v>0.20200499999999999</v>
      </c>
      <c r="AT91">
        <v>60</v>
      </c>
      <c r="AV91" s="3" t="s">
        <v>768</v>
      </c>
    </row>
    <row r="92" spans="1:48" x14ac:dyDescent="0.2">
      <c r="A92" s="3" t="s">
        <v>989</v>
      </c>
      <c r="B92" s="8" t="s">
        <v>999</v>
      </c>
      <c r="D92" s="8">
        <v>1</v>
      </c>
      <c r="E92" s="3"/>
      <c r="F92" s="3">
        <v>60.0173889</v>
      </c>
      <c r="G92" s="3">
        <v>-112.2048889</v>
      </c>
      <c r="I92" s="10" t="s">
        <v>292</v>
      </c>
      <c r="R92" s="3" t="s">
        <v>1010</v>
      </c>
      <c r="S92" s="10" t="s">
        <v>644</v>
      </c>
      <c r="Y92" s="3" t="s">
        <v>187</v>
      </c>
      <c r="AR92">
        <v>0.35660999999999993</v>
      </c>
      <c r="AT92">
        <v>60</v>
      </c>
      <c r="AV92" s="3" t="s">
        <v>768</v>
      </c>
    </row>
    <row r="93" spans="1:48" x14ac:dyDescent="0.2">
      <c r="A93" s="3" t="s">
        <v>989</v>
      </c>
      <c r="B93" s="8" t="s">
        <v>1000</v>
      </c>
      <c r="D93" s="8">
        <v>2</v>
      </c>
      <c r="E93" s="3"/>
      <c r="F93" s="3">
        <v>60.1439722</v>
      </c>
      <c r="G93" s="3">
        <v>-113.64875000000001</v>
      </c>
      <c r="I93" s="10" t="s">
        <v>292</v>
      </c>
      <c r="R93" s="3" t="s">
        <v>1012</v>
      </c>
      <c r="S93" s="10" t="s">
        <v>644</v>
      </c>
      <c r="Y93" s="3" t="s">
        <v>187</v>
      </c>
      <c r="AR93">
        <v>0.13312499999999999</v>
      </c>
      <c r="AT93">
        <v>15</v>
      </c>
      <c r="AV93" s="3" t="s">
        <v>768</v>
      </c>
    </row>
    <row r="94" spans="1:48" x14ac:dyDescent="0.2">
      <c r="A94" s="3" t="s">
        <v>989</v>
      </c>
      <c r="B94" s="8" t="s">
        <v>1000</v>
      </c>
      <c r="D94" s="8">
        <v>3</v>
      </c>
      <c r="E94" s="3"/>
      <c r="F94" s="3">
        <v>60.143944400000002</v>
      </c>
      <c r="G94" s="3">
        <v>-113.6484722</v>
      </c>
      <c r="I94" s="10" t="s">
        <v>292</v>
      </c>
      <c r="R94" s="3" t="s">
        <v>1012</v>
      </c>
      <c r="S94" s="10" t="s">
        <v>644</v>
      </c>
      <c r="Y94" s="3" t="s">
        <v>187</v>
      </c>
      <c r="AR94">
        <v>0.30186000000000002</v>
      </c>
      <c r="AT94">
        <v>15</v>
      </c>
      <c r="AV94" s="3" t="s">
        <v>768</v>
      </c>
    </row>
    <row r="95" spans="1:48" x14ac:dyDescent="0.2">
      <c r="A95" s="3" t="s">
        <v>989</v>
      </c>
      <c r="B95" s="8" t="s">
        <v>1000</v>
      </c>
      <c r="D95" s="8">
        <v>4</v>
      </c>
      <c r="E95" s="3"/>
      <c r="F95" s="3">
        <v>60.143999999999998</v>
      </c>
      <c r="G95" s="3">
        <v>-113.6483611</v>
      </c>
      <c r="I95" s="10" t="s">
        <v>292</v>
      </c>
      <c r="R95" s="3" t="s">
        <v>1012</v>
      </c>
      <c r="S95" s="10" t="s">
        <v>644</v>
      </c>
      <c r="Y95" s="3" t="s">
        <v>187</v>
      </c>
      <c r="AR95">
        <v>0.26702999999999999</v>
      </c>
      <c r="AT95">
        <v>15</v>
      </c>
      <c r="AV95" s="3" t="s">
        <v>768</v>
      </c>
    </row>
    <row r="96" spans="1:48" x14ac:dyDescent="0.2">
      <c r="A96" s="3" t="s">
        <v>989</v>
      </c>
      <c r="B96" s="8" t="s">
        <v>1000</v>
      </c>
      <c r="D96" s="8">
        <v>5</v>
      </c>
      <c r="E96" s="3"/>
      <c r="F96" s="3">
        <v>60.144027800000003</v>
      </c>
      <c r="G96" s="3">
        <v>-113.6485833</v>
      </c>
      <c r="I96" s="10" t="s">
        <v>292</v>
      </c>
      <c r="R96" s="3" t="s">
        <v>1012</v>
      </c>
      <c r="S96" s="10" t="s">
        <v>644</v>
      </c>
      <c r="Y96" s="3" t="s">
        <v>187</v>
      </c>
      <c r="AR96">
        <v>0.13632</v>
      </c>
      <c r="AT96">
        <v>15</v>
      </c>
      <c r="AV96" s="3" t="s">
        <v>768</v>
      </c>
    </row>
    <row r="97" spans="1:48" x14ac:dyDescent="0.2">
      <c r="A97" s="3" t="s">
        <v>989</v>
      </c>
      <c r="B97" s="8" t="s">
        <v>1000</v>
      </c>
      <c r="D97" s="8">
        <v>1</v>
      </c>
      <c r="E97" s="3"/>
      <c r="F97" s="3">
        <v>60.144027800000003</v>
      </c>
      <c r="G97" s="3">
        <v>-113.6485278</v>
      </c>
      <c r="I97" s="10" t="s">
        <v>292</v>
      </c>
      <c r="R97" s="3" t="s">
        <v>1012</v>
      </c>
      <c r="S97" s="10" t="s">
        <v>644</v>
      </c>
      <c r="Y97" s="3" t="s">
        <v>187</v>
      </c>
      <c r="AR97">
        <v>0.27948000000000006</v>
      </c>
      <c r="AT97">
        <v>15</v>
      </c>
      <c r="AV97" s="3" t="s">
        <v>768</v>
      </c>
    </row>
    <row r="98" spans="1:48" x14ac:dyDescent="0.2">
      <c r="E98" s="3"/>
    </row>
    <row r="99" spans="1:48" x14ac:dyDescent="0.2">
      <c r="E99" s="3"/>
    </row>
    <row r="100" spans="1:48" x14ac:dyDescent="0.2">
      <c r="E100" s="3"/>
    </row>
    <row r="101" spans="1:48" x14ac:dyDescent="0.2">
      <c r="E101" s="3"/>
    </row>
    <row r="102" spans="1:48" x14ac:dyDescent="0.2">
      <c r="E102" s="3"/>
    </row>
    <row r="103" spans="1:48" x14ac:dyDescent="0.2">
      <c r="E103" s="3"/>
    </row>
    <row r="104" spans="1:48" x14ac:dyDescent="0.2">
      <c r="E104" s="3"/>
    </row>
    <row r="105" spans="1:48" x14ac:dyDescent="0.2">
      <c r="E105" s="3"/>
    </row>
    <row r="106" spans="1:48" x14ac:dyDescent="0.2">
      <c r="E106" s="3"/>
    </row>
    <row r="107" spans="1:48" x14ac:dyDescent="0.2">
      <c r="E107" s="3"/>
    </row>
    <row r="108" spans="1:48" x14ac:dyDescent="0.2">
      <c r="E108" s="3"/>
    </row>
    <row r="109" spans="1:48" x14ac:dyDescent="0.2">
      <c r="E109" s="3"/>
    </row>
    <row r="110" spans="1:48" x14ac:dyDescent="0.2">
      <c r="E110" s="3"/>
    </row>
    <row r="111" spans="1:48" x14ac:dyDescent="0.2">
      <c r="E111" s="3"/>
    </row>
    <row r="112" spans="1:48" x14ac:dyDescent="0.2">
      <c r="E112" s="3"/>
    </row>
    <row r="113" spans="5:5" x14ac:dyDescent="0.2">
      <c r="E113" s="3"/>
    </row>
    <row r="114" spans="5:5" x14ac:dyDescent="0.2">
      <c r="E114" s="3"/>
    </row>
    <row r="115" spans="5:5" x14ac:dyDescent="0.2">
      <c r="E115" s="3"/>
    </row>
    <row r="116" spans="5:5" x14ac:dyDescent="0.2">
      <c r="E116" s="3"/>
    </row>
    <row r="117" spans="5:5" x14ac:dyDescent="0.2">
      <c r="E117" s="3"/>
    </row>
    <row r="118" spans="5:5" x14ac:dyDescent="0.2">
      <c r="E118" s="3"/>
    </row>
    <row r="119" spans="5:5" x14ac:dyDescent="0.2">
      <c r="E119" s="3"/>
    </row>
    <row r="120" spans="5:5" x14ac:dyDescent="0.2">
      <c r="E120" s="3"/>
    </row>
    <row r="121" spans="5:5" x14ac:dyDescent="0.2">
      <c r="E121" s="3"/>
    </row>
    <row r="122" spans="5:5" x14ac:dyDescent="0.2">
      <c r="E122" s="3"/>
    </row>
    <row r="123" spans="5:5" x14ac:dyDescent="0.2">
      <c r="E123" s="3"/>
    </row>
    <row r="124" spans="5:5" x14ac:dyDescent="0.2">
      <c r="E124" s="3"/>
    </row>
    <row r="125" spans="5:5" x14ac:dyDescent="0.2">
      <c r="E125" s="3"/>
    </row>
    <row r="126" spans="5:5" x14ac:dyDescent="0.2">
      <c r="E126" s="3"/>
    </row>
    <row r="127" spans="5:5" x14ac:dyDescent="0.2">
      <c r="E127" s="3"/>
    </row>
    <row r="128" spans="5:5" x14ac:dyDescent="0.2">
      <c r="E128" s="3"/>
    </row>
    <row r="129" spans="5:5" x14ac:dyDescent="0.2">
      <c r="E129" s="3"/>
    </row>
    <row r="130" spans="5:5" x14ac:dyDescent="0.2">
      <c r="E130" s="3"/>
    </row>
    <row r="131" spans="5:5" x14ac:dyDescent="0.2">
      <c r="E131" s="3"/>
    </row>
    <row r="132" spans="5:5" x14ac:dyDescent="0.2">
      <c r="E132" s="3"/>
    </row>
    <row r="133" spans="5:5" x14ac:dyDescent="0.2">
      <c r="E133" s="3"/>
    </row>
    <row r="134" spans="5:5" x14ac:dyDescent="0.2">
      <c r="E134" s="3"/>
    </row>
    <row r="135" spans="5:5" x14ac:dyDescent="0.2">
      <c r="E135" s="3"/>
    </row>
    <row r="136" spans="5:5" x14ac:dyDescent="0.2">
      <c r="E136" s="3"/>
    </row>
    <row r="137" spans="5:5" x14ac:dyDescent="0.2">
      <c r="E137" s="3"/>
    </row>
    <row r="138" spans="5:5" x14ac:dyDescent="0.2">
      <c r="E138" s="3"/>
    </row>
    <row r="139" spans="5:5" x14ac:dyDescent="0.2">
      <c r="E139" s="3"/>
    </row>
    <row r="140" spans="5:5" x14ac:dyDescent="0.2">
      <c r="E140" s="3"/>
    </row>
    <row r="141" spans="5:5" x14ac:dyDescent="0.2">
      <c r="E141" s="3"/>
    </row>
    <row r="142" spans="5:5" x14ac:dyDescent="0.2">
      <c r="E142" s="3"/>
    </row>
    <row r="143" spans="5:5" x14ac:dyDescent="0.2">
      <c r="E143" s="3"/>
    </row>
    <row r="144" spans="5:5" x14ac:dyDescent="0.2">
      <c r="E144" s="3"/>
    </row>
    <row r="145" spans="5:5" x14ac:dyDescent="0.2">
      <c r="E145" s="3"/>
    </row>
    <row r="146" spans="5:5" x14ac:dyDescent="0.2">
      <c r="E146" s="3"/>
    </row>
    <row r="147" spans="5:5" x14ac:dyDescent="0.2">
      <c r="E147" s="3"/>
    </row>
    <row r="148" spans="5:5" x14ac:dyDescent="0.2">
      <c r="E148" s="3"/>
    </row>
    <row r="149" spans="5:5" x14ac:dyDescent="0.2">
      <c r="E149" s="3"/>
    </row>
    <row r="150" spans="5:5" x14ac:dyDescent="0.2">
      <c r="E150" s="3"/>
    </row>
    <row r="151" spans="5:5" x14ac:dyDescent="0.2">
      <c r="E151" s="3"/>
    </row>
    <row r="152" spans="5:5" x14ac:dyDescent="0.2">
      <c r="E152" s="3"/>
    </row>
    <row r="153" spans="5:5" x14ac:dyDescent="0.2">
      <c r="E153" s="3"/>
    </row>
    <row r="154" spans="5:5" x14ac:dyDescent="0.2">
      <c r="E154" s="3"/>
    </row>
    <row r="155" spans="5:5" x14ac:dyDescent="0.2">
      <c r="E155" s="3"/>
    </row>
    <row r="156" spans="5:5" x14ac:dyDescent="0.2">
      <c r="E156" s="3"/>
    </row>
    <row r="157" spans="5:5" x14ac:dyDescent="0.2">
      <c r="E157" s="3"/>
    </row>
    <row r="158" spans="5:5" x14ac:dyDescent="0.2">
      <c r="E158" s="3"/>
    </row>
    <row r="159" spans="5:5" x14ac:dyDescent="0.2">
      <c r="E159" s="3"/>
    </row>
    <row r="160" spans="5:5" x14ac:dyDescent="0.2">
      <c r="E160" s="3"/>
    </row>
    <row r="161" spans="5:5" x14ac:dyDescent="0.2">
      <c r="E161" s="3"/>
    </row>
    <row r="162" spans="5:5" x14ac:dyDescent="0.2">
      <c r="E162" s="3"/>
    </row>
    <row r="163" spans="5:5" x14ac:dyDescent="0.2">
      <c r="E163" s="3"/>
    </row>
    <row r="164" spans="5:5" x14ac:dyDescent="0.2">
      <c r="E164" s="3"/>
    </row>
    <row r="165" spans="5:5" x14ac:dyDescent="0.2">
      <c r="E165" s="3"/>
    </row>
    <row r="166" spans="5:5" x14ac:dyDescent="0.2">
      <c r="E166" s="3"/>
    </row>
    <row r="167" spans="5:5" x14ac:dyDescent="0.2">
      <c r="E167" s="3"/>
    </row>
    <row r="168" spans="5:5" x14ac:dyDescent="0.2">
      <c r="E168" s="3"/>
    </row>
    <row r="169" spans="5:5" x14ac:dyDescent="0.2">
      <c r="E169" s="3"/>
    </row>
    <row r="170" spans="5:5" x14ac:dyDescent="0.2">
      <c r="E170" s="3"/>
    </row>
    <row r="171" spans="5:5" x14ac:dyDescent="0.2">
      <c r="E171" s="3"/>
    </row>
    <row r="172" spans="5:5" x14ac:dyDescent="0.2">
      <c r="E172" s="3"/>
    </row>
    <row r="173" spans="5:5" x14ac:dyDescent="0.2">
      <c r="E173" s="3"/>
    </row>
    <row r="174" spans="5:5" x14ac:dyDescent="0.2">
      <c r="E174" s="3"/>
    </row>
    <row r="175" spans="5:5" x14ac:dyDescent="0.2">
      <c r="E175" s="3"/>
    </row>
    <row r="176" spans="5:5" x14ac:dyDescent="0.2">
      <c r="E176" s="3"/>
    </row>
    <row r="177" spans="5:5" x14ac:dyDescent="0.2">
      <c r="E177" s="3"/>
    </row>
    <row r="178" spans="5:5" x14ac:dyDescent="0.2">
      <c r="E178" s="3"/>
    </row>
    <row r="179" spans="5:5" x14ac:dyDescent="0.2">
      <c r="E179" s="3"/>
    </row>
    <row r="180" spans="5:5" x14ac:dyDescent="0.2">
      <c r="E180" s="3"/>
    </row>
    <row r="181" spans="5:5" x14ac:dyDescent="0.2">
      <c r="E181" s="3"/>
    </row>
    <row r="182" spans="5:5" x14ac:dyDescent="0.2">
      <c r="E182" s="3"/>
    </row>
    <row r="183" spans="5:5" x14ac:dyDescent="0.2">
      <c r="E183" s="3"/>
    </row>
    <row r="184" spans="5:5" x14ac:dyDescent="0.2">
      <c r="E184" s="3"/>
    </row>
    <row r="185" spans="5:5" x14ac:dyDescent="0.2">
      <c r="E185" s="3"/>
    </row>
    <row r="186" spans="5:5" x14ac:dyDescent="0.2">
      <c r="E186" s="3"/>
    </row>
    <row r="187" spans="5:5" x14ac:dyDescent="0.2">
      <c r="E187" s="3"/>
    </row>
    <row r="188" spans="5:5" x14ac:dyDescent="0.2">
      <c r="E188" s="3"/>
    </row>
    <row r="189" spans="5:5" x14ac:dyDescent="0.2">
      <c r="E189" s="3"/>
    </row>
    <row r="190" spans="5:5" x14ac:dyDescent="0.2">
      <c r="E190" s="3"/>
    </row>
    <row r="191" spans="5:5" x14ac:dyDescent="0.2">
      <c r="E191" s="3"/>
    </row>
    <row r="192" spans="5:5" x14ac:dyDescent="0.2">
      <c r="E192" s="3"/>
    </row>
    <row r="193" spans="5:5" x14ac:dyDescent="0.2">
      <c r="E193" s="3"/>
    </row>
    <row r="194" spans="5:5" x14ac:dyDescent="0.2">
      <c r="E194" s="3"/>
    </row>
    <row r="195" spans="5:5" x14ac:dyDescent="0.2">
      <c r="E195" s="3"/>
    </row>
    <row r="196" spans="5:5" x14ac:dyDescent="0.2">
      <c r="E196" s="3"/>
    </row>
    <row r="197" spans="5:5" x14ac:dyDescent="0.2">
      <c r="E197" s="3"/>
    </row>
    <row r="198" spans="5:5" x14ac:dyDescent="0.2">
      <c r="E198" s="3"/>
    </row>
    <row r="199" spans="5:5" x14ac:dyDescent="0.2">
      <c r="E199" s="3"/>
    </row>
    <row r="200" spans="5:5" x14ac:dyDescent="0.2">
      <c r="E200" s="3"/>
    </row>
    <row r="201" spans="5:5" x14ac:dyDescent="0.2">
      <c r="E201" s="3"/>
    </row>
    <row r="202" spans="5:5" x14ac:dyDescent="0.2">
      <c r="E202" s="3"/>
    </row>
    <row r="203" spans="5:5" x14ac:dyDescent="0.2">
      <c r="E203" s="3"/>
    </row>
    <row r="204" spans="5:5" x14ac:dyDescent="0.2">
      <c r="E204" s="3"/>
    </row>
    <row r="205" spans="5:5" x14ac:dyDescent="0.2">
      <c r="E205" s="3"/>
    </row>
    <row r="206" spans="5:5" x14ac:dyDescent="0.2">
      <c r="E206" s="3"/>
    </row>
    <row r="207" spans="5:5" x14ac:dyDescent="0.2">
      <c r="E207" s="3"/>
    </row>
    <row r="208" spans="5:5" x14ac:dyDescent="0.2">
      <c r="E208" s="3"/>
    </row>
    <row r="209" spans="5:5" x14ac:dyDescent="0.2">
      <c r="E209" s="3"/>
    </row>
    <row r="210" spans="5:5" x14ac:dyDescent="0.2">
      <c r="E210" s="3"/>
    </row>
    <row r="211" spans="5:5" x14ac:dyDescent="0.2">
      <c r="E211" s="3"/>
    </row>
    <row r="212" spans="5:5" x14ac:dyDescent="0.2">
      <c r="E212" s="3"/>
    </row>
    <row r="213" spans="5:5" x14ac:dyDescent="0.2">
      <c r="E213" s="3"/>
    </row>
    <row r="214" spans="5:5" x14ac:dyDescent="0.2">
      <c r="E214" s="3"/>
    </row>
    <row r="215" spans="5:5" x14ac:dyDescent="0.2">
      <c r="E215" s="3"/>
    </row>
    <row r="216" spans="5:5" x14ac:dyDescent="0.2">
      <c r="E216" s="3"/>
    </row>
    <row r="217" spans="5:5" x14ac:dyDescent="0.2">
      <c r="E217" s="3"/>
    </row>
    <row r="218" spans="5:5" x14ac:dyDescent="0.2">
      <c r="E218" s="3"/>
    </row>
    <row r="219" spans="5:5" x14ac:dyDescent="0.2">
      <c r="E219" s="3"/>
    </row>
    <row r="220" spans="5:5" x14ac:dyDescent="0.2">
      <c r="E220" s="3"/>
    </row>
    <row r="221" spans="5:5" x14ac:dyDescent="0.2">
      <c r="E221" s="3"/>
    </row>
    <row r="222" spans="5:5" x14ac:dyDescent="0.2">
      <c r="E222" s="3"/>
    </row>
    <row r="223" spans="5:5" x14ac:dyDescent="0.2">
      <c r="E223" s="3"/>
    </row>
    <row r="224" spans="5:5" x14ac:dyDescent="0.2">
      <c r="E224" s="3"/>
    </row>
    <row r="225" spans="5:5" x14ac:dyDescent="0.2">
      <c r="E225" s="3"/>
    </row>
    <row r="226" spans="5:5" x14ac:dyDescent="0.2">
      <c r="E226" s="3"/>
    </row>
    <row r="227" spans="5:5" x14ac:dyDescent="0.2">
      <c r="E227" s="3"/>
    </row>
    <row r="228" spans="5:5" x14ac:dyDescent="0.2">
      <c r="E228" s="3"/>
    </row>
    <row r="229" spans="5:5" x14ac:dyDescent="0.2">
      <c r="E229" s="3"/>
    </row>
    <row r="230" spans="5:5" x14ac:dyDescent="0.2">
      <c r="E230" s="3"/>
    </row>
    <row r="231" spans="5:5" x14ac:dyDescent="0.2">
      <c r="E231" s="3"/>
    </row>
    <row r="232" spans="5:5" x14ac:dyDescent="0.2">
      <c r="E232" s="3"/>
    </row>
    <row r="233" spans="5:5" x14ac:dyDescent="0.2">
      <c r="E233" s="3"/>
    </row>
    <row r="234" spans="5:5" x14ac:dyDescent="0.2">
      <c r="E234" s="3"/>
    </row>
    <row r="235" spans="5:5" x14ac:dyDescent="0.2">
      <c r="E235" s="3"/>
    </row>
    <row r="236" spans="5:5" x14ac:dyDescent="0.2">
      <c r="E236" s="3"/>
    </row>
    <row r="237" spans="5:5" x14ac:dyDescent="0.2">
      <c r="E237" s="3"/>
    </row>
    <row r="238" spans="5:5" x14ac:dyDescent="0.2">
      <c r="E238" s="3"/>
    </row>
    <row r="239" spans="5:5" x14ac:dyDescent="0.2">
      <c r="E239" s="3"/>
    </row>
    <row r="240" spans="5:5" x14ac:dyDescent="0.2">
      <c r="E240" s="3"/>
    </row>
    <row r="241" spans="5:5" x14ac:dyDescent="0.2">
      <c r="E241" s="3"/>
    </row>
    <row r="242" spans="5:5" x14ac:dyDescent="0.2">
      <c r="E242" s="3"/>
    </row>
    <row r="243" spans="5:5" x14ac:dyDescent="0.2">
      <c r="E243" s="3"/>
    </row>
    <row r="244" spans="5:5" x14ac:dyDescent="0.2">
      <c r="E244" s="3"/>
    </row>
    <row r="245" spans="5:5" x14ac:dyDescent="0.2">
      <c r="E245" s="3"/>
    </row>
    <row r="246" spans="5:5" x14ac:dyDescent="0.2">
      <c r="E246" s="3"/>
    </row>
    <row r="247" spans="5:5" x14ac:dyDescent="0.2">
      <c r="E247" s="3"/>
    </row>
    <row r="248" spans="5:5" x14ac:dyDescent="0.2">
      <c r="E248" s="3"/>
    </row>
    <row r="249" spans="5:5" x14ac:dyDescent="0.2">
      <c r="E249" s="3"/>
    </row>
    <row r="250" spans="5:5" x14ac:dyDescent="0.2">
      <c r="E250" s="3"/>
    </row>
    <row r="251" spans="5:5" x14ac:dyDescent="0.2">
      <c r="E251" s="3"/>
    </row>
    <row r="252" spans="5:5" x14ac:dyDescent="0.2">
      <c r="E252" s="3"/>
    </row>
    <row r="253" spans="5:5" x14ac:dyDescent="0.2">
      <c r="E253" s="3"/>
    </row>
    <row r="254" spans="5:5" x14ac:dyDescent="0.2">
      <c r="E254" s="3"/>
    </row>
    <row r="255" spans="5:5" x14ac:dyDescent="0.2">
      <c r="E255" s="3"/>
    </row>
    <row r="256" spans="5:5" x14ac:dyDescent="0.2">
      <c r="E256" s="3"/>
    </row>
    <row r="257" spans="5:5" x14ac:dyDescent="0.2">
      <c r="E257" s="3"/>
    </row>
    <row r="258" spans="5:5" x14ac:dyDescent="0.2">
      <c r="E258" s="3"/>
    </row>
    <row r="259" spans="5:5" x14ac:dyDescent="0.2">
      <c r="E259" s="3"/>
    </row>
    <row r="260" spans="5:5" x14ac:dyDescent="0.2">
      <c r="E260" s="3"/>
    </row>
    <row r="261" spans="5:5" x14ac:dyDescent="0.2">
      <c r="E261" s="3"/>
    </row>
    <row r="262" spans="5:5" x14ac:dyDescent="0.2">
      <c r="E262" s="3"/>
    </row>
    <row r="263" spans="5:5" x14ac:dyDescent="0.2">
      <c r="E263" s="3"/>
    </row>
    <row r="264" spans="5:5" x14ac:dyDescent="0.2">
      <c r="E264" s="3"/>
    </row>
    <row r="265" spans="5:5" x14ac:dyDescent="0.2">
      <c r="E265" s="3"/>
    </row>
    <row r="266" spans="5:5" x14ac:dyDescent="0.2">
      <c r="E266" s="3"/>
    </row>
    <row r="267" spans="5:5" x14ac:dyDescent="0.2">
      <c r="E267" s="3"/>
    </row>
    <row r="268" spans="5:5" x14ac:dyDescent="0.2">
      <c r="E268" s="3"/>
    </row>
    <row r="269" spans="5:5" x14ac:dyDescent="0.2">
      <c r="E269" s="3"/>
    </row>
    <row r="270" spans="5:5" x14ac:dyDescent="0.2">
      <c r="E270" s="3"/>
    </row>
    <row r="271" spans="5:5" x14ac:dyDescent="0.2">
      <c r="E271" s="3"/>
    </row>
    <row r="272" spans="5:5" x14ac:dyDescent="0.2">
      <c r="E272" s="3"/>
    </row>
    <row r="273" spans="5:5" x14ac:dyDescent="0.2">
      <c r="E273" s="3"/>
    </row>
    <row r="274" spans="5:5" x14ac:dyDescent="0.2">
      <c r="E274" s="3"/>
    </row>
    <row r="275" spans="5:5" x14ac:dyDescent="0.2">
      <c r="E275" s="3"/>
    </row>
    <row r="276" spans="5:5" x14ac:dyDescent="0.2">
      <c r="E276" s="3"/>
    </row>
    <row r="277" spans="5:5" x14ac:dyDescent="0.2">
      <c r="E277" s="3"/>
    </row>
    <row r="278" spans="5:5" x14ac:dyDescent="0.2">
      <c r="E278" s="3"/>
    </row>
    <row r="279" spans="5:5" x14ac:dyDescent="0.2">
      <c r="E279" s="3"/>
    </row>
    <row r="280" spans="5:5" x14ac:dyDescent="0.2">
      <c r="E280" s="3"/>
    </row>
    <row r="281" spans="5:5" x14ac:dyDescent="0.2">
      <c r="E281" s="3"/>
    </row>
    <row r="282" spans="5:5" x14ac:dyDescent="0.2">
      <c r="E282" s="3"/>
    </row>
    <row r="283" spans="5:5" x14ac:dyDescent="0.2">
      <c r="E283" s="3"/>
    </row>
    <row r="284" spans="5:5" x14ac:dyDescent="0.2">
      <c r="E284" s="3"/>
    </row>
    <row r="285" spans="5:5" x14ac:dyDescent="0.2">
      <c r="E285" s="3"/>
    </row>
    <row r="286" spans="5:5" x14ac:dyDescent="0.2">
      <c r="E286" s="3"/>
    </row>
    <row r="287" spans="5:5" x14ac:dyDescent="0.2">
      <c r="E287" s="3"/>
    </row>
    <row r="288" spans="5:5" x14ac:dyDescent="0.2">
      <c r="E288" s="3"/>
    </row>
    <row r="289" spans="5:5" x14ac:dyDescent="0.2">
      <c r="E289" s="3"/>
    </row>
    <row r="290" spans="5:5" x14ac:dyDescent="0.2">
      <c r="E290" s="3"/>
    </row>
    <row r="291" spans="5:5" x14ac:dyDescent="0.2">
      <c r="E291" s="3"/>
    </row>
    <row r="292" spans="5:5" x14ac:dyDescent="0.2">
      <c r="E292" s="3"/>
    </row>
    <row r="293" spans="5:5" x14ac:dyDescent="0.2">
      <c r="E293" s="3"/>
    </row>
    <row r="294" spans="5:5" x14ac:dyDescent="0.2">
      <c r="E294" s="3"/>
    </row>
    <row r="295" spans="5:5" x14ac:dyDescent="0.2">
      <c r="E295" s="3"/>
    </row>
    <row r="296" spans="5:5" x14ac:dyDescent="0.2">
      <c r="E296" s="3"/>
    </row>
    <row r="297" spans="5:5" x14ac:dyDescent="0.2">
      <c r="E297" s="3"/>
    </row>
    <row r="298" spans="5:5" x14ac:dyDescent="0.2">
      <c r="E298" s="3"/>
    </row>
    <row r="299" spans="5:5" x14ac:dyDescent="0.2">
      <c r="E299" s="3"/>
    </row>
    <row r="300" spans="5:5" x14ac:dyDescent="0.2">
      <c r="E300" s="3"/>
    </row>
    <row r="301" spans="5:5" x14ac:dyDescent="0.2">
      <c r="E301" s="3"/>
    </row>
    <row r="302" spans="5:5" x14ac:dyDescent="0.2">
      <c r="E302" s="3"/>
    </row>
    <row r="303" spans="5:5" x14ac:dyDescent="0.2">
      <c r="E303" s="3"/>
    </row>
    <row r="304" spans="5:5" x14ac:dyDescent="0.2">
      <c r="E304" s="3"/>
    </row>
    <row r="305" spans="5:5" x14ac:dyDescent="0.2">
      <c r="E305" s="3"/>
    </row>
    <row r="306" spans="5:5" x14ac:dyDescent="0.2">
      <c r="E306" s="3"/>
    </row>
    <row r="307" spans="5:5" x14ac:dyDescent="0.2">
      <c r="E307" s="3"/>
    </row>
    <row r="308" spans="5:5" x14ac:dyDescent="0.2">
      <c r="E308" s="3"/>
    </row>
    <row r="309" spans="5:5" x14ac:dyDescent="0.2">
      <c r="E309" s="3"/>
    </row>
    <row r="310" spans="5:5" x14ac:dyDescent="0.2">
      <c r="E310" s="3"/>
    </row>
    <row r="311" spans="5:5" x14ac:dyDescent="0.2">
      <c r="E311" s="3"/>
    </row>
    <row r="312" spans="5:5" x14ac:dyDescent="0.2">
      <c r="E312" s="3"/>
    </row>
    <row r="313" spans="5:5" x14ac:dyDescent="0.2">
      <c r="E313" s="3"/>
    </row>
    <row r="314" spans="5:5" x14ac:dyDescent="0.2">
      <c r="E314" s="3"/>
    </row>
    <row r="315" spans="5:5" x14ac:dyDescent="0.2">
      <c r="E315" s="3"/>
    </row>
    <row r="316" spans="5:5" x14ac:dyDescent="0.2">
      <c r="E316" s="3"/>
    </row>
    <row r="317" spans="5:5" x14ac:dyDescent="0.2">
      <c r="E317" s="3"/>
    </row>
    <row r="318" spans="5:5" x14ac:dyDescent="0.2">
      <c r="E318" s="3"/>
    </row>
    <row r="319" spans="5:5" x14ac:dyDescent="0.2">
      <c r="E319" s="3"/>
    </row>
    <row r="320" spans="5:5" x14ac:dyDescent="0.2">
      <c r="E320" s="3"/>
    </row>
    <row r="321" spans="5:5" x14ac:dyDescent="0.2">
      <c r="E321" s="3"/>
    </row>
    <row r="322" spans="5:5" x14ac:dyDescent="0.2">
      <c r="E322" s="3"/>
    </row>
    <row r="323" spans="5:5" x14ac:dyDescent="0.2">
      <c r="E323" s="3"/>
    </row>
    <row r="324" spans="5:5" x14ac:dyDescent="0.2">
      <c r="E324" s="3"/>
    </row>
    <row r="325" spans="5:5" x14ac:dyDescent="0.2">
      <c r="E325" s="3"/>
    </row>
    <row r="326" spans="5:5" x14ac:dyDescent="0.2">
      <c r="E326" s="3"/>
    </row>
    <row r="327" spans="5:5" x14ac:dyDescent="0.2">
      <c r="E327" s="3"/>
    </row>
    <row r="328" spans="5:5" x14ac:dyDescent="0.2">
      <c r="E328" s="3"/>
    </row>
    <row r="329" spans="5:5" x14ac:dyDescent="0.2">
      <c r="E329" s="3"/>
    </row>
    <row r="330" spans="5:5" x14ac:dyDescent="0.2">
      <c r="E330" s="3"/>
    </row>
    <row r="331" spans="5:5" x14ac:dyDescent="0.2">
      <c r="E331" s="3"/>
    </row>
    <row r="332" spans="5:5" x14ac:dyDescent="0.2">
      <c r="E332" s="3"/>
    </row>
    <row r="333" spans="5:5" x14ac:dyDescent="0.2">
      <c r="E333" s="3"/>
    </row>
    <row r="334" spans="5:5" x14ac:dyDescent="0.2">
      <c r="E334" s="3"/>
    </row>
    <row r="335" spans="5:5" x14ac:dyDescent="0.2">
      <c r="E335" s="3"/>
    </row>
    <row r="336" spans="5:5" x14ac:dyDescent="0.2">
      <c r="E336" s="3"/>
    </row>
    <row r="337" spans="5:5" x14ac:dyDescent="0.2">
      <c r="E337" s="3"/>
    </row>
    <row r="338" spans="5:5" x14ac:dyDescent="0.2">
      <c r="E338" s="3"/>
    </row>
    <row r="339" spans="5:5" x14ac:dyDescent="0.2">
      <c r="E339" s="3"/>
    </row>
    <row r="340" spans="5:5" x14ac:dyDescent="0.2">
      <c r="E340" s="3"/>
    </row>
    <row r="341" spans="5:5" x14ac:dyDescent="0.2">
      <c r="E341" s="3"/>
    </row>
    <row r="342" spans="5:5" x14ac:dyDescent="0.2">
      <c r="E342" s="3"/>
    </row>
    <row r="343" spans="5:5" x14ac:dyDescent="0.2">
      <c r="E343" s="3"/>
    </row>
    <row r="344" spans="5:5" x14ac:dyDescent="0.2">
      <c r="E344" s="3"/>
    </row>
    <row r="345" spans="5:5" x14ac:dyDescent="0.2">
      <c r="E345" s="3"/>
    </row>
    <row r="346" spans="5:5" x14ac:dyDescent="0.2">
      <c r="E346" s="3"/>
    </row>
    <row r="347" spans="5:5" x14ac:dyDescent="0.2">
      <c r="E347" s="3"/>
    </row>
    <row r="348" spans="5:5" x14ac:dyDescent="0.2">
      <c r="E348" s="3"/>
    </row>
    <row r="349" spans="5:5" x14ac:dyDescent="0.2">
      <c r="E349" s="3"/>
    </row>
    <row r="350" spans="5:5" x14ac:dyDescent="0.2">
      <c r="E350" s="3"/>
    </row>
    <row r="351" spans="5:5" x14ac:dyDescent="0.2">
      <c r="E351" s="3"/>
    </row>
    <row r="352" spans="5:5" x14ac:dyDescent="0.2">
      <c r="E352" s="3"/>
    </row>
    <row r="353" spans="5:5" x14ac:dyDescent="0.2">
      <c r="E353" s="3"/>
    </row>
    <row r="354" spans="5:5" x14ac:dyDescent="0.2">
      <c r="E354" s="3"/>
    </row>
    <row r="355" spans="5:5" x14ac:dyDescent="0.2">
      <c r="E355" s="3"/>
    </row>
    <row r="356" spans="5:5" x14ac:dyDescent="0.2">
      <c r="E356" s="3"/>
    </row>
    <row r="357" spans="5:5" x14ac:dyDescent="0.2">
      <c r="E357" s="3"/>
    </row>
    <row r="358" spans="5:5" x14ac:dyDescent="0.2">
      <c r="E358" s="3"/>
    </row>
    <row r="359" spans="5:5" x14ac:dyDescent="0.2">
      <c r="E359" s="3"/>
    </row>
    <row r="360" spans="5:5" x14ac:dyDescent="0.2">
      <c r="E360" s="3"/>
    </row>
    <row r="361" spans="5:5" x14ac:dyDescent="0.2">
      <c r="E361" s="3"/>
    </row>
    <row r="362" spans="5:5" x14ac:dyDescent="0.2">
      <c r="E362" s="3"/>
    </row>
    <row r="363" spans="5:5" x14ac:dyDescent="0.2">
      <c r="E363" s="3"/>
    </row>
    <row r="364" spans="5:5" x14ac:dyDescent="0.2">
      <c r="E364" s="3"/>
    </row>
    <row r="365" spans="5:5" x14ac:dyDescent="0.2">
      <c r="E365" s="3"/>
    </row>
    <row r="366" spans="5:5" x14ac:dyDescent="0.2">
      <c r="E366" s="3"/>
    </row>
    <row r="367" spans="5:5" x14ac:dyDescent="0.2">
      <c r="E367" s="3"/>
    </row>
    <row r="368" spans="5:5" x14ac:dyDescent="0.2">
      <c r="E368" s="3"/>
    </row>
    <row r="369" spans="5:5" x14ac:dyDescent="0.2">
      <c r="E369" s="3"/>
    </row>
    <row r="370" spans="5:5" x14ac:dyDescent="0.2">
      <c r="E370" s="3"/>
    </row>
    <row r="371" spans="5:5" x14ac:dyDescent="0.2">
      <c r="E371" s="3"/>
    </row>
    <row r="372" spans="5:5" x14ac:dyDescent="0.2">
      <c r="E372" s="3"/>
    </row>
    <row r="373" spans="5:5" x14ac:dyDescent="0.2">
      <c r="E373" s="3"/>
    </row>
    <row r="374" spans="5:5" x14ac:dyDescent="0.2">
      <c r="E374" s="3"/>
    </row>
    <row r="375" spans="5:5" x14ac:dyDescent="0.2">
      <c r="E375" s="3"/>
    </row>
    <row r="376" spans="5:5" x14ac:dyDescent="0.2">
      <c r="E376" s="3"/>
    </row>
    <row r="377" spans="5:5" x14ac:dyDescent="0.2">
      <c r="E377" s="3"/>
    </row>
    <row r="378" spans="5:5" x14ac:dyDescent="0.2">
      <c r="E378" s="3"/>
    </row>
    <row r="379" spans="5:5" x14ac:dyDescent="0.2">
      <c r="E379" s="3"/>
    </row>
    <row r="380" spans="5:5" x14ac:dyDescent="0.2">
      <c r="E380" s="3"/>
    </row>
    <row r="381" spans="5:5" x14ac:dyDescent="0.2">
      <c r="E381" s="3"/>
    </row>
    <row r="382" spans="5:5" x14ac:dyDescent="0.2">
      <c r="E382" s="3"/>
    </row>
    <row r="383" spans="5:5" x14ac:dyDescent="0.2">
      <c r="E383" s="3"/>
    </row>
    <row r="384" spans="5:5" x14ac:dyDescent="0.2">
      <c r="E384" s="3"/>
    </row>
    <row r="385" spans="5:5" x14ac:dyDescent="0.2">
      <c r="E385" s="3"/>
    </row>
    <row r="386" spans="5:5" x14ac:dyDescent="0.2">
      <c r="E386" s="3"/>
    </row>
    <row r="387" spans="5:5" x14ac:dyDescent="0.2">
      <c r="E387" s="3"/>
    </row>
    <row r="388" spans="5:5" x14ac:dyDescent="0.2">
      <c r="E388" s="3"/>
    </row>
    <row r="389" spans="5:5" x14ac:dyDescent="0.2">
      <c r="E389" s="3"/>
    </row>
    <row r="390" spans="5:5" x14ac:dyDescent="0.2">
      <c r="E390" s="3"/>
    </row>
    <row r="391" spans="5:5" x14ac:dyDescent="0.2">
      <c r="E391" s="3"/>
    </row>
    <row r="392" spans="5:5" x14ac:dyDescent="0.2">
      <c r="E392" s="3"/>
    </row>
    <row r="393" spans="5:5" x14ac:dyDescent="0.2">
      <c r="E393" s="3"/>
    </row>
    <row r="394" spans="5:5" x14ac:dyDescent="0.2">
      <c r="E394" s="3"/>
    </row>
    <row r="395" spans="5:5" x14ac:dyDescent="0.2">
      <c r="E395" s="3"/>
    </row>
    <row r="396" spans="5:5" x14ac:dyDescent="0.2">
      <c r="E396" s="3"/>
    </row>
    <row r="397" spans="5:5" x14ac:dyDescent="0.2">
      <c r="E397" s="3"/>
    </row>
    <row r="398" spans="5:5" x14ac:dyDescent="0.2">
      <c r="E398" s="3"/>
    </row>
    <row r="399" spans="5:5" x14ac:dyDescent="0.2">
      <c r="E399" s="3"/>
    </row>
    <row r="400" spans="5:5" x14ac:dyDescent="0.2">
      <c r="E400" s="3"/>
    </row>
    <row r="401" spans="5:5" x14ac:dyDescent="0.2">
      <c r="E401" s="3"/>
    </row>
    <row r="402" spans="5:5" x14ac:dyDescent="0.2">
      <c r="E402" s="3"/>
    </row>
    <row r="403" spans="5:5" x14ac:dyDescent="0.2">
      <c r="E403" s="3"/>
    </row>
    <row r="404" spans="5:5" x14ac:dyDescent="0.2">
      <c r="E404" s="3"/>
    </row>
    <row r="405" spans="5:5" x14ac:dyDescent="0.2">
      <c r="E405" s="3"/>
    </row>
    <row r="406" spans="5:5" x14ac:dyDescent="0.2">
      <c r="E406" s="3"/>
    </row>
    <row r="407" spans="5:5" x14ac:dyDescent="0.2">
      <c r="E407" s="3"/>
    </row>
    <row r="408" spans="5:5" x14ac:dyDescent="0.2">
      <c r="E408" s="3"/>
    </row>
    <row r="409" spans="5:5" x14ac:dyDescent="0.2">
      <c r="E409" s="3"/>
    </row>
    <row r="410" spans="5:5" x14ac:dyDescent="0.2">
      <c r="E410" s="3"/>
    </row>
    <row r="411" spans="5:5" x14ac:dyDescent="0.2">
      <c r="E411" s="3"/>
    </row>
    <row r="412" spans="5:5" x14ac:dyDescent="0.2">
      <c r="E412" s="3"/>
    </row>
    <row r="413" spans="5:5" x14ac:dyDescent="0.2">
      <c r="E413" s="3"/>
    </row>
    <row r="414" spans="5:5" x14ac:dyDescent="0.2">
      <c r="E414" s="3"/>
    </row>
    <row r="415" spans="5:5" x14ac:dyDescent="0.2">
      <c r="E415" s="3"/>
    </row>
    <row r="416" spans="5:5" x14ac:dyDescent="0.2">
      <c r="E416" s="3"/>
    </row>
    <row r="417" spans="5:5" x14ac:dyDescent="0.2">
      <c r="E417" s="3"/>
    </row>
    <row r="418" spans="5:5" x14ac:dyDescent="0.2">
      <c r="E418" s="3"/>
    </row>
    <row r="419" spans="5:5" x14ac:dyDescent="0.2">
      <c r="E419" s="3"/>
    </row>
    <row r="420" spans="5:5" x14ac:dyDescent="0.2">
      <c r="E420" s="3"/>
    </row>
    <row r="421" spans="5:5" x14ac:dyDescent="0.2">
      <c r="E421" s="3"/>
    </row>
    <row r="422" spans="5:5" x14ac:dyDescent="0.2">
      <c r="E422" s="3"/>
    </row>
    <row r="423" spans="5:5" x14ac:dyDescent="0.2">
      <c r="E423" s="3"/>
    </row>
    <row r="424" spans="5:5" x14ac:dyDescent="0.2">
      <c r="E424" s="3"/>
    </row>
    <row r="425" spans="5:5" x14ac:dyDescent="0.2">
      <c r="E425" s="3"/>
    </row>
    <row r="426" spans="5:5" x14ac:dyDescent="0.2">
      <c r="E426" s="3"/>
    </row>
    <row r="427" spans="5:5" x14ac:dyDescent="0.2">
      <c r="E427" s="3"/>
    </row>
    <row r="428" spans="5:5" x14ac:dyDescent="0.2">
      <c r="E428" s="3"/>
    </row>
    <row r="429" spans="5:5" x14ac:dyDescent="0.2">
      <c r="E429" s="3"/>
    </row>
    <row r="430" spans="5:5" x14ac:dyDescent="0.2">
      <c r="E430" s="3"/>
    </row>
    <row r="431" spans="5:5" x14ac:dyDescent="0.2">
      <c r="E431" s="3"/>
    </row>
    <row r="432" spans="5:5" x14ac:dyDescent="0.2">
      <c r="E432" s="3"/>
    </row>
    <row r="433" spans="5:5" x14ac:dyDescent="0.2">
      <c r="E433" s="3"/>
    </row>
    <row r="434" spans="5:5" x14ac:dyDescent="0.2">
      <c r="E434" s="3"/>
    </row>
    <row r="435" spans="5:5" x14ac:dyDescent="0.2">
      <c r="E435" s="3"/>
    </row>
    <row r="436" spans="5:5" x14ac:dyDescent="0.2">
      <c r="E436" s="3"/>
    </row>
    <row r="437" spans="5:5" x14ac:dyDescent="0.2">
      <c r="E437" s="3"/>
    </row>
    <row r="438" spans="5:5" x14ac:dyDescent="0.2">
      <c r="E438" s="3"/>
    </row>
    <row r="439" spans="5:5" x14ac:dyDescent="0.2">
      <c r="E439" s="3"/>
    </row>
    <row r="440" spans="5:5" x14ac:dyDescent="0.2">
      <c r="E440" s="3"/>
    </row>
    <row r="441" spans="5:5" x14ac:dyDescent="0.2">
      <c r="E441" s="3"/>
    </row>
    <row r="442" spans="5:5" x14ac:dyDescent="0.2">
      <c r="E442" s="3"/>
    </row>
    <row r="443" spans="5:5" x14ac:dyDescent="0.2">
      <c r="E443" s="3"/>
    </row>
    <row r="444" spans="5:5" x14ac:dyDescent="0.2">
      <c r="E444" s="3"/>
    </row>
    <row r="445" spans="5:5" x14ac:dyDescent="0.2">
      <c r="E445" s="3"/>
    </row>
    <row r="446" spans="5:5" x14ac:dyDescent="0.2">
      <c r="E446" s="3"/>
    </row>
    <row r="447" spans="5:5" x14ac:dyDescent="0.2">
      <c r="E447" s="3"/>
    </row>
    <row r="448" spans="5:5" x14ac:dyDescent="0.2">
      <c r="E448" s="3"/>
    </row>
    <row r="449" spans="5:5" x14ac:dyDescent="0.2">
      <c r="E449" s="3"/>
    </row>
    <row r="450" spans="5:5" x14ac:dyDescent="0.2">
      <c r="E450" s="3"/>
    </row>
    <row r="451" spans="5:5" x14ac:dyDescent="0.2">
      <c r="E451" s="3"/>
    </row>
    <row r="452" spans="5:5" x14ac:dyDescent="0.2">
      <c r="E452" s="3"/>
    </row>
    <row r="453" spans="5:5" x14ac:dyDescent="0.2">
      <c r="E453" s="3"/>
    </row>
    <row r="454" spans="5:5" x14ac:dyDescent="0.2">
      <c r="E454" s="3"/>
    </row>
    <row r="455" spans="5:5" x14ac:dyDescent="0.2">
      <c r="E455" s="3"/>
    </row>
    <row r="456" spans="5:5" x14ac:dyDescent="0.2">
      <c r="E456" s="3"/>
    </row>
    <row r="457" spans="5:5" x14ac:dyDescent="0.2">
      <c r="E457" s="3"/>
    </row>
    <row r="458" spans="5:5" x14ac:dyDescent="0.2">
      <c r="E458" s="3"/>
    </row>
    <row r="459" spans="5:5" x14ac:dyDescent="0.2">
      <c r="E459" s="3"/>
    </row>
    <row r="460" spans="5:5" x14ac:dyDescent="0.2">
      <c r="E460" s="3"/>
    </row>
    <row r="461" spans="5:5" x14ac:dyDescent="0.2">
      <c r="E461" s="3"/>
    </row>
    <row r="462" spans="5:5" x14ac:dyDescent="0.2">
      <c r="E462" s="3"/>
    </row>
    <row r="463" spans="5:5" x14ac:dyDescent="0.2">
      <c r="E463" s="3"/>
    </row>
    <row r="464" spans="5:5" x14ac:dyDescent="0.2">
      <c r="E464" s="3"/>
    </row>
    <row r="465" spans="5:5" x14ac:dyDescent="0.2">
      <c r="E465" s="3"/>
    </row>
    <row r="466" spans="5:5" x14ac:dyDescent="0.2">
      <c r="E466" s="3"/>
    </row>
    <row r="467" spans="5:5" x14ac:dyDescent="0.2">
      <c r="E467" s="3"/>
    </row>
    <row r="468" spans="5:5" x14ac:dyDescent="0.2">
      <c r="E468" s="3"/>
    </row>
    <row r="469" spans="5:5" x14ac:dyDescent="0.2">
      <c r="E469" s="3"/>
    </row>
    <row r="470" spans="5:5" x14ac:dyDescent="0.2">
      <c r="E470" s="3"/>
    </row>
    <row r="471" spans="5:5" x14ac:dyDescent="0.2">
      <c r="E471" s="3"/>
    </row>
    <row r="472" spans="5:5" x14ac:dyDescent="0.2">
      <c r="E472" s="3"/>
    </row>
    <row r="473" spans="5:5" x14ac:dyDescent="0.2">
      <c r="E473" s="3"/>
    </row>
    <row r="474" spans="5:5" x14ac:dyDescent="0.2">
      <c r="E474" s="3"/>
    </row>
    <row r="475" spans="5:5" x14ac:dyDescent="0.2">
      <c r="E475" s="3"/>
    </row>
    <row r="476" spans="5:5" x14ac:dyDescent="0.2">
      <c r="E476" s="3"/>
    </row>
    <row r="477" spans="5:5" x14ac:dyDescent="0.2">
      <c r="E477" s="3"/>
    </row>
    <row r="478" spans="5:5" x14ac:dyDescent="0.2">
      <c r="E478" s="3"/>
    </row>
    <row r="479" spans="5:5" x14ac:dyDescent="0.2">
      <c r="E479" s="3"/>
    </row>
    <row r="480" spans="5:5" x14ac:dyDescent="0.2">
      <c r="E480" s="3"/>
    </row>
    <row r="481" spans="5:5" x14ac:dyDescent="0.2">
      <c r="E481" s="3"/>
    </row>
    <row r="482" spans="5:5" x14ac:dyDescent="0.2">
      <c r="E482" s="3"/>
    </row>
    <row r="483" spans="5:5" x14ac:dyDescent="0.2">
      <c r="E483" s="3"/>
    </row>
    <row r="484" spans="5:5" x14ac:dyDescent="0.2">
      <c r="E484" s="3"/>
    </row>
    <row r="485" spans="5:5" x14ac:dyDescent="0.2">
      <c r="E485" s="3"/>
    </row>
    <row r="486" spans="5:5" x14ac:dyDescent="0.2">
      <c r="E486" s="3"/>
    </row>
    <row r="487" spans="5:5" x14ac:dyDescent="0.2">
      <c r="E487" s="3"/>
    </row>
    <row r="488" spans="5:5" x14ac:dyDescent="0.2">
      <c r="E488" s="3"/>
    </row>
    <row r="489" spans="5:5" x14ac:dyDescent="0.2">
      <c r="E489" s="3"/>
    </row>
    <row r="490" spans="5:5" x14ac:dyDescent="0.2">
      <c r="E490" s="3"/>
    </row>
    <row r="491" spans="5:5" x14ac:dyDescent="0.2">
      <c r="E491" s="3"/>
    </row>
    <row r="492" spans="5:5" x14ac:dyDescent="0.2">
      <c r="E492" s="3"/>
    </row>
    <row r="493" spans="5:5" x14ac:dyDescent="0.2">
      <c r="E493" s="3"/>
    </row>
    <row r="494" spans="5:5" x14ac:dyDescent="0.2">
      <c r="E494" s="3"/>
    </row>
    <row r="495" spans="5:5" x14ac:dyDescent="0.2">
      <c r="E495" s="3"/>
    </row>
    <row r="496" spans="5:5" x14ac:dyDescent="0.2">
      <c r="E496" s="3"/>
    </row>
    <row r="497" spans="5:5" x14ac:dyDescent="0.2">
      <c r="E497" s="3"/>
    </row>
    <row r="498" spans="5:5" x14ac:dyDescent="0.2">
      <c r="E498" s="3"/>
    </row>
    <row r="499" spans="5:5" x14ac:dyDescent="0.2">
      <c r="E499" s="3"/>
    </row>
    <row r="500" spans="5:5" x14ac:dyDescent="0.2">
      <c r="E500" s="3"/>
    </row>
    <row r="501" spans="5:5" x14ac:dyDescent="0.2">
      <c r="E501" s="3"/>
    </row>
    <row r="502" spans="5:5" x14ac:dyDescent="0.2">
      <c r="E502" s="3"/>
    </row>
    <row r="503" spans="5:5" x14ac:dyDescent="0.2">
      <c r="E503" s="3"/>
    </row>
    <row r="504" spans="5:5" x14ac:dyDescent="0.2">
      <c r="E504" s="3"/>
    </row>
    <row r="505" spans="5:5" x14ac:dyDescent="0.2">
      <c r="E505" s="3"/>
    </row>
    <row r="506" spans="5:5" x14ac:dyDescent="0.2">
      <c r="E506" s="3"/>
    </row>
    <row r="507" spans="5:5" x14ac:dyDescent="0.2">
      <c r="E507" s="3"/>
    </row>
    <row r="508" spans="5:5" x14ac:dyDescent="0.2">
      <c r="E508" s="3"/>
    </row>
    <row r="509" spans="5:5" x14ac:dyDescent="0.2">
      <c r="E509" s="3"/>
    </row>
    <row r="510" spans="5:5" x14ac:dyDescent="0.2">
      <c r="E510" s="3"/>
    </row>
    <row r="511" spans="5:5" x14ac:dyDescent="0.2">
      <c r="E511" s="3"/>
    </row>
    <row r="512" spans="5:5" x14ac:dyDescent="0.2">
      <c r="E512" s="3"/>
    </row>
    <row r="513" spans="5:5" x14ac:dyDescent="0.2">
      <c r="E513" s="3"/>
    </row>
    <row r="514" spans="5:5" x14ac:dyDescent="0.2">
      <c r="E514" s="3"/>
    </row>
    <row r="515" spans="5:5" x14ac:dyDescent="0.2">
      <c r="E515" s="3"/>
    </row>
    <row r="516" spans="5:5" x14ac:dyDescent="0.2">
      <c r="E516" s="3"/>
    </row>
    <row r="517" spans="5:5" x14ac:dyDescent="0.2">
      <c r="E517" s="3"/>
    </row>
    <row r="518" spans="5:5" x14ac:dyDescent="0.2">
      <c r="E518" s="3"/>
    </row>
    <row r="519" spans="5:5" x14ac:dyDescent="0.2">
      <c r="E519" s="3"/>
    </row>
    <row r="520" spans="5:5" x14ac:dyDescent="0.2">
      <c r="E520" s="3"/>
    </row>
    <row r="521" spans="5:5" x14ac:dyDescent="0.2">
      <c r="E521" s="3"/>
    </row>
    <row r="522" spans="5:5" x14ac:dyDescent="0.2">
      <c r="E522" s="3"/>
    </row>
    <row r="523" spans="5:5" x14ac:dyDescent="0.2">
      <c r="E523" s="3"/>
    </row>
    <row r="524" spans="5:5" x14ac:dyDescent="0.2">
      <c r="E524" s="3"/>
    </row>
    <row r="525" spans="5:5" x14ac:dyDescent="0.2">
      <c r="E525" s="3"/>
    </row>
    <row r="526" spans="5:5" x14ac:dyDescent="0.2">
      <c r="E526" s="3"/>
    </row>
    <row r="527" spans="5:5" x14ac:dyDescent="0.2">
      <c r="E527" s="3"/>
    </row>
    <row r="528" spans="5:5" x14ac:dyDescent="0.2">
      <c r="E528" s="3"/>
    </row>
    <row r="529" spans="5:5" x14ac:dyDescent="0.2">
      <c r="E529" s="3"/>
    </row>
    <row r="530" spans="5:5" x14ac:dyDescent="0.2">
      <c r="E530" s="3"/>
    </row>
    <row r="531" spans="5:5" x14ac:dyDescent="0.2">
      <c r="E531" s="3"/>
    </row>
    <row r="532" spans="5:5" x14ac:dyDescent="0.2">
      <c r="E532" s="3"/>
    </row>
    <row r="533" spans="5:5" x14ac:dyDescent="0.2">
      <c r="E533" s="3"/>
    </row>
    <row r="534" spans="5:5" x14ac:dyDescent="0.2">
      <c r="E534" s="3"/>
    </row>
    <row r="535" spans="5:5" x14ac:dyDescent="0.2">
      <c r="E535" s="3"/>
    </row>
    <row r="536" spans="5:5" x14ac:dyDescent="0.2">
      <c r="E536" s="3"/>
    </row>
    <row r="537" spans="5:5" x14ac:dyDescent="0.2">
      <c r="E537" s="3"/>
    </row>
    <row r="538" spans="5:5" x14ac:dyDescent="0.2">
      <c r="E538" s="3"/>
    </row>
    <row r="539" spans="5:5" x14ac:dyDescent="0.2">
      <c r="E539" s="3"/>
    </row>
    <row r="540" spans="5:5" x14ac:dyDescent="0.2">
      <c r="E540" s="3"/>
    </row>
    <row r="541" spans="5:5" x14ac:dyDescent="0.2">
      <c r="E541" s="3"/>
    </row>
    <row r="542" spans="5:5" x14ac:dyDescent="0.2">
      <c r="E542" s="3"/>
    </row>
    <row r="543" spans="5:5" x14ac:dyDescent="0.2">
      <c r="E543" s="3"/>
    </row>
    <row r="544" spans="5:5" x14ac:dyDescent="0.2">
      <c r="E544" s="3"/>
    </row>
    <row r="545" spans="5:5" x14ac:dyDescent="0.2">
      <c r="E545" s="3"/>
    </row>
    <row r="546" spans="5:5" x14ac:dyDescent="0.2">
      <c r="E546" s="3"/>
    </row>
    <row r="547" spans="5:5" x14ac:dyDescent="0.2">
      <c r="E547" s="3"/>
    </row>
    <row r="548" spans="5:5" x14ac:dyDescent="0.2">
      <c r="E548" s="3"/>
    </row>
    <row r="549" spans="5:5" x14ac:dyDescent="0.2">
      <c r="E549" s="3"/>
    </row>
    <row r="550" spans="5:5" x14ac:dyDescent="0.2">
      <c r="E550" s="3"/>
    </row>
    <row r="551" spans="5:5" x14ac:dyDescent="0.2">
      <c r="E551" s="3"/>
    </row>
    <row r="552" spans="5:5" x14ac:dyDescent="0.2">
      <c r="E552" s="3"/>
    </row>
    <row r="553" spans="5:5" x14ac:dyDescent="0.2">
      <c r="E553" s="3"/>
    </row>
    <row r="554" spans="5:5" x14ac:dyDescent="0.2">
      <c r="E554" s="3"/>
    </row>
    <row r="555" spans="5:5" x14ac:dyDescent="0.2">
      <c r="E555" s="3"/>
    </row>
    <row r="556" spans="5:5" x14ac:dyDescent="0.2">
      <c r="E556" s="3"/>
    </row>
    <row r="557" spans="5:5" x14ac:dyDescent="0.2">
      <c r="E557" s="3"/>
    </row>
    <row r="558" spans="5:5" x14ac:dyDescent="0.2">
      <c r="E558" s="3"/>
    </row>
    <row r="559" spans="5:5" x14ac:dyDescent="0.2">
      <c r="E559" s="3"/>
    </row>
    <row r="560" spans="5:5" x14ac:dyDescent="0.2">
      <c r="E560" s="3"/>
    </row>
    <row r="561" spans="5:5" x14ac:dyDescent="0.2">
      <c r="E561" s="3"/>
    </row>
    <row r="562" spans="5:5" x14ac:dyDescent="0.2">
      <c r="E562" s="3"/>
    </row>
    <row r="563" spans="5:5" x14ac:dyDescent="0.2">
      <c r="E563" s="3"/>
    </row>
    <row r="564" spans="5:5" x14ac:dyDescent="0.2">
      <c r="E564" s="3"/>
    </row>
    <row r="565" spans="5:5" x14ac:dyDescent="0.2">
      <c r="E565" s="3"/>
    </row>
    <row r="566" spans="5:5" x14ac:dyDescent="0.2">
      <c r="E566" s="3"/>
    </row>
    <row r="567" spans="5:5" x14ac:dyDescent="0.2">
      <c r="E567" s="3"/>
    </row>
    <row r="568" spans="5:5" x14ac:dyDescent="0.2">
      <c r="E568" s="3"/>
    </row>
    <row r="569" spans="5:5" x14ac:dyDescent="0.2">
      <c r="E569" s="3"/>
    </row>
    <row r="570" spans="5:5" x14ac:dyDescent="0.2">
      <c r="E570" s="3"/>
    </row>
    <row r="571" spans="5:5" x14ac:dyDescent="0.2">
      <c r="E571" s="3"/>
    </row>
    <row r="572" spans="5:5" x14ac:dyDescent="0.2">
      <c r="E572" s="3"/>
    </row>
    <row r="573" spans="5:5" x14ac:dyDescent="0.2">
      <c r="E573" s="3"/>
    </row>
    <row r="574" spans="5:5" x14ac:dyDescent="0.2">
      <c r="E574" s="3"/>
    </row>
    <row r="575" spans="5:5" x14ac:dyDescent="0.2">
      <c r="E575" s="3"/>
    </row>
    <row r="576" spans="5:5" x14ac:dyDescent="0.2">
      <c r="E576" s="3"/>
    </row>
    <row r="577" spans="5:5" x14ac:dyDescent="0.2">
      <c r="E577" s="3"/>
    </row>
    <row r="578" spans="5:5" x14ac:dyDescent="0.2">
      <c r="E578" s="3"/>
    </row>
    <row r="579" spans="5:5" x14ac:dyDescent="0.2">
      <c r="E579" s="3"/>
    </row>
    <row r="580" spans="5:5" x14ac:dyDescent="0.2">
      <c r="E580" s="3"/>
    </row>
    <row r="581" spans="5:5" x14ac:dyDescent="0.2">
      <c r="E581" s="3"/>
    </row>
    <row r="582" spans="5:5" x14ac:dyDescent="0.2">
      <c r="E582" s="3"/>
    </row>
    <row r="583" spans="5:5" x14ac:dyDescent="0.2">
      <c r="E583" s="3"/>
    </row>
    <row r="584" spans="5:5" x14ac:dyDescent="0.2">
      <c r="E584" s="3"/>
    </row>
    <row r="585" spans="5:5" x14ac:dyDescent="0.2">
      <c r="E585" s="3"/>
    </row>
    <row r="586" spans="5:5" x14ac:dyDescent="0.2">
      <c r="E586" s="3"/>
    </row>
    <row r="587" spans="5:5" x14ac:dyDescent="0.2">
      <c r="E587" s="3"/>
    </row>
    <row r="588" spans="5:5" x14ac:dyDescent="0.2">
      <c r="E588" s="3"/>
    </row>
    <row r="589" spans="5:5" x14ac:dyDescent="0.2">
      <c r="E589" s="3"/>
    </row>
    <row r="590" spans="5:5" x14ac:dyDescent="0.2">
      <c r="E590" s="3"/>
    </row>
    <row r="591" spans="5:5" x14ac:dyDescent="0.2">
      <c r="E591" s="3"/>
    </row>
    <row r="592" spans="5:5" x14ac:dyDescent="0.2">
      <c r="E592" s="3"/>
    </row>
    <row r="593" spans="5:5" x14ac:dyDescent="0.2">
      <c r="E593" s="3"/>
    </row>
    <row r="594" spans="5:5" x14ac:dyDescent="0.2">
      <c r="E594" s="3"/>
    </row>
    <row r="595" spans="5:5" x14ac:dyDescent="0.2">
      <c r="E595" s="3"/>
    </row>
    <row r="596" spans="5:5" x14ac:dyDescent="0.2">
      <c r="E596" s="3"/>
    </row>
    <row r="597" spans="5:5" x14ac:dyDescent="0.2">
      <c r="E597" s="3"/>
    </row>
    <row r="598" spans="5:5" x14ac:dyDescent="0.2">
      <c r="E598" s="3"/>
    </row>
    <row r="599" spans="5:5" x14ac:dyDescent="0.2">
      <c r="E599" s="3"/>
    </row>
    <row r="600" spans="5:5" x14ac:dyDescent="0.2">
      <c r="E600" s="3"/>
    </row>
    <row r="601" spans="5:5" x14ac:dyDescent="0.2">
      <c r="E601" s="3"/>
    </row>
    <row r="602" spans="5:5" x14ac:dyDescent="0.2">
      <c r="E602" s="3"/>
    </row>
    <row r="603" spans="5:5" x14ac:dyDescent="0.2">
      <c r="E603" s="3"/>
    </row>
    <row r="604" spans="5:5" x14ac:dyDescent="0.2">
      <c r="E604" s="3"/>
    </row>
    <row r="605" spans="5:5" x14ac:dyDescent="0.2">
      <c r="E605" s="3"/>
    </row>
    <row r="606" spans="5:5" x14ac:dyDescent="0.2">
      <c r="E606" s="3"/>
    </row>
    <row r="607" spans="5:5" x14ac:dyDescent="0.2">
      <c r="E607" s="3"/>
    </row>
    <row r="608" spans="5:5" x14ac:dyDescent="0.2">
      <c r="E608" s="3"/>
    </row>
    <row r="609" spans="5:5" x14ac:dyDescent="0.2">
      <c r="E609" s="3"/>
    </row>
    <row r="610" spans="5:5" x14ac:dyDescent="0.2">
      <c r="E610" s="3"/>
    </row>
    <row r="611" spans="5:5" x14ac:dyDescent="0.2">
      <c r="E611" s="3"/>
    </row>
    <row r="612" spans="5:5" x14ac:dyDescent="0.2">
      <c r="E612" s="3"/>
    </row>
    <row r="613" spans="5:5" x14ac:dyDescent="0.2">
      <c r="E613" s="3"/>
    </row>
    <row r="614" spans="5:5" x14ac:dyDescent="0.2">
      <c r="E614" s="3"/>
    </row>
    <row r="615" spans="5:5" x14ac:dyDescent="0.2">
      <c r="E615" s="3"/>
    </row>
    <row r="616" spans="5:5" x14ac:dyDescent="0.2">
      <c r="E616" s="3"/>
    </row>
    <row r="617" spans="5:5" x14ac:dyDescent="0.2">
      <c r="E617" s="3"/>
    </row>
    <row r="618" spans="5:5" x14ac:dyDescent="0.2">
      <c r="E618" s="3"/>
    </row>
    <row r="619" spans="5:5" x14ac:dyDescent="0.2">
      <c r="E619" s="3"/>
    </row>
    <row r="620" spans="5:5" x14ac:dyDescent="0.2">
      <c r="E620" s="3"/>
    </row>
    <row r="621" spans="5:5" x14ac:dyDescent="0.2">
      <c r="E621" s="3"/>
    </row>
    <row r="622" spans="5:5" x14ac:dyDescent="0.2">
      <c r="E622" s="3"/>
    </row>
    <row r="623" spans="5:5" x14ac:dyDescent="0.2">
      <c r="E623" s="3"/>
    </row>
    <row r="624" spans="5:5" x14ac:dyDescent="0.2">
      <c r="E624" s="3"/>
    </row>
    <row r="625" spans="5:5" x14ac:dyDescent="0.2">
      <c r="E625" s="3"/>
    </row>
    <row r="626" spans="5:5" x14ac:dyDescent="0.2">
      <c r="E626" s="3"/>
    </row>
    <row r="627" spans="5:5" x14ac:dyDescent="0.2">
      <c r="E627" s="3"/>
    </row>
    <row r="628" spans="5:5" x14ac:dyDescent="0.2">
      <c r="E628" s="3"/>
    </row>
    <row r="629" spans="5:5" x14ac:dyDescent="0.2">
      <c r="E629" s="3"/>
    </row>
    <row r="630" spans="5:5" x14ac:dyDescent="0.2">
      <c r="E630" s="3"/>
    </row>
    <row r="631" spans="5:5" x14ac:dyDescent="0.2">
      <c r="E631" s="3"/>
    </row>
    <row r="632" spans="5:5" x14ac:dyDescent="0.2">
      <c r="E632" s="3"/>
    </row>
    <row r="633" spans="5:5" x14ac:dyDescent="0.2">
      <c r="E633" s="3"/>
    </row>
    <row r="634" spans="5:5" x14ac:dyDescent="0.2">
      <c r="E634" s="3"/>
    </row>
    <row r="635" spans="5:5" x14ac:dyDescent="0.2">
      <c r="E635" s="3"/>
    </row>
    <row r="636" spans="5:5" x14ac:dyDescent="0.2">
      <c r="E636" s="3"/>
    </row>
    <row r="637" spans="5:5" x14ac:dyDescent="0.2">
      <c r="E637" s="3"/>
    </row>
    <row r="638" spans="5:5" x14ac:dyDescent="0.2">
      <c r="E638" s="3"/>
    </row>
    <row r="639" spans="5:5" x14ac:dyDescent="0.2">
      <c r="E639" s="3"/>
    </row>
    <row r="640" spans="5:5" x14ac:dyDescent="0.2">
      <c r="E640" s="3"/>
    </row>
    <row r="641" spans="5:5" x14ac:dyDescent="0.2">
      <c r="E641" s="3"/>
    </row>
    <row r="642" spans="5:5" x14ac:dyDescent="0.2">
      <c r="E642" s="3"/>
    </row>
    <row r="643" spans="5:5" x14ac:dyDescent="0.2">
      <c r="E643" s="3"/>
    </row>
    <row r="644" spans="5:5" x14ac:dyDescent="0.2">
      <c r="E644" s="3"/>
    </row>
    <row r="645" spans="5:5" x14ac:dyDescent="0.2">
      <c r="E645" s="3"/>
    </row>
    <row r="646" spans="5:5" x14ac:dyDescent="0.2">
      <c r="E646" s="3"/>
    </row>
    <row r="647" spans="5:5" x14ac:dyDescent="0.2">
      <c r="E647" s="3"/>
    </row>
    <row r="648" spans="5:5" x14ac:dyDescent="0.2">
      <c r="E648" s="3"/>
    </row>
    <row r="649" spans="5:5" x14ac:dyDescent="0.2">
      <c r="E649" s="3"/>
    </row>
    <row r="650" spans="5:5" x14ac:dyDescent="0.2">
      <c r="E650" s="3"/>
    </row>
    <row r="651" spans="5:5" x14ac:dyDescent="0.2">
      <c r="E651" s="3"/>
    </row>
    <row r="652" spans="5:5" x14ac:dyDescent="0.2">
      <c r="E652" s="3"/>
    </row>
    <row r="653" spans="5:5" x14ac:dyDescent="0.2">
      <c r="E653" s="3"/>
    </row>
    <row r="654" spans="5:5" x14ac:dyDescent="0.2">
      <c r="E654" s="3"/>
    </row>
    <row r="655" spans="5:5" x14ac:dyDescent="0.2">
      <c r="E655" s="3"/>
    </row>
    <row r="656" spans="5:5" x14ac:dyDescent="0.2">
      <c r="E656" s="3"/>
    </row>
    <row r="657" spans="5:5" x14ac:dyDescent="0.2">
      <c r="E657" s="3"/>
    </row>
    <row r="658" spans="5:5" x14ac:dyDescent="0.2">
      <c r="E658" s="3"/>
    </row>
    <row r="659" spans="5:5" x14ac:dyDescent="0.2">
      <c r="E659" s="3"/>
    </row>
    <row r="660" spans="5:5" x14ac:dyDescent="0.2">
      <c r="E660" s="3"/>
    </row>
    <row r="661" spans="5:5" x14ac:dyDescent="0.2">
      <c r="E661" s="3"/>
    </row>
    <row r="662" spans="5:5" x14ac:dyDescent="0.2">
      <c r="E662" s="3"/>
    </row>
    <row r="663" spans="5:5" x14ac:dyDescent="0.2">
      <c r="E663" s="3"/>
    </row>
    <row r="664" spans="5:5" x14ac:dyDescent="0.2">
      <c r="E664" s="3"/>
    </row>
    <row r="665" spans="5:5" x14ac:dyDescent="0.2">
      <c r="E665" s="3"/>
    </row>
    <row r="666" spans="5:5" x14ac:dyDescent="0.2">
      <c r="E666" s="3"/>
    </row>
    <row r="667" spans="5:5" x14ac:dyDescent="0.2">
      <c r="E667" s="3"/>
    </row>
    <row r="668" spans="5:5" x14ac:dyDescent="0.2">
      <c r="E668" s="3"/>
    </row>
    <row r="669" spans="5:5" x14ac:dyDescent="0.2">
      <c r="E669" s="3"/>
    </row>
    <row r="670" spans="5:5" x14ac:dyDescent="0.2">
      <c r="E670" s="3"/>
    </row>
    <row r="671" spans="5:5" x14ac:dyDescent="0.2">
      <c r="E671" s="3"/>
    </row>
    <row r="672" spans="5:5" x14ac:dyDescent="0.2">
      <c r="E672" s="3"/>
    </row>
    <row r="673" spans="5:5" x14ac:dyDescent="0.2">
      <c r="E673" s="3"/>
    </row>
    <row r="674" spans="5:5" x14ac:dyDescent="0.2">
      <c r="E674" s="3"/>
    </row>
    <row r="675" spans="5:5" x14ac:dyDescent="0.2">
      <c r="E675" s="3"/>
    </row>
    <row r="676" spans="5:5" x14ac:dyDescent="0.2">
      <c r="E676" s="3"/>
    </row>
    <row r="677" spans="5:5" x14ac:dyDescent="0.2">
      <c r="E677" s="3"/>
    </row>
    <row r="678" spans="5:5" x14ac:dyDescent="0.2">
      <c r="E678" s="3"/>
    </row>
    <row r="679" spans="5:5" x14ac:dyDescent="0.2">
      <c r="E679" s="3"/>
    </row>
    <row r="680" spans="5:5" x14ac:dyDescent="0.2">
      <c r="E680" s="3"/>
    </row>
    <row r="681" spans="5:5" x14ac:dyDescent="0.2">
      <c r="E681" s="3"/>
    </row>
    <row r="682" spans="5:5" x14ac:dyDescent="0.2">
      <c r="E682" s="3"/>
    </row>
    <row r="683" spans="5:5" x14ac:dyDescent="0.2">
      <c r="E683" s="3"/>
    </row>
    <row r="684" spans="5:5" x14ac:dyDescent="0.2">
      <c r="E684" s="3"/>
    </row>
    <row r="685" spans="5:5" x14ac:dyDescent="0.2">
      <c r="E685" s="3"/>
    </row>
    <row r="686" spans="5:5" x14ac:dyDescent="0.2">
      <c r="E686" s="3"/>
    </row>
    <row r="687" spans="5:5" x14ac:dyDescent="0.2">
      <c r="E687" s="3"/>
    </row>
    <row r="688" spans="5:5" x14ac:dyDescent="0.2">
      <c r="E688" s="3"/>
    </row>
    <row r="689" spans="5:5" x14ac:dyDescent="0.2">
      <c r="E689" s="3"/>
    </row>
    <row r="690" spans="5:5" x14ac:dyDescent="0.2">
      <c r="E690" s="3"/>
    </row>
    <row r="691" spans="5:5" x14ac:dyDescent="0.2">
      <c r="E691" s="3"/>
    </row>
    <row r="692" spans="5:5" x14ac:dyDescent="0.2">
      <c r="E692" s="3"/>
    </row>
    <row r="693" spans="5:5" x14ac:dyDescent="0.2">
      <c r="E693" s="3"/>
    </row>
    <row r="694" spans="5:5" x14ac:dyDescent="0.2">
      <c r="E694" s="3"/>
    </row>
    <row r="695" spans="5:5" x14ac:dyDescent="0.2">
      <c r="E695" s="3"/>
    </row>
    <row r="696" spans="5:5" x14ac:dyDescent="0.2">
      <c r="E696" s="3"/>
    </row>
    <row r="697" spans="5:5" x14ac:dyDescent="0.2">
      <c r="E697" s="3"/>
    </row>
    <row r="698" spans="5:5" x14ac:dyDescent="0.2">
      <c r="E698" s="3"/>
    </row>
    <row r="699" spans="5:5" x14ac:dyDescent="0.2">
      <c r="E699" s="3"/>
    </row>
    <row r="700" spans="5:5" x14ac:dyDescent="0.2">
      <c r="E700" s="3"/>
    </row>
    <row r="701" spans="5:5" x14ac:dyDescent="0.2">
      <c r="E701" s="3"/>
    </row>
    <row r="702" spans="5:5" x14ac:dyDescent="0.2">
      <c r="E702" s="3"/>
    </row>
    <row r="703" spans="5:5" x14ac:dyDescent="0.2">
      <c r="E703" s="3"/>
    </row>
    <row r="704" spans="5:5" x14ac:dyDescent="0.2">
      <c r="E704" s="3"/>
    </row>
    <row r="705" spans="5:5" x14ac:dyDescent="0.2">
      <c r="E705" s="3"/>
    </row>
    <row r="706" spans="5:5" x14ac:dyDescent="0.2">
      <c r="E706" s="3"/>
    </row>
    <row r="707" spans="5:5" x14ac:dyDescent="0.2">
      <c r="E707" s="3"/>
    </row>
    <row r="708" spans="5:5" x14ac:dyDescent="0.2">
      <c r="E708" s="3"/>
    </row>
    <row r="709" spans="5:5" x14ac:dyDescent="0.2">
      <c r="E709" s="3"/>
    </row>
    <row r="710" spans="5:5" x14ac:dyDescent="0.2">
      <c r="E710" s="3"/>
    </row>
    <row r="711" spans="5:5" x14ac:dyDescent="0.2">
      <c r="E711" s="3"/>
    </row>
    <row r="712" spans="5:5" x14ac:dyDescent="0.2">
      <c r="E712" s="3"/>
    </row>
    <row r="713" spans="5:5" x14ac:dyDescent="0.2">
      <c r="E713" s="3"/>
    </row>
    <row r="714" spans="5:5" x14ac:dyDescent="0.2">
      <c r="E714" s="3"/>
    </row>
    <row r="715" spans="5:5" x14ac:dyDescent="0.2">
      <c r="E715" s="3"/>
    </row>
    <row r="716" spans="5:5" x14ac:dyDescent="0.2">
      <c r="E716" s="3"/>
    </row>
    <row r="717" spans="5:5" x14ac:dyDescent="0.2">
      <c r="E717" s="3"/>
    </row>
    <row r="718" spans="5:5" x14ac:dyDescent="0.2">
      <c r="E718" s="3"/>
    </row>
    <row r="719" spans="5:5" x14ac:dyDescent="0.2">
      <c r="E719" s="3"/>
    </row>
    <row r="720" spans="5:5" x14ac:dyDescent="0.2">
      <c r="E720" s="3"/>
    </row>
    <row r="721" spans="5:5" x14ac:dyDescent="0.2">
      <c r="E721" s="3"/>
    </row>
    <row r="722" spans="5:5" x14ac:dyDescent="0.2">
      <c r="E722" s="3"/>
    </row>
    <row r="723" spans="5:5" x14ac:dyDescent="0.2">
      <c r="E723" s="3"/>
    </row>
    <row r="724" spans="5:5" x14ac:dyDescent="0.2">
      <c r="E724" s="3"/>
    </row>
    <row r="725" spans="5:5" x14ac:dyDescent="0.2">
      <c r="E725" s="3"/>
    </row>
    <row r="726" spans="5:5" x14ac:dyDescent="0.2">
      <c r="E726" s="3"/>
    </row>
    <row r="727" spans="5:5" x14ac:dyDescent="0.2">
      <c r="E727" s="3"/>
    </row>
    <row r="728" spans="5:5" x14ac:dyDescent="0.2">
      <c r="E728" s="3"/>
    </row>
    <row r="729" spans="5:5" x14ac:dyDescent="0.2">
      <c r="E729" s="3"/>
    </row>
    <row r="730" spans="5:5" x14ac:dyDescent="0.2">
      <c r="E730" s="3"/>
    </row>
    <row r="731" spans="5:5" x14ac:dyDescent="0.2">
      <c r="E731" s="3"/>
    </row>
    <row r="732" spans="5:5" x14ac:dyDescent="0.2">
      <c r="E732" s="3"/>
    </row>
    <row r="733" spans="5:5" x14ac:dyDescent="0.2">
      <c r="E733" s="3"/>
    </row>
    <row r="734" spans="5:5" x14ac:dyDescent="0.2">
      <c r="E734" s="3"/>
    </row>
    <row r="735" spans="5:5" x14ac:dyDescent="0.2">
      <c r="E735" s="3"/>
    </row>
    <row r="736" spans="5:5" x14ac:dyDescent="0.2">
      <c r="E736" s="3"/>
    </row>
    <row r="737" spans="5:5" x14ac:dyDescent="0.2">
      <c r="E737" s="3"/>
    </row>
    <row r="738" spans="5:5" x14ac:dyDescent="0.2">
      <c r="E738" s="3"/>
    </row>
    <row r="739" spans="5:5" x14ac:dyDescent="0.2">
      <c r="E739" s="3"/>
    </row>
    <row r="740" spans="5:5" x14ac:dyDescent="0.2">
      <c r="E740" s="3"/>
    </row>
    <row r="741" spans="5:5" x14ac:dyDescent="0.2">
      <c r="E741" s="3"/>
    </row>
    <row r="742" spans="5:5" x14ac:dyDescent="0.2">
      <c r="E742" s="3"/>
    </row>
    <row r="743" spans="5:5" x14ac:dyDescent="0.2">
      <c r="E743" s="3"/>
    </row>
    <row r="744" spans="5:5" x14ac:dyDescent="0.2">
      <c r="E744" s="3"/>
    </row>
    <row r="745" spans="5:5" x14ac:dyDescent="0.2">
      <c r="E745" s="3"/>
    </row>
    <row r="746" spans="5:5" x14ac:dyDescent="0.2">
      <c r="E746" s="3"/>
    </row>
    <row r="747" spans="5:5" x14ac:dyDescent="0.2">
      <c r="E747" s="3"/>
    </row>
    <row r="748" spans="5:5" x14ac:dyDescent="0.2">
      <c r="E748" s="3"/>
    </row>
    <row r="749" spans="5:5" x14ac:dyDescent="0.2">
      <c r="E749" s="3"/>
    </row>
    <row r="750" spans="5:5" x14ac:dyDescent="0.2">
      <c r="E750" s="3"/>
    </row>
    <row r="751" spans="5:5" x14ac:dyDescent="0.2">
      <c r="E751" s="3"/>
    </row>
    <row r="752" spans="5:5" x14ac:dyDescent="0.2">
      <c r="E752" s="3"/>
    </row>
    <row r="753" spans="5:5" x14ac:dyDescent="0.2">
      <c r="E753" s="3"/>
    </row>
    <row r="754" spans="5:5" x14ac:dyDescent="0.2">
      <c r="E754" s="3"/>
    </row>
    <row r="755" spans="5:5" x14ac:dyDescent="0.2">
      <c r="E755" s="3"/>
    </row>
    <row r="756" spans="5:5" x14ac:dyDescent="0.2">
      <c r="E756" s="3"/>
    </row>
    <row r="757" spans="5:5" x14ac:dyDescent="0.2">
      <c r="E757" s="3"/>
    </row>
    <row r="758" spans="5:5" x14ac:dyDescent="0.2">
      <c r="E758" s="3"/>
    </row>
    <row r="759" spans="5:5" x14ac:dyDescent="0.2">
      <c r="E759" s="3"/>
    </row>
    <row r="760" spans="5:5" x14ac:dyDescent="0.2">
      <c r="E760" s="3"/>
    </row>
    <row r="761" spans="5:5" x14ac:dyDescent="0.2">
      <c r="E761" s="3"/>
    </row>
    <row r="762" spans="5:5" x14ac:dyDescent="0.2">
      <c r="E762" s="3"/>
    </row>
    <row r="763" spans="5:5" x14ac:dyDescent="0.2">
      <c r="E763" s="3"/>
    </row>
    <row r="764" spans="5:5" x14ac:dyDescent="0.2">
      <c r="E764" s="3"/>
    </row>
    <row r="765" spans="5:5" x14ac:dyDescent="0.2">
      <c r="E765" s="3"/>
    </row>
    <row r="766" spans="5:5" x14ac:dyDescent="0.2">
      <c r="E766" s="3"/>
    </row>
    <row r="767" spans="5:5" x14ac:dyDescent="0.2">
      <c r="E767" s="3"/>
    </row>
    <row r="768" spans="5:5" x14ac:dyDescent="0.2">
      <c r="E768" s="3"/>
    </row>
    <row r="769" spans="5:5" x14ac:dyDescent="0.2">
      <c r="E769" s="3"/>
    </row>
    <row r="770" spans="5:5" x14ac:dyDescent="0.2">
      <c r="E770" s="3"/>
    </row>
    <row r="771" spans="5:5" x14ac:dyDescent="0.2">
      <c r="E771" s="3"/>
    </row>
    <row r="772" spans="5:5" x14ac:dyDescent="0.2">
      <c r="E772" s="3"/>
    </row>
    <row r="773" spans="5:5" x14ac:dyDescent="0.2">
      <c r="E773" s="3"/>
    </row>
    <row r="774" spans="5:5" x14ac:dyDescent="0.2">
      <c r="E774" s="3"/>
    </row>
    <row r="775" spans="5:5" x14ac:dyDescent="0.2">
      <c r="E775" s="3"/>
    </row>
    <row r="776" spans="5:5" x14ac:dyDescent="0.2">
      <c r="E776" s="3"/>
    </row>
    <row r="777" spans="5:5" x14ac:dyDescent="0.2">
      <c r="E777" s="3"/>
    </row>
    <row r="778" spans="5:5" x14ac:dyDescent="0.2">
      <c r="E778" s="3"/>
    </row>
    <row r="779" spans="5:5" x14ac:dyDescent="0.2">
      <c r="E779" s="3"/>
    </row>
    <row r="780" spans="5:5" x14ac:dyDescent="0.2">
      <c r="E780" s="3"/>
    </row>
    <row r="781" spans="5:5" x14ac:dyDescent="0.2">
      <c r="E781" s="3"/>
    </row>
    <row r="782" spans="5:5" x14ac:dyDescent="0.2">
      <c r="E782" s="3"/>
    </row>
    <row r="783" spans="5:5" x14ac:dyDescent="0.2">
      <c r="E783" s="3"/>
    </row>
    <row r="784" spans="5:5" x14ac:dyDescent="0.2">
      <c r="E784" s="3"/>
    </row>
    <row r="785" spans="5:5" x14ac:dyDescent="0.2">
      <c r="E785" s="3"/>
    </row>
    <row r="786" spans="5:5" x14ac:dyDescent="0.2">
      <c r="E786" s="3"/>
    </row>
    <row r="787" spans="5:5" x14ac:dyDescent="0.2">
      <c r="E787" s="3"/>
    </row>
    <row r="788" spans="5:5" x14ac:dyDescent="0.2">
      <c r="E788" s="3"/>
    </row>
    <row r="789" spans="5:5" x14ac:dyDescent="0.2">
      <c r="E789" s="3"/>
    </row>
    <row r="790" spans="5:5" x14ac:dyDescent="0.2">
      <c r="E790" s="3"/>
    </row>
    <row r="791" spans="5:5" x14ac:dyDescent="0.2">
      <c r="E791" s="3"/>
    </row>
    <row r="792" spans="5:5" x14ac:dyDescent="0.2">
      <c r="E792" s="3"/>
    </row>
    <row r="793" spans="5:5" x14ac:dyDescent="0.2">
      <c r="E793" s="3"/>
    </row>
    <row r="794" spans="5:5" x14ac:dyDescent="0.2">
      <c r="E794" s="3"/>
    </row>
    <row r="795" spans="5:5" x14ac:dyDescent="0.2">
      <c r="E795" s="3"/>
    </row>
    <row r="796" spans="5:5" x14ac:dyDescent="0.2">
      <c r="E796" s="3"/>
    </row>
    <row r="797" spans="5:5" x14ac:dyDescent="0.2">
      <c r="E797" s="3"/>
    </row>
    <row r="798" spans="5:5" x14ac:dyDescent="0.2">
      <c r="E798" s="3"/>
    </row>
    <row r="799" spans="5:5" x14ac:dyDescent="0.2">
      <c r="E799" s="3"/>
    </row>
    <row r="800" spans="5:5" x14ac:dyDescent="0.2">
      <c r="E800" s="3"/>
    </row>
    <row r="801" spans="5:5" x14ac:dyDescent="0.2">
      <c r="E801" s="3"/>
    </row>
    <row r="802" spans="5:5" x14ac:dyDescent="0.2">
      <c r="E802" s="3"/>
    </row>
    <row r="803" spans="5:5" x14ac:dyDescent="0.2">
      <c r="E803" s="3"/>
    </row>
    <row r="804" spans="5:5" x14ac:dyDescent="0.2">
      <c r="E804" s="3"/>
    </row>
    <row r="805" spans="5:5" x14ac:dyDescent="0.2">
      <c r="E805" s="3"/>
    </row>
    <row r="806" spans="5:5" x14ac:dyDescent="0.2">
      <c r="E806" s="3"/>
    </row>
    <row r="807" spans="5:5" x14ac:dyDescent="0.2">
      <c r="E807" s="3"/>
    </row>
    <row r="808" spans="5:5" x14ac:dyDescent="0.2">
      <c r="E808" s="3"/>
    </row>
    <row r="809" spans="5:5" x14ac:dyDescent="0.2">
      <c r="E809" s="3"/>
    </row>
    <row r="810" spans="5:5" x14ac:dyDescent="0.2">
      <c r="E810" s="3"/>
    </row>
    <row r="811" spans="5:5" x14ac:dyDescent="0.2">
      <c r="E811" s="3"/>
    </row>
    <row r="812" spans="5:5" x14ac:dyDescent="0.2">
      <c r="E812" s="3"/>
    </row>
    <row r="813" spans="5:5" x14ac:dyDescent="0.2">
      <c r="E813" s="3"/>
    </row>
    <row r="814" spans="5:5" x14ac:dyDescent="0.2">
      <c r="E814" s="3"/>
    </row>
    <row r="815" spans="5:5" x14ac:dyDescent="0.2">
      <c r="E815" s="3"/>
    </row>
    <row r="816" spans="5:5" x14ac:dyDescent="0.2">
      <c r="E816" s="3"/>
    </row>
    <row r="817" spans="5:5" x14ac:dyDescent="0.2">
      <c r="E817" s="3"/>
    </row>
    <row r="818" spans="5:5" x14ac:dyDescent="0.2">
      <c r="E818" s="3"/>
    </row>
    <row r="819" spans="5:5" x14ac:dyDescent="0.2">
      <c r="E819" s="3"/>
    </row>
    <row r="820" spans="5:5" x14ac:dyDescent="0.2">
      <c r="E820" s="3"/>
    </row>
    <row r="821" spans="5:5" x14ac:dyDescent="0.2">
      <c r="E821" s="3"/>
    </row>
    <row r="822" spans="5:5" x14ac:dyDescent="0.2">
      <c r="E822" s="3"/>
    </row>
    <row r="823" spans="5:5" x14ac:dyDescent="0.2">
      <c r="E823" s="3"/>
    </row>
    <row r="824" spans="5:5" x14ac:dyDescent="0.2">
      <c r="E824" s="3"/>
    </row>
    <row r="825" spans="5:5" x14ac:dyDescent="0.2">
      <c r="E825" s="3"/>
    </row>
    <row r="826" spans="5:5" x14ac:dyDescent="0.2">
      <c r="E826" s="3"/>
    </row>
    <row r="827" spans="5:5" x14ac:dyDescent="0.2">
      <c r="E827" s="3"/>
    </row>
    <row r="828" spans="5:5" x14ac:dyDescent="0.2">
      <c r="E828" s="3"/>
    </row>
    <row r="829" spans="5:5" x14ac:dyDescent="0.2">
      <c r="E829" s="3"/>
    </row>
    <row r="830" spans="5:5" x14ac:dyDescent="0.2">
      <c r="E830" s="3"/>
    </row>
    <row r="831" spans="5:5" x14ac:dyDescent="0.2">
      <c r="E831" s="3"/>
    </row>
    <row r="832" spans="5:5" x14ac:dyDescent="0.2">
      <c r="E832" s="3"/>
    </row>
    <row r="833" spans="5:5" x14ac:dyDescent="0.2">
      <c r="E833" s="3"/>
    </row>
    <row r="834" spans="5:5" x14ac:dyDescent="0.2">
      <c r="E834" s="3"/>
    </row>
    <row r="835" spans="5:5" x14ac:dyDescent="0.2">
      <c r="E835" s="3"/>
    </row>
    <row r="836" spans="5:5" x14ac:dyDescent="0.2">
      <c r="E836" s="3"/>
    </row>
    <row r="837" spans="5:5" x14ac:dyDescent="0.2">
      <c r="E837" s="3"/>
    </row>
    <row r="838" spans="5:5" x14ac:dyDescent="0.2">
      <c r="E838" s="3"/>
    </row>
    <row r="839" spans="5:5" x14ac:dyDescent="0.2">
      <c r="E839" s="3"/>
    </row>
    <row r="840" spans="5:5" x14ac:dyDescent="0.2">
      <c r="E840" s="3"/>
    </row>
    <row r="841" spans="5:5" x14ac:dyDescent="0.2">
      <c r="E841" s="3"/>
    </row>
    <row r="842" spans="5:5" x14ac:dyDescent="0.2">
      <c r="E842" s="3"/>
    </row>
    <row r="843" spans="5:5" x14ac:dyDescent="0.2">
      <c r="E843" s="3"/>
    </row>
    <row r="844" spans="5:5" x14ac:dyDescent="0.2">
      <c r="E844" s="3"/>
    </row>
    <row r="845" spans="5:5" x14ac:dyDescent="0.2">
      <c r="E845" s="3"/>
    </row>
    <row r="846" spans="5:5" x14ac:dyDescent="0.2">
      <c r="E846" s="3"/>
    </row>
    <row r="847" spans="5:5" x14ac:dyDescent="0.2">
      <c r="E847" s="3"/>
    </row>
    <row r="848" spans="5:5" x14ac:dyDescent="0.2">
      <c r="E848" s="3"/>
    </row>
    <row r="849" spans="5:5" x14ac:dyDescent="0.2">
      <c r="E849" s="3"/>
    </row>
    <row r="850" spans="5:5" x14ac:dyDescent="0.2">
      <c r="E850" s="3"/>
    </row>
    <row r="851" spans="5:5" x14ac:dyDescent="0.2">
      <c r="E851" s="3"/>
    </row>
    <row r="852" spans="5:5" x14ac:dyDescent="0.2">
      <c r="E852" s="3"/>
    </row>
    <row r="853" spans="5:5" x14ac:dyDescent="0.2">
      <c r="E853" s="3"/>
    </row>
    <row r="854" spans="5:5" x14ac:dyDescent="0.2">
      <c r="E854" s="3"/>
    </row>
    <row r="855" spans="5:5" x14ac:dyDescent="0.2">
      <c r="E855" s="3"/>
    </row>
    <row r="856" spans="5:5" x14ac:dyDescent="0.2">
      <c r="E856" s="3"/>
    </row>
    <row r="857" spans="5:5" x14ac:dyDescent="0.2">
      <c r="E857" s="3"/>
    </row>
    <row r="858" spans="5:5" x14ac:dyDescent="0.2">
      <c r="E858" s="3"/>
    </row>
    <row r="859" spans="5:5" x14ac:dyDescent="0.2">
      <c r="E859" s="3"/>
    </row>
    <row r="860" spans="5:5" x14ac:dyDescent="0.2">
      <c r="E860" s="3"/>
    </row>
    <row r="861" spans="5:5" x14ac:dyDescent="0.2">
      <c r="E861" s="3"/>
    </row>
    <row r="862" spans="5:5" x14ac:dyDescent="0.2">
      <c r="E862" s="3"/>
    </row>
    <row r="863" spans="5:5" x14ac:dyDescent="0.2">
      <c r="E863" s="3"/>
    </row>
    <row r="864" spans="5:5" x14ac:dyDescent="0.2">
      <c r="E864" s="3"/>
    </row>
    <row r="865" spans="5:5" x14ac:dyDescent="0.2">
      <c r="E865" s="3"/>
    </row>
    <row r="866" spans="5:5" x14ac:dyDescent="0.2">
      <c r="E866" s="3"/>
    </row>
    <row r="867" spans="5:5" x14ac:dyDescent="0.2">
      <c r="E867" s="3"/>
    </row>
    <row r="868" spans="5:5" x14ac:dyDescent="0.2">
      <c r="E868" s="3"/>
    </row>
    <row r="869" spans="5:5" x14ac:dyDescent="0.2">
      <c r="E869" s="3"/>
    </row>
    <row r="870" spans="5:5" x14ac:dyDescent="0.2">
      <c r="E870" s="3"/>
    </row>
    <row r="871" spans="5:5" x14ac:dyDescent="0.2">
      <c r="E871" s="3"/>
    </row>
    <row r="872" spans="5:5" x14ac:dyDescent="0.2">
      <c r="E872" s="3"/>
    </row>
    <row r="873" spans="5:5" x14ac:dyDescent="0.2">
      <c r="E873" s="3"/>
    </row>
    <row r="874" spans="5:5" x14ac:dyDescent="0.2">
      <c r="E874" s="3"/>
    </row>
    <row r="875" spans="5:5" x14ac:dyDescent="0.2">
      <c r="E875" s="3"/>
    </row>
    <row r="876" spans="5:5" x14ac:dyDescent="0.2">
      <c r="E876" s="3"/>
    </row>
    <row r="877" spans="5:5" x14ac:dyDescent="0.2">
      <c r="E877" s="3"/>
    </row>
    <row r="878" spans="5:5" x14ac:dyDescent="0.2">
      <c r="E878" s="3"/>
    </row>
    <row r="879" spans="5:5" x14ac:dyDescent="0.2">
      <c r="E879" s="3"/>
    </row>
    <row r="880" spans="5:5" x14ac:dyDescent="0.2">
      <c r="E880" s="3"/>
    </row>
    <row r="881" spans="5:5" x14ac:dyDescent="0.2">
      <c r="E881" s="3"/>
    </row>
    <row r="882" spans="5:5" x14ac:dyDescent="0.2">
      <c r="E882" s="3"/>
    </row>
    <row r="883" spans="5:5" x14ac:dyDescent="0.2">
      <c r="E883" s="3"/>
    </row>
    <row r="884" spans="5:5" x14ac:dyDescent="0.2">
      <c r="E884" s="3"/>
    </row>
    <row r="885" spans="5:5" x14ac:dyDescent="0.2">
      <c r="E885" s="3"/>
    </row>
    <row r="886" spans="5:5" x14ac:dyDescent="0.2">
      <c r="E886" s="3"/>
    </row>
    <row r="887" spans="5:5" x14ac:dyDescent="0.2">
      <c r="E887" s="3"/>
    </row>
    <row r="888" spans="5:5" x14ac:dyDescent="0.2">
      <c r="E888" s="3"/>
    </row>
    <row r="889" spans="5:5" x14ac:dyDescent="0.2">
      <c r="E889" s="3"/>
    </row>
    <row r="890" spans="5:5" x14ac:dyDescent="0.2">
      <c r="E890" s="3"/>
    </row>
    <row r="891" spans="5:5" x14ac:dyDescent="0.2">
      <c r="E891" s="3"/>
    </row>
    <row r="892" spans="5:5" x14ac:dyDescent="0.2">
      <c r="E892" s="3"/>
    </row>
    <row r="893" spans="5:5" x14ac:dyDescent="0.2">
      <c r="E893" s="3"/>
    </row>
    <row r="894" spans="5:5" x14ac:dyDescent="0.2">
      <c r="E894" s="3"/>
    </row>
    <row r="895" spans="5:5" x14ac:dyDescent="0.2">
      <c r="E895" s="3"/>
    </row>
    <row r="896" spans="5:5" x14ac:dyDescent="0.2">
      <c r="E896" s="3"/>
    </row>
    <row r="897" spans="5:5" x14ac:dyDescent="0.2">
      <c r="E897" s="3"/>
    </row>
    <row r="898" spans="5:5" x14ac:dyDescent="0.2">
      <c r="E898" s="3"/>
    </row>
    <row r="899" spans="5:5" x14ac:dyDescent="0.2">
      <c r="E899" s="3"/>
    </row>
    <row r="900" spans="5:5" x14ac:dyDescent="0.2">
      <c r="E900" s="3"/>
    </row>
    <row r="901" spans="5:5" x14ac:dyDescent="0.2">
      <c r="E901" s="3"/>
    </row>
    <row r="902" spans="5:5" x14ac:dyDescent="0.2">
      <c r="E902" s="3"/>
    </row>
    <row r="903" spans="5:5" x14ac:dyDescent="0.2">
      <c r="E903" s="3"/>
    </row>
    <row r="904" spans="5:5" x14ac:dyDescent="0.2">
      <c r="E904" s="3"/>
    </row>
    <row r="905" spans="5:5" x14ac:dyDescent="0.2">
      <c r="E905" s="3"/>
    </row>
    <row r="906" spans="5:5" x14ac:dyDescent="0.2">
      <c r="E906" s="3"/>
    </row>
    <row r="907" spans="5:5" x14ac:dyDescent="0.2">
      <c r="E907" s="3"/>
    </row>
    <row r="908" spans="5:5" x14ac:dyDescent="0.2">
      <c r="E908" s="3"/>
    </row>
    <row r="909" spans="5:5" x14ac:dyDescent="0.2">
      <c r="E909" s="3"/>
    </row>
    <row r="910" spans="5:5" x14ac:dyDescent="0.2">
      <c r="E910" s="3"/>
    </row>
    <row r="911" spans="5:5" x14ac:dyDescent="0.2">
      <c r="E911" s="3"/>
    </row>
    <row r="912" spans="5:5" x14ac:dyDescent="0.2">
      <c r="E912" s="3"/>
    </row>
    <row r="913" spans="5:5" x14ac:dyDescent="0.2">
      <c r="E913" s="3"/>
    </row>
    <row r="914" spans="5:5" x14ac:dyDescent="0.2">
      <c r="E914" s="3"/>
    </row>
    <row r="915" spans="5:5" x14ac:dyDescent="0.2">
      <c r="E915" s="3"/>
    </row>
    <row r="916" spans="5:5" x14ac:dyDescent="0.2">
      <c r="E916" s="3"/>
    </row>
    <row r="917" spans="5:5" x14ac:dyDescent="0.2">
      <c r="E917" s="3"/>
    </row>
    <row r="918" spans="5:5" x14ac:dyDescent="0.2">
      <c r="E918" s="3"/>
    </row>
    <row r="919" spans="5:5" x14ac:dyDescent="0.2">
      <c r="E919" s="3"/>
    </row>
    <row r="920" spans="5:5" x14ac:dyDescent="0.2">
      <c r="E920" s="3"/>
    </row>
    <row r="921" spans="5:5" x14ac:dyDescent="0.2">
      <c r="E921" s="3"/>
    </row>
    <row r="922" spans="5:5" x14ac:dyDescent="0.2">
      <c r="E922" s="3"/>
    </row>
    <row r="923" spans="5:5" x14ac:dyDescent="0.2">
      <c r="E923" s="3"/>
    </row>
    <row r="924" spans="5:5" x14ac:dyDescent="0.2">
      <c r="E924" s="3"/>
    </row>
    <row r="925" spans="5:5" x14ac:dyDescent="0.2">
      <c r="E925" s="3"/>
    </row>
    <row r="926" spans="5:5" x14ac:dyDescent="0.2">
      <c r="E926" s="3"/>
    </row>
    <row r="927" spans="5:5" x14ac:dyDescent="0.2">
      <c r="E927" s="3"/>
    </row>
    <row r="928" spans="5:5" x14ac:dyDescent="0.2">
      <c r="E928" s="3"/>
    </row>
    <row r="929" spans="5:5" x14ac:dyDescent="0.2">
      <c r="E929" s="3"/>
    </row>
    <row r="930" spans="5:5" x14ac:dyDescent="0.2">
      <c r="E930" s="3"/>
    </row>
    <row r="931" spans="5:5" x14ac:dyDescent="0.2">
      <c r="E931" s="3"/>
    </row>
    <row r="932" spans="5:5" x14ac:dyDescent="0.2">
      <c r="E932" s="3"/>
    </row>
    <row r="933" spans="5:5" x14ac:dyDescent="0.2">
      <c r="E933" s="3"/>
    </row>
    <row r="934" spans="5:5" x14ac:dyDescent="0.2">
      <c r="E934" s="3"/>
    </row>
    <row r="935" spans="5:5" x14ac:dyDescent="0.2">
      <c r="E935" s="3"/>
    </row>
    <row r="936" spans="5:5" x14ac:dyDescent="0.2">
      <c r="E936" s="3"/>
    </row>
    <row r="937" spans="5:5" x14ac:dyDescent="0.2">
      <c r="E937" s="3"/>
    </row>
    <row r="938" spans="5:5" x14ac:dyDescent="0.2">
      <c r="E938" s="3"/>
    </row>
    <row r="939" spans="5:5" x14ac:dyDescent="0.2">
      <c r="E939" s="3"/>
    </row>
    <row r="940" spans="5:5" x14ac:dyDescent="0.2">
      <c r="E940" s="3"/>
    </row>
    <row r="941" spans="5:5" x14ac:dyDescent="0.2">
      <c r="E941" s="3"/>
    </row>
    <row r="942" spans="5:5" x14ac:dyDescent="0.2">
      <c r="E942" s="3"/>
    </row>
    <row r="943" spans="5:5" x14ac:dyDescent="0.2">
      <c r="E943" s="3"/>
    </row>
    <row r="944" spans="5:5" x14ac:dyDescent="0.2">
      <c r="E944" s="3"/>
    </row>
    <row r="945" spans="5:5" x14ac:dyDescent="0.2">
      <c r="E945" s="3"/>
    </row>
    <row r="946" spans="5:5" x14ac:dyDescent="0.2">
      <c r="E946" s="3"/>
    </row>
    <row r="947" spans="5:5" x14ac:dyDescent="0.2">
      <c r="E947" s="3"/>
    </row>
    <row r="948" spans="5:5" x14ac:dyDescent="0.2">
      <c r="E948" s="3"/>
    </row>
    <row r="949" spans="5:5" x14ac:dyDescent="0.2">
      <c r="E949" s="3"/>
    </row>
    <row r="950" spans="5:5" x14ac:dyDescent="0.2">
      <c r="E950" s="3"/>
    </row>
    <row r="951" spans="5:5" x14ac:dyDescent="0.2">
      <c r="E951" s="3"/>
    </row>
    <row r="952" spans="5:5" x14ac:dyDescent="0.2">
      <c r="E952" s="3"/>
    </row>
    <row r="953" spans="5:5" x14ac:dyDescent="0.2">
      <c r="E953" s="3"/>
    </row>
    <row r="954" spans="5:5" x14ac:dyDescent="0.2">
      <c r="E954" s="3"/>
    </row>
    <row r="955" spans="5:5" x14ac:dyDescent="0.2">
      <c r="E955" s="3"/>
    </row>
    <row r="956" spans="5:5" x14ac:dyDescent="0.2">
      <c r="E956" s="3"/>
    </row>
    <row r="957" spans="5:5" x14ac:dyDescent="0.2">
      <c r="E957" s="3"/>
    </row>
    <row r="958" spans="5:5" x14ac:dyDescent="0.2">
      <c r="E958" s="3"/>
    </row>
    <row r="959" spans="5:5" x14ac:dyDescent="0.2">
      <c r="E959" s="3"/>
    </row>
    <row r="960" spans="5:5" x14ac:dyDescent="0.2">
      <c r="E960" s="3"/>
    </row>
    <row r="961" spans="5:5" x14ac:dyDescent="0.2">
      <c r="E961" s="3"/>
    </row>
    <row r="962" spans="5:5" x14ac:dyDescent="0.2">
      <c r="E962" s="3"/>
    </row>
    <row r="963" spans="5:5" x14ac:dyDescent="0.2">
      <c r="E963" s="3"/>
    </row>
    <row r="964" spans="5:5" x14ac:dyDescent="0.2">
      <c r="E964" s="3"/>
    </row>
    <row r="965" spans="5:5" x14ac:dyDescent="0.2">
      <c r="E965" s="3"/>
    </row>
    <row r="966" spans="5:5" x14ac:dyDescent="0.2">
      <c r="E966" s="3"/>
    </row>
    <row r="967" spans="5:5" x14ac:dyDescent="0.2">
      <c r="E967" s="3"/>
    </row>
    <row r="968" spans="5:5" x14ac:dyDescent="0.2">
      <c r="E968" s="3"/>
    </row>
    <row r="969" spans="5:5" x14ac:dyDescent="0.2">
      <c r="E969" s="3"/>
    </row>
    <row r="970" spans="5:5" x14ac:dyDescent="0.2">
      <c r="E970" s="3"/>
    </row>
    <row r="971" spans="5:5" x14ac:dyDescent="0.2">
      <c r="E971" s="3"/>
    </row>
    <row r="972" spans="5:5" x14ac:dyDescent="0.2">
      <c r="E972" s="3"/>
    </row>
    <row r="973" spans="5:5" x14ac:dyDescent="0.2">
      <c r="E973" s="3"/>
    </row>
    <row r="974" spans="5:5" x14ac:dyDescent="0.2">
      <c r="E974" s="3"/>
    </row>
    <row r="975" spans="5:5" x14ac:dyDescent="0.2">
      <c r="E975" s="3"/>
    </row>
    <row r="976" spans="5:5" x14ac:dyDescent="0.2">
      <c r="E976" s="3"/>
    </row>
    <row r="977" spans="5:5" x14ac:dyDescent="0.2">
      <c r="E977" s="3"/>
    </row>
    <row r="978" spans="5:5" x14ac:dyDescent="0.2">
      <c r="E978" s="3"/>
    </row>
    <row r="979" spans="5:5" x14ac:dyDescent="0.2">
      <c r="E979" s="3"/>
    </row>
    <row r="980" spans="5:5" x14ac:dyDescent="0.2">
      <c r="E980" s="3"/>
    </row>
    <row r="981" spans="5:5" x14ac:dyDescent="0.2">
      <c r="E981" s="3"/>
    </row>
    <row r="982" spans="5:5" x14ac:dyDescent="0.2">
      <c r="E982" s="3"/>
    </row>
    <row r="983" spans="5:5" x14ac:dyDescent="0.2">
      <c r="E983" s="3"/>
    </row>
    <row r="984" spans="5:5" x14ac:dyDescent="0.2">
      <c r="E984" s="3"/>
    </row>
    <row r="985" spans="5:5" x14ac:dyDescent="0.2">
      <c r="E985" s="3"/>
    </row>
    <row r="986" spans="5:5" x14ac:dyDescent="0.2">
      <c r="E986" s="3"/>
    </row>
    <row r="987" spans="5:5" x14ac:dyDescent="0.2">
      <c r="E987" s="3"/>
    </row>
    <row r="988" spans="5:5" x14ac:dyDescent="0.2">
      <c r="E988" s="3"/>
    </row>
    <row r="989" spans="5:5" ht="15" customHeight="1" x14ac:dyDescent="0.2">
      <c r="E989" s="3"/>
    </row>
    <row r="990" spans="5:5" ht="15" customHeight="1" x14ac:dyDescent="0.2">
      <c r="E990" s="3"/>
    </row>
    <row r="991" spans="5:5" ht="15" customHeight="1" x14ac:dyDescent="0.2">
      <c r="E991" s="3"/>
    </row>
    <row r="992" spans="5:5" ht="15" customHeight="1" x14ac:dyDescent="0.2">
      <c r="E992" s="3"/>
    </row>
    <row r="993" spans="5:5" ht="15" customHeight="1" x14ac:dyDescent="0.2">
      <c r="E993" s="3"/>
    </row>
    <row r="994" spans="5:5" ht="15" customHeight="1" x14ac:dyDescent="0.2">
      <c r="E994" s="3"/>
    </row>
    <row r="995" spans="5:5" ht="15" customHeight="1" x14ac:dyDescent="0.2">
      <c r="E995" s="3"/>
    </row>
    <row r="996" spans="5:5" ht="15" customHeight="1" x14ac:dyDescent="0.2">
      <c r="E996" s="3"/>
    </row>
    <row r="997" spans="5:5" ht="15" customHeight="1" x14ac:dyDescent="0.2">
      <c r="E997" s="3"/>
    </row>
    <row r="998" spans="5:5" ht="15" customHeight="1" x14ac:dyDescent="0.2">
      <c r="E998" s="3"/>
    </row>
    <row r="999" spans="5:5" ht="15" customHeight="1" x14ac:dyDescent="0.2">
      <c r="E999" s="3"/>
    </row>
    <row r="1000" spans="5:5" ht="15" customHeight="1" x14ac:dyDescent="0.2">
      <c r="E1000" s="3"/>
    </row>
    <row r="1001" spans="5:5" ht="15" customHeight="1" x14ac:dyDescent="0.2">
      <c r="E1001" s="3"/>
    </row>
    <row r="1002" spans="5:5" ht="15" customHeight="1" x14ac:dyDescent="0.2">
      <c r="E1002" s="3"/>
    </row>
    <row r="1003" spans="5:5" ht="15" customHeight="1" x14ac:dyDescent="0.2">
      <c r="E1003" s="3"/>
    </row>
    <row r="1004" spans="5:5" ht="15" customHeight="1" x14ac:dyDescent="0.2">
      <c r="E1004" s="3"/>
    </row>
    <row r="1005" spans="5:5" ht="15" customHeight="1" x14ac:dyDescent="0.2">
      <c r="E1005" s="3"/>
    </row>
    <row r="1006" spans="5:5" ht="15" customHeight="1" x14ac:dyDescent="0.2">
      <c r="E1006" s="3"/>
    </row>
    <row r="1007" spans="5:5" ht="15" customHeight="1" x14ac:dyDescent="0.2">
      <c r="E1007" s="3"/>
    </row>
    <row r="1008" spans="5:5" ht="15" customHeight="1" x14ac:dyDescent="0.2">
      <c r="E1008" s="3"/>
    </row>
    <row r="1009" spans="5:5" ht="15" customHeight="1" x14ac:dyDescent="0.2">
      <c r="E1009" s="3"/>
    </row>
    <row r="1010" spans="5:5" ht="15" customHeight="1" x14ac:dyDescent="0.2">
      <c r="E1010" s="3"/>
    </row>
    <row r="1011" spans="5:5" ht="15" customHeight="1" x14ac:dyDescent="0.2">
      <c r="E1011" s="3"/>
    </row>
    <row r="1012" spans="5:5" ht="15" customHeight="1" x14ac:dyDescent="0.2">
      <c r="E1012" s="3"/>
    </row>
    <row r="1013" spans="5:5" ht="15" customHeight="1" x14ac:dyDescent="0.2">
      <c r="E1013" s="3"/>
    </row>
    <row r="1014" spans="5:5" ht="15" customHeight="1" x14ac:dyDescent="0.2">
      <c r="E1014" s="3"/>
    </row>
    <row r="1015" spans="5:5" ht="15" customHeight="1" x14ac:dyDescent="0.2">
      <c r="E1015" s="3"/>
    </row>
    <row r="1016" spans="5:5" ht="15" customHeight="1" x14ac:dyDescent="0.2">
      <c r="E1016" s="3"/>
    </row>
    <row r="1017" spans="5:5" ht="15" customHeight="1" x14ac:dyDescent="0.2">
      <c r="E1017" s="3"/>
    </row>
    <row r="1018" spans="5:5" ht="15" customHeight="1" x14ac:dyDescent="0.2">
      <c r="E1018" s="3"/>
    </row>
    <row r="1019" spans="5:5" ht="15" customHeight="1" x14ac:dyDescent="0.2">
      <c r="E1019" s="3"/>
    </row>
    <row r="1020" spans="5:5" ht="15" customHeight="1" x14ac:dyDescent="0.2">
      <c r="E1020" s="3"/>
    </row>
    <row r="1021" spans="5:5" ht="15" customHeight="1" x14ac:dyDescent="0.2">
      <c r="E1021" s="3"/>
    </row>
    <row r="1022" spans="5:5" ht="15" customHeight="1" x14ac:dyDescent="0.2">
      <c r="E1022" s="3"/>
    </row>
    <row r="1023" spans="5:5" ht="15" customHeight="1" x14ac:dyDescent="0.2">
      <c r="E1023" s="3"/>
    </row>
    <row r="1024" spans="5:5" ht="15" customHeight="1" x14ac:dyDescent="0.2">
      <c r="E1024" s="3"/>
    </row>
    <row r="1025" spans="5:5" ht="15" customHeight="1" x14ac:dyDescent="0.2">
      <c r="E1025" s="3"/>
    </row>
    <row r="1026" spans="5:5" ht="15" customHeight="1" x14ac:dyDescent="0.2">
      <c r="E1026" s="3"/>
    </row>
    <row r="1027" spans="5:5" ht="15" customHeight="1" x14ac:dyDescent="0.2">
      <c r="E1027" s="3"/>
    </row>
    <row r="1028" spans="5:5" ht="15" customHeight="1" x14ac:dyDescent="0.2">
      <c r="E1028" s="3"/>
    </row>
    <row r="1029" spans="5:5" ht="15" customHeight="1" x14ac:dyDescent="0.2">
      <c r="E1029" s="3"/>
    </row>
    <row r="1030" spans="5:5" ht="15" customHeight="1" x14ac:dyDescent="0.2">
      <c r="E1030" s="3"/>
    </row>
    <row r="1031" spans="5:5" ht="15" customHeight="1" x14ac:dyDescent="0.2">
      <c r="E1031" s="3"/>
    </row>
    <row r="1032" spans="5:5" ht="15" customHeight="1" x14ac:dyDescent="0.2">
      <c r="E1032" s="3"/>
    </row>
    <row r="1033" spans="5:5" ht="15" customHeight="1" x14ac:dyDescent="0.2">
      <c r="E1033" s="3"/>
    </row>
    <row r="1034" spans="5:5" ht="15" customHeight="1" x14ac:dyDescent="0.2">
      <c r="E1034" s="3"/>
    </row>
    <row r="1035" spans="5:5" ht="15" customHeight="1" x14ac:dyDescent="0.2">
      <c r="E1035" s="3"/>
    </row>
    <row r="1036" spans="5:5" ht="15" customHeight="1" x14ac:dyDescent="0.2">
      <c r="E1036" s="3"/>
    </row>
    <row r="1037" spans="5:5" ht="15" customHeight="1" x14ac:dyDescent="0.2">
      <c r="E1037" s="3"/>
    </row>
    <row r="1038" spans="5:5" ht="15" customHeight="1" x14ac:dyDescent="0.2">
      <c r="E1038" s="3"/>
    </row>
    <row r="1039" spans="5:5" ht="15" customHeight="1" x14ac:dyDescent="0.2">
      <c r="E1039" s="3"/>
    </row>
    <row r="1040" spans="5:5" ht="15" customHeight="1" x14ac:dyDescent="0.2">
      <c r="E1040" s="3"/>
    </row>
    <row r="1041" spans="5:5" ht="15" customHeight="1" x14ac:dyDescent="0.2">
      <c r="E1041" s="3"/>
    </row>
    <row r="1042" spans="5:5" ht="15" customHeight="1" x14ac:dyDescent="0.2">
      <c r="E1042" s="3"/>
    </row>
    <row r="1043" spans="5:5" ht="15" customHeight="1" x14ac:dyDescent="0.2">
      <c r="E1043" s="3"/>
    </row>
    <row r="1044" spans="5:5" ht="15" customHeight="1" x14ac:dyDescent="0.2">
      <c r="E1044" s="3"/>
    </row>
    <row r="1045" spans="5:5" ht="15" customHeight="1" x14ac:dyDescent="0.2">
      <c r="E1045" s="3"/>
    </row>
    <row r="1046" spans="5:5" ht="15" customHeight="1" x14ac:dyDescent="0.2">
      <c r="E1046" s="3"/>
    </row>
    <row r="1047" spans="5:5" ht="15" customHeight="1" x14ac:dyDescent="0.2">
      <c r="E1047" s="3"/>
    </row>
    <row r="1048" spans="5:5" ht="15" customHeight="1" x14ac:dyDescent="0.2">
      <c r="E1048" s="3"/>
    </row>
    <row r="1049" spans="5:5" ht="15" customHeight="1" x14ac:dyDescent="0.2">
      <c r="E1049" s="3"/>
    </row>
    <row r="1050" spans="5:5" ht="15" customHeight="1" x14ac:dyDescent="0.2">
      <c r="E1050" s="3"/>
    </row>
    <row r="1051" spans="5:5" ht="15" customHeight="1" x14ac:dyDescent="0.2">
      <c r="E1051" s="3"/>
    </row>
    <row r="1052" spans="5:5" ht="15" customHeight="1" x14ac:dyDescent="0.2">
      <c r="E1052" s="3"/>
    </row>
    <row r="1053" spans="5:5" ht="15" customHeight="1" x14ac:dyDescent="0.2">
      <c r="E1053" s="3"/>
    </row>
    <row r="1054" spans="5:5" ht="15" customHeight="1" x14ac:dyDescent="0.2">
      <c r="E1054" s="3"/>
    </row>
    <row r="1055" spans="5:5" ht="15" customHeight="1" x14ac:dyDescent="0.2">
      <c r="E1055" s="3"/>
    </row>
    <row r="1056" spans="5:5" ht="15" customHeight="1" x14ac:dyDescent="0.2">
      <c r="E1056" s="3"/>
    </row>
    <row r="1057" spans="5:5" ht="15" customHeight="1" x14ac:dyDescent="0.2">
      <c r="E1057" s="3"/>
    </row>
    <row r="1058" spans="5:5" ht="15" customHeight="1" x14ac:dyDescent="0.2">
      <c r="E1058" s="3"/>
    </row>
    <row r="1059" spans="5:5" ht="15" customHeight="1" x14ac:dyDescent="0.2">
      <c r="E1059" s="3"/>
    </row>
    <row r="1060" spans="5:5" ht="15" customHeight="1" x14ac:dyDescent="0.2">
      <c r="E1060" s="3"/>
    </row>
    <row r="1061" spans="5:5" ht="15" customHeight="1" x14ac:dyDescent="0.2">
      <c r="E1061" s="3"/>
    </row>
    <row r="1062" spans="5:5" ht="15" customHeight="1" x14ac:dyDescent="0.2">
      <c r="E1062" s="3"/>
    </row>
    <row r="1063" spans="5:5" ht="15" customHeight="1" x14ac:dyDescent="0.2">
      <c r="E1063" s="3"/>
    </row>
    <row r="1064" spans="5:5" ht="15" customHeight="1" x14ac:dyDescent="0.2">
      <c r="E1064" s="3"/>
    </row>
    <row r="1065" spans="5:5" ht="15" customHeight="1" x14ac:dyDescent="0.2">
      <c r="E1065" s="3"/>
    </row>
    <row r="1066" spans="5:5" ht="15" customHeight="1" x14ac:dyDescent="0.2">
      <c r="E1066" s="3"/>
    </row>
    <row r="1067" spans="5:5" ht="15" customHeight="1" x14ac:dyDescent="0.2">
      <c r="E1067" s="3"/>
    </row>
    <row r="1068" spans="5:5" ht="15" customHeight="1" x14ac:dyDescent="0.2">
      <c r="E1068" s="3"/>
    </row>
    <row r="1069" spans="5:5" ht="15" customHeight="1" x14ac:dyDescent="0.2">
      <c r="E1069" s="3"/>
    </row>
    <row r="1070" spans="5:5" ht="15" customHeight="1" x14ac:dyDescent="0.2">
      <c r="E1070" s="3"/>
    </row>
    <row r="1071" spans="5:5" ht="15" customHeight="1" x14ac:dyDescent="0.2">
      <c r="E1071" s="3"/>
    </row>
    <row r="1072" spans="5:5" ht="15" customHeight="1" x14ac:dyDescent="0.2">
      <c r="E1072" s="3"/>
    </row>
    <row r="1073" spans="5:5" ht="15" customHeight="1" x14ac:dyDescent="0.2">
      <c r="E1073" s="3"/>
    </row>
    <row r="1074" spans="5:5" ht="15" customHeight="1" x14ac:dyDescent="0.2">
      <c r="E1074" s="3"/>
    </row>
    <row r="1075" spans="5:5" ht="15" customHeight="1" x14ac:dyDescent="0.2">
      <c r="E1075" s="3"/>
    </row>
    <row r="1076" spans="5:5" ht="15" customHeight="1" x14ac:dyDescent="0.2">
      <c r="E1076" s="3"/>
    </row>
    <row r="1077" spans="5:5" ht="15" customHeight="1" x14ac:dyDescent="0.2">
      <c r="E1077" s="3"/>
    </row>
    <row r="1078" spans="5:5" ht="15" customHeight="1" x14ac:dyDescent="0.2">
      <c r="E1078" s="3"/>
    </row>
    <row r="1079" spans="5:5" ht="15" customHeight="1" x14ac:dyDescent="0.2">
      <c r="E1079" s="3"/>
    </row>
    <row r="1080" spans="5:5" ht="15" customHeight="1" x14ac:dyDescent="0.2">
      <c r="E1080" s="3"/>
    </row>
    <row r="1081" spans="5:5" ht="15" customHeight="1" x14ac:dyDescent="0.2">
      <c r="E1081" s="3"/>
    </row>
    <row r="1082" spans="5:5" ht="15" customHeight="1" x14ac:dyDescent="0.2">
      <c r="E1082" s="3"/>
    </row>
    <row r="1083" spans="5:5" ht="15" customHeight="1" x14ac:dyDescent="0.2">
      <c r="E1083" s="3"/>
    </row>
    <row r="1084" spans="5:5" ht="15" customHeight="1" x14ac:dyDescent="0.2">
      <c r="E1084" s="3"/>
    </row>
    <row r="1085" spans="5:5" ht="15" customHeight="1" x14ac:dyDescent="0.2">
      <c r="E1085" s="3"/>
    </row>
    <row r="1086" spans="5:5" ht="15" customHeight="1" x14ac:dyDescent="0.2">
      <c r="E1086" s="3"/>
    </row>
    <row r="1087" spans="5:5" ht="15" customHeight="1" x14ac:dyDescent="0.2">
      <c r="E1087" s="3"/>
    </row>
    <row r="1088" spans="5:5" ht="15" customHeight="1" x14ac:dyDescent="0.2">
      <c r="E1088" s="3"/>
    </row>
    <row r="1089" spans="5:5" ht="15" customHeight="1" x14ac:dyDescent="0.2">
      <c r="E1089" s="3"/>
    </row>
    <row r="1090" spans="5:5" ht="15" customHeight="1" x14ac:dyDescent="0.2">
      <c r="E1090" s="3"/>
    </row>
    <row r="1091" spans="5:5" ht="15" customHeight="1" x14ac:dyDescent="0.2">
      <c r="E1091" s="3"/>
    </row>
    <row r="1092" spans="5:5" ht="15" customHeight="1" x14ac:dyDescent="0.2">
      <c r="E1092" s="3"/>
    </row>
    <row r="1093" spans="5:5" ht="15" customHeight="1" x14ac:dyDescent="0.2">
      <c r="E1093" s="3"/>
    </row>
    <row r="1094" spans="5:5" ht="15" customHeight="1" x14ac:dyDescent="0.2">
      <c r="E1094" s="3"/>
    </row>
    <row r="1095" spans="5:5" ht="15" customHeight="1" x14ac:dyDescent="0.2">
      <c r="E1095" s="3"/>
    </row>
    <row r="1096" spans="5:5" ht="15" customHeight="1" x14ac:dyDescent="0.2">
      <c r="E1096" s="3"/>
    </row>
    <row r="1097" spans="5:5" ht="15" customHeight="1" x14ac:dyDescent="0.2">
      <c r="E1097" s="3"/>
    </row>
    <row r="1098" spans="5:5" ht="15" customHeight="1" x14ac:dyDescent="0.2">
      <c r="E1098" s="3"/>
    </row>
    <row r="1099" spans="5:5" ht="15" customHeight="1" x14ac:dyDescent="0.2">
      <c r="E1099" s="3"/>
    </row>
    <row r="1100" spans="5:5" ht="15" customHeight="1" x14ac:dyDescent="0.2">
      <c r="E1100" s="3"/>
    </row>
    <row r="1101" spans="5:5" ht="15" customHeight="1" x14ac:dyDescent="0.2">
      <c r="E1101" s="3"/>
    </row>
    <row r="1102" spans="5:5" ht="15" customHeight="1" x14ac:dyDescent="0.2">
      <c r="E1102" s="3"/>
    </row>
    <row r="1103" spans="5:5" ht="15" customHeight="1" x14ac:dyDescent="0.2">
      <c r="E1103" s="3"/>
    </row>
    <row r="1104" spans="5:5" ht="15" customHeight="1" x14ac:dyDescent="0.2">
      <c r="E1104" s="3"/>
    </row>
    <row r="1105" spans="5:5" ht="15" customHeight="1" x14ac:dyDescent="0.2">
      <c r="E1105" s="3"/>
    </row>
    <row r="1106" spans="5:5" ht="15" customHeight="1" x14ac:dyDescent="0.2">
      <c r="E1106" s="3"/>
    </row>
    <row r="1107" spans="5:5" ht="15" customHeight="1" x14ac:dyDescent="0.2">
      <c r="E1107" s="3"/>
    </row>
    <row r="1108" spans="5:5" ht="15" customHeight="1" x14ac:dyDescent="0.2">
      <c r="E1108" s="3"/>
    </row>
    <row r="1109" spans="5:5" ht="15" customHeight="1" x14ac:dyDescent="0.2">
      <c r="E1109" s="3"/>
    </row>
    <row r="1110" spans="5:5" ht="15" customHeight="1" x14ac:dyDescent="0.2">
      <c r="E1110" s="3"/>
    </row>
    <row r="1111" spans="5:5" ht="15" customHeight="1" x14ac:dyDescent="0.2">
      <c r="E1111" s="3"/>
    </row>
    <row r="1112" spans="5:5" ht="15" customHeight="1" x14ac:dyDescent="0.2">
      <c r="E1112" s="3"/>
    </row>
    <row r="1113" spans="5:5" ht="15" customHeight="1" x14ac:dyDescent="0.2">
      <c r="E1113" s="3"/>
    </row>
    <row r="1114" spans="5:5" ht="15" customHeight="1" x14ac:dyDescent="0.2">
      <c r="E1114" s="3"/>
    </row>
    <row r="1115" spans="5:5" ht="15" customHeight="1" x14ac:dyDescent="0.2">
      <c r="E1115" s="3"/>
    </row>
    <row r="1116" spans="5:5" ht="15" customHeight="1" x14ac:dyDescent="0.2">
      <c r="E1116" s="3"/>
    </row>
    <row r="1117" spans="5:5" ht="15" customHeight="1" x14ac:dyDescent="0.2">
      <c r="E1117" s="3"/>
    </row>
    <row r="1118" spans="5:5" ht="15" customHeight="1" x14ac:dyDescent="0.2">
      <c r="E1118" s="3"/>
    </row>
    <row r="1119" spans="5:5" ht="15" customHeight="1" x14ac:dyDescent="0.2">
      <c r="E1119" s="3"/>
    </row>
    <row r="1120" spans="5:5" ht="15" customHeight="1" x14ac:dyDescent="0.2">
      <c r="E1120" s="3"/>
    </row>
    <row r="1121" spans="5:5" ht="15" customHeight="1" x14ac:dyDescent="0.2">
      <c r="E1121" s="3"/>
    </row>
    <row r="1122" spans="5:5" ht="15" customHeight="1" x14ac:dyDescent="0.2">
      <c r="E1122" s="3"/>
    </row>
    <row r="1123" spans="5:5" ht="15" customHeight="1" x14ac:dyDescent="0.2">
      <c r="E1123" s="3"/>
    </row>
    <row r="1124" spans="5:5" ht="15" customHeight="1" x14ac:dyDescent="0.2">
      <c r="E1124" s="3"/>
    </row>
    <row r="1125" spans="5:5" ht="15" customHeight="1" x14ac:dyDescent="0.2">
      <c r="E1125" s="3"/>
    </row>
    <row r="1126" spans="5:5" ht="15" customHeight="1" x14ac:dyDescent="0.2">
      <c r="E1126" s="3"/>
    </row>
    <row r="1127" spans="5:5" ht="15" customHeight="1" x14ac:dyDescent="0.2">
      <c r="E1127" s="3"/>
    </row>
    <row r="1128" spans="5:5" ht="15" customHeight="1" x14ac:dyDescent="0.2">
      <c r="E1128" s="3"/>
    </row>
    <row r="1129" spans="5:5" ht="15" customHeight="1" x14ac:dyDescent="0.2">
      <c r="E1129" s="3"/>
    </row>
    <row r="1130" spans="5:5" ht="15" customHeight="1" x14ac:dyDescent="0.2">
      <c r="E1130" s="3"/>
    </row>
    <row r="1131" spans="5:5" ht="15" customHeight="1" x14ac:dyDescent="0.2">
      <c r="E1131" s="3"/>
    </row>
    <row r="1132" spans="5:5" ht="15" customHeight="1" x14ac:dyDescent="0.2">
      <c r="E1132" s="3"/>
    </row>
    <row r="1133" spans="5:5" ht="15" customHeight="1" x14ac:dyDescent="0.2">
      <c r="E1133" s="3"/>
    </row>
    <row r="1134" spans="5:5" ht="15" customHeight="1" x14ac:dyDescent="0.2">
      <c r="E1134" s="3"/>
    </row>
    <row r="1135" spans="5:5" ht="15" customHeight="1" x14ac:dyDescent="0.2">
      <c r="E1135" s="3"/>
    </row>
    <row r="1136" spans="5:5" ht="15" customHeight="1" x14ac:dyDescent="0.2">
      <c r="E1136" s="3"/>
    </row>
    <row r="1137" spans="5:5" ht="15" customHeight="1" x14ac:dyDescent="0.2">
      <c r="E1137" s="3"/>
    </row>
    <row r="1138" spans="5:5" ht="15" customHeight="1" x14ac:dyDescent="0.2">
      <c r="E1138" s="3"/>
    </row>
    <row r="1139" spans="5:5" ht="15" customHeight="1" x14ac:dyDescent="0.2">
      <c r="E1139" s="3"/>
    </row>
    <row r="1140" spans="5:5" ht="15" customHeight="1" x14ac:dyDescent="0.2">
      <c r="E1140" s="3"/>
    </row>
    <row r="1141" spans="5:5" ht="15" customHeight="1" x14ac:dyDescent="0.2">
      <c r="E1141" s="3"/>
    </row>
    <row r="1142" spans="5:5" ht="15" customHeight="1" x14ac:dyDescent="0.2">
      <c r="E1142" s="3"/>
    </row>
    <row r="1143" spans="5:5" ht="15" customHeight="1" x14ac:dyDescent="0.2">
      <c r="E1143" s="3"/>
    </row>
    <row r="1144" spans="5:5" ht="15" customHeight="1" x14ac:dyDescent="0.2">
      <c r="E1144" s="3"/>
    </row>
    <row r="1145" spans="5:5" ht="15" customHeight="1" x14ac:dyDescent="0.2">
      <c r="E1145" s="3"/>
    </row>
    <row r="1146" spans="5:5" ht="15" customHeight="1" x14ac:dyDescent="0.2">
      <c r="E1146" s="3"/>
    </row>
    <row r="1147" spans="5:5" ht="15" customHeight="1" x14ac:dyDescent="0.2">
      <c r="E1147" s="3"/>
    </row>
    <row r="1148" spans="5:5" ht="15" customHeight="1" x14ac:dyDescent="0.2">
      <c r="E1148" s="3"/>
    </row>
    <row r="1149" spans="5:5" ht="15" customHeight="1" x14ac:dyDescent="0.2">
      <c r="E1149" s="3"/>
    </row>
    <row r="1150" spans="5:5" ht="15" customHeight="1" x14ac:dyDescent="0.2">
      <c r="E1150" s="3"/>
    </row>
    <row r="1151" spans="5:5" ht="15" customHeight="1" x14ac:dyDescent="0.2">
      <c r="E1151" s="3"/>
    </row>
    <row r="1152" spans="5:5" ht="15" customHeight="1" x14ac:dyDescent="0.2">
      <c r="E1152" s="3"/>
    </row>
    <row r="1153" spans="5:34" ht="15" customHeight="1" x14ac:dyDescent="0.2">
      <c r="E1153" s="3"/>
    </row>
    <row r="1154" spans="5:34" ht="15" customHeight="1" x14ac:dyDescent="0.2">
      <c r="E1154" s="3"/>
    </row>
    <row r="1155" spans="5:34" ht="15" customHeight="1" x14ac:dyDescent="0.2">
      <c r="E1155" s="3"/>
    </row>
    <row r="1156" spans="5:34" ht="15" customHeight="1" x14ac:dyDescent="0.2">
      <c r="E1156" s="3"/>
    </row>
    <row r="1157" spans="5:34" ht="15" customHeight="1" x14ac:dyDescent="0.2">
      <c r="E1157" s="3"/>
    </row>
    <row r="1158" spans="5:34" ht="15" customHeight="1" x14ac:dyDescent="0.2">
      <c r="E1158" s="3"/>
    </row>
    <row r="1159" spans="5:34" ht="15" customHeight="1" x14ac:dyDescent="0.2">
      <c r="E1159" s="3"/>
    </row>
    <row r="1160" spans="5:34" ht="15" customHeight="1" x14ac:dyDescent="0.2">
      <c r="E1160" s="3"/>
    </row>
    <row r="1161" spans="5:34" ht="15" customHeight="1" x14ac:dyDescent="0.2">
      <c r="E1161" s="3"/>
    </row>
    <row r="1162" spans="5:34" ht="15" customHeight="1" x14ac:dyDescent="0.2">
      <c r="E1162" s="3"/>
    </row>
    <row r="1163" spans="5:34" ht="15" customHeight="1" x14ac:dyDescent="0.2">
      <c r="AF1163" s="3"/>
      <c r="AH1163" s="8"/>
    </row>
    <row r="1164" spans="5:34" ht="15" customHeight="1" x14ac:dyDescent="0.2">
      <c r="AF1164" s="3"/>
      <c r="AH1164" s="8"/>
    </row>
    <row r="1165" spans="5:34" ht="15" customHeight="1" x14ac:dyDescent="0.2">
      <c r="AF1165" s="3"/>
      <c r="AH1165" s="8"/>
    </row>
    <row r="1166" spans="5:34" ht="15" customHeight="1" x14ac:dyDescent="0.2">
      <c r="AF1166" s="3"/>
      <c r="AH1166" s="8"/>
    </row>
    <row r="1167" spans="5:34" ht="15" customHeight="1" x14ac:dyDescent="0.2">
      <c r="AF1167" s="3"/>
      <c r="AH1167" s="8"/>
    </row>
    <row r="1168" spans="5:34" ht="15" customHeight="1" x14ac:dyDescent="0.2">
      <c r="AF1168" s="3"/>
      <c r="AH1168" s="8"/>
    </row>
    <row r="1169" spans="32:34" ht="15" customHeight="1" x14ac:dyDescent="0.2">
      <c r="AF1169" s="3"/>
      <c r="AH1169" s="8"/>
    </row>
    <row r="1170" spans="32:34" ht="15" customHeight="1" x14ac:dyDescent="0.2">
      <c r="AF1170" s="3"/>
      <c r="AH1170" s="8"/>
    </row>
    <row r="1171" spans="32:34" ht="15" customHeight="1" x14ac:dyDescent="0.2">
      <c r="AF1171" s="3"/>
      <c r="AH1171" s="8"/>
    </row>
    <row r="1172" spans="32:34" ht="15" customHeight="1" x14ac:dyDescent="0.2">
      <c r="AF1172" s="3"/>
      <c r="AH1172" s="8"/>
    </row>
    <row r="1173" spans="32:34" ht="15" customHeight="1" x14ac:dyDescent="0.2">
      <c r="AF1173" s="3"/>
      <c r="AH1173" s="8"/>
    </row>
    <row r="1174" spans="32:34" ht="15" customHeight="1" x14ac:dyDescent="0.2">
      <c r="AF1174" s="3"/>
      <c r="AH1174" s="8"/>
    </row>
    <row r="1175" spans="32:34" ht="15" customHeight="1" x14ac:dyDescent="0.2">
      <c r="AF1175" s="3"/>
      <c r="AH1175" s="8"/>
    </row>
    <row r="1176" spans="32:34" ht="15" customHeight="1" x14ac:dyDescent="0.2">
      <c r="AF1176" s="3"/>
      <c r="AH1176" s="8"/>
    </row>
    <row r="1177" spans="32:34" ht="15" customHeight="1" x14ac:dyDescent="0.2">
      <c r="AF1177" s="3"/>
      <c r="AH1177" s="8"/>
    </row>
    <row r="1178" spans="32:34" ht="15" customHeight="1" x14ac:dyDescent="0.2">
      <c r="AF1178" s="3"/>
      <c r="AH1178" s="8"/>
    </row>
    <row r="1179" spans="32:34" ht="15" customHeight="1" x14ac:dyDescent="0.2">
      <c r="AF1179" s="3"/>
      <c r="AH1179" s="8"/>
    </row>
    <row r="1180" spans="32:34" ht="15" customHeight="1" x14ac:dyDescent="0.2">
      <c r="AF1180" s="3"/>
      <c r="AH1180" s="8"/>
    </row>
    <row r="1181" spans="32:34" ht="15" customHeight="1" x14ac:dyDescent="0.2">
      <c r="AF1181" s="3"/>
      <c r="AH1181" s="8"/>
    </row>
    <row r="1182" spans="32:34" ht="15" customHeight="1" x14ac:dyDescent="0.2">
      <c r="AF1182" s="3"/>
      <c r="AH1182" s="8"/>
    </row>
    <row r="1183" spans="32:34" ht="15" customHeight="1" x14ac:dyDescent="0.2">
      <c r="AF1183" s="3"/>
      <c r="AH1183" s="8"/>
    </row>
    <row r="1184" spans="32:34" ht="15" customHeight="1" x14ac:dyDescent="0.2">
      <c r="AF1184" s="3"/>
      <c r="AH1184" s="8"/>
    </row>
    <row r="1185" spans="32:34" ht="15" customHeight="1" x14ac:dyDescent="0.2">
      <c r="AF1185" s="3"/>
      <c r="AH1185" s="8"/>
    </row>
    <row r="1186" spans="32:34" ht="15" customHeight="1" x14ac:dyDescent="0.2">
      <c r="AF1186" s="3"/>
      <c r="AH1186" s="8"/>
    </row>
    <row r="1187" spans="32:34" ht="15" customHeight="1" x14ac:dyDescent="0.2">
      <c r="AF1187" s="3"/>
      <c r="AH1187" s="8"/>
    </row>
    <row r="1188" spans="32:34" ht="15" customHeight="1" x14ac:dyDescent="0.2">
      <c r="AF1188" s="3"/>
      <c r="AH1188" s="8"/>
    </row>
    <row r="1189" spans="32:34" ht="15" customHeight="1" x14ac:dyDescent="0.2">
      <c r="AF1189" s="3"/>
      <c r="AH1189" s="8"/>
    </row>
    <row r="1190" spans="32:34" ht="15" customHeight="1" x14ac:dyDescent="0.2">
      <c r="AF1190" s="3"/>
      <c r="AH1190" s="8"/>
    </row>
    <row r="1191" spans="32:34" ht="15" customHeight="1" x14ac:dyDescent="0.2">
      <c r="AF1191" s="3"/>
      <c r="AH1191" s="8"/>
    </row>
    <row r="1192" spans="32:34" ht="15" customHeight="1" x14ac:dyDescent="0.2">
      <c r="AF1192" s="3"/>
      <c r="AH1192" s="8"/>
    </row>
    <row r="1193" spans="32:34" ht="15" customHeight="1" x14ac:dyDescent="0.2">
      <c r="AF1193" s="3"/>
      <c r="AH1193" s="8"/>
    </row>
    <row r="1194" spans="32:34" ht="15" customHeight="1" x14ac:dyDescent="0.2">
      <c r="AF1194" s="3"/>
      <c r="AH1194" s="8"/>
    </row>
    <row r="1195" spans="32:34" ht="15" customHeight="1" x14ac:dyDescent="0.2">
      <c r="AF1195" s="3"/>
      <c r="AH1195" s="8"/>
    </row>
    <row r="1196" spans="32:34" ht="15" customHeight="1" x14ac:dyDescent="0.2">
      <c r="AF1196" s="3"/>
      <c r="AH1196" s="8"/>
    </row>
    <row r="1197" spans="32:34" ht="15" customHeight="1" x14ac:dyDescent="0.2">
      <c r="AF1197" s="3"/>
      <c r="AH1197" s="8"/>
    </row>
    <row r="1198" spans="32:34" ht="15" customHeight="1" x14ac:dyDescent="0.2">
      <c r="AF1198" s="3"/>
      <c r="AH1198" s="8"/>
    </row>
    <row r="1199" spans="32:34" ht="15" customHeight="1" x14ac:dyDescent="0.2">
      <c r="AF1199" s="3"/>
      <c r="AH1199" s="8"/>
    </row>
    <row r="1200" spans="32:34" ht="15" customHeight="1" x14ac:dyDescent="0.2">
      <c r="AF1200" s="3"/>
      <c r="AH1200" s="8"/>
    </row>
    <row r="1201" spans="32:34" ht="15" customHeight="1" x14ac:dyDescent="0.2">
      <c r="AF1201" s="3"/>
      <c r="AH1201" s="8"/>
    </row>
    <row r="1202" spans="32:34" ht="15" customHeight="1" x14ac:dyDescent="0.2">
      <c r="AF1202" s="3"/>
      <c r="AH1202" s="8"/>
    </row>
    <row r="1203" spans="32:34" ht="15" customHeight="1" x14ac:dyDescent="0.2">
      <c r="AF1203" s="3"/>
      <c r="AH1203" s="8"/>
    </row>
    <row r="1204" spans="32:34" ht="15" customHeight="1" x14ac:dyDescent="0.2">
      <c r="AF1204" s="3"/>
      <c r="AH1204" s="8"/>
    </row>
    <row r="1205" spans="32:34" ht="15" customHeight="1" x14ac:dyDescent="0.2">
      <c r="AF1205" s="3"/>
      <c r="AH1205" s="8"/>
    </row>
    <row r="1206" spans="32:34" ht="15" customHeight="1" x14ac:dyDescent="0.2">
      <c r="AF1206" s="3"/>
      <c r="AH1206" s="8"/>
    </row>
    <row r="1207" spans="32:34" ht="15" customHeight="1" x14ac:dyDescent="0.2">
      <c r="AF1207" s="3"/>
      <c r="AH1207" s="8"/>
    </row>
    <row r="1208" spans="32:34" ht="15" customHeight="1" x14ac:dyDescent="0.2">
      <c r="AF1208" s="3"/>
      <c r="AH1208" s="8"/>
    </row>
    <row r="1209" spans="32:34" ht="15" customHeight="1" x14ac:dyDescent="0.2">
      <c r="AF1209" s="3"/>
      <c r="AH1209" s="8"/>
    </row>
    <row r="1210" spans="32:34" ht="15" customHeight="1" x14ac:dyDescent="0.2">
      <c r="AF1210" s="3"/>
      <c r="AH1210" s="8"/>
    </row>
    <row r="1211" spans="32:34" ht="15" customHeight="1" x14ac:dyDescent="0.2">
      <c r="AF1211" s="3"/>
      <c r="AH1211" s="8"/>
    </row>
    <row r="1212" spans="32:34" ht="15" customHeight="1" x14ac:dyDescent="0.2">
      <c r="AF1212" s="3"/>
      <c r="AH1212" s="8"/>
    </row>
    <row r="1213" spans="32:34" ht="15" customHeight="1" x14ac:dyDescent="0.2">
      <c r="AF1213" s="3"/>
      <c r="AH1213" s="8"/>
    </row>
    <row r="1214" spans="32:34" ht="15" customHeight="1" x14ac:dyDescent="0.2">
      <c r="AF1214" s="3"/>
      <c r="AH1214" s="8"/>
    </row>
    <row r="1215" spans="32:34" ht="15" customHeight="1" x14ac:dyDescent="0.2">
      <c r="AF1215" s="3"/>
      <c r="AH1215" s="8"/>
    </row>
    <row r="1216" spans="32:34" ht="15" customHeight="1" x14ac:dyDescent="0.2">
      <c r="AF1216" s="3"/>
      <c r="AH1216" s="8"/>
    </row>
    <row r="1217" spans="32:34" ht="15" customHeight="1" x14ac:dyDescent="0.2">
      <c r="AF1217" s="3"/>
      <c r="AH1217" s="8"/>
    </row>
    <row r="1218" spans="32:34" ht="15" customHeight="1" x14ac:dyDescent="0.2">
      <c r="AF1218" s="3"/>
      <c r="AH1218" s="8"/>
    </row>
    <row r="1219" spans="32:34" ht="15" customHeight="1" x14ac:dyDescent="0.2">
      <c r="AF1219" s="3"/>
      <c r="AH1219" s="8"/>
    </row>
    <row r="1220" spans="32:34" ht="15" customHeight="1" x14ac:dyDescent="0.2">
      <c r="AF1220" s="3"/>
      <c r="AH1220" s="8"/>
    </row>
    <row r="1221" spans="32:34" ht="15" customHeight="1" x14ac:dyDescent="0.2">
      <c r="AF1221" s="3"/>
      <c r="AH1221" s="8"/>
    </row>
    <row r="1222" spans="32:34" ht="15" customHeight="1" x14ac:dyDescent="0.2">
      <c r="AF1222" s="3"/>
      <c r="AH1222" s="8"/>
    </row>
    <row r="1223" spans="32:34" ht="15" customHeight="1" x14ac:dyDescent="0.2">
      <c r="AF1223" s="3"/>
      <c r="AH1223" s="8"/>
    </row>
    <row r="1224" spans="32:34" ht="15" customHeight="1" x14ac:dyDescent="0.2">
      <c r="AF1224" s="3"/>
      <c r="AH1224" s="8"/>
    </row>
    <row r="1225" spans="32:34" ht="15" customHeight="1" x14ac:dyDescent="0.2">
      <c r="AF1225" s="3"/>
      <c r="AH1225" s="8"/>
    </row>
    <row r="1226" spans="32:34" ht="15" customHeight="1" x14ac:dyDescent="0.2">
      <c r="AF1226" s="3"/>
      <c r="AH1226" s="8"/>
    </row>
    <row r="1227" spans="32:34" ht="15" customHeight="1" x14ac:dyDescent="0.2">
      <c r="AF1227" s="3"/>
      <c r="AH1227" s="8"/>
    </row>
    <row r="1228" spans="32:34" ht="15" customHeight="1" x14ac:dyDescent="0.2">
      <c r="AF1228" s="3"/>
      <c r="AH1228" s="8"/>
    </row>
    <row r="1229" spans="32:34" ht="15" customHeight="1" x14ac:dyDescent="0.2">
      <c r="AF1229" s="3"/>
      <c r="AH1229" s="8"/>
    </row>
    <row r="1230" spans="32:34" ht="15" customHeight="1" x14ac:dyDescent="0.2">
      <c r="AF1230" s="3"/>
      <c r="AH1230" s="8"/>
    </row>
    <row r="1231" spans="32:34" ht="15" customHeight="1" x14ac:dyDescent="0.2">
      <c r="AF1231" s="3"/>
      <c r="AH1231" s="8"/>
    </row>
    <row r="1232" spans="32:34" ht="15" customHeight="1" x14ac:dyDescent="0.2">
      <c r="AF1232" s="3"/>
      <c r="AH1232" s="8"/>
    </row>
    <row r="1233" spans="32:33" ht="15" customHeight="1" x14ac:dyDescent="0.2">
      <c r="AF1233" s="3"/>
      <c r="AG1233" s="8"/>
    </row>
    <row r="1234" spans="32:33" ht="15" customHeight="1" x14ac:dyDescent="0.2">
      <c r="AF1234" s="3"/>
      <c r="AG1234" s="8"/>
    </row>
    <row r="1235" spans="32:33" ht="15" customHeight="1" x14ac:dyDescent="0.2">
      <c r="AF1235" s="3"/>
      <c r="AG1235" s="8"/>
    </row>
    <row r="1236" spans="32:33" ht="15" customHeight="1" x14ac:dyDescent="0.2">
      <c r="AF1236" s="3"/>
      <c r="AG1236" s="8"/>
    </row>
    <row r="1237" spans="32:33" ht="15" customHeight="1" x14ac:dyDescent="0.2">
      <c r="AF1237" s="3"/>
      <c r="AG1237" s="8"/>
    </row>
    <row r="1238" spans="32:33" ht="15" customHeight="1" x14ac:dyDescent="0.2">
      <c r="AF1238" s="3"/>
      <c r="AG1238" s="8"/>
    </row>
    <row r="1239" spans="32:33" ht="15" customHeight="1" x14ac:dyDescent="0.2">
      <c r="AF1239" s="3"/>
      <c r="AG1239" s="8"/>
    </row>
    <row r="1240" spans="32:33" ht="15" customHeight="1" x14ac:dyDescent="0.2">
      <c r="AF1240" s="3"/>
      <c r="AG1240" s="8"/>
    </row>
    <row r="1241" spans="32:33" ht="15" customHeight="1" x14ac:dyDescent="0.2">
      <c r="AF1241" s="3"/>
      <c r="AG1241" s="8"/>
    </row>
    <row r="1242" spans="32:33" ht="15" customHeight="1" x14ac:dyDescent="0.2">
      <c r="AF1242" s="3"/>
      <c r="AG1242" s="8"/>
    </row>
    <row r="1243" spans="32:33" ht="15" customHeight="1" x14ac:dyDescent="0.2">
      <c r="AF1243" s="3"/>
      <c r="AG1243" s="8"/>
    </row>
    <row r="1244" spans="32:33" ht="15" customHeight="1" x14ac:dyDescent="0.2">
      <c r="AF1244" s="3"/>
      <c r="AG1244" s="8"/>
    </row>
    <row r="1245" spans="32:33" ht="15" customHeight="1" x14ac:dyDescent="0.2">
      <c r="AF1245" s="3"/>
      <c r="AG1245" s="8"/>
    </row>
    <row r="1246" spans="32:33" ht="15" customHeight="1" x14ac:dyDescent="0.2">
      <c r="AF1246" s="3"/>
      <c r="AG1246" s="8"/>
    </row>
    <row r="1247" spans="32:33" ht="15" customHeight="1" x14ac:dyDescent="0.2">
      <c r="AF1247" s="3"/>
      <c r="AG1247" s="8"/>
    </row>
    <row r="1248" spans="32:33" ht="15" customHeight="1" x14ac:dyDescent="0.2">
      <c r="AF1248" s="3"/>
      <c r="AG1248" s="8"/>
    </row>
    <row r="1249" spans="32:33" ht="15" customHeight="1" x14ac:dyDescent="0.2">
      <c r="AF1249" s="3"/>
      <c r="AG1249" s="8"/>
    </row>
    <row r="1250" spans="32:33" ht="15" customHeight="1" x14ac:dyDescent="0.2">
      <c r="AF1250" s="3"/>
      <c r="AG1250" s="8"/>
    </row>
    <row r="1251" spans="32:33" ht="15" customHeight="1" x14ac:dyDescent="0.2">
      <c r="AF1251" s="3"/>
      <c r="AG1251" s="8"/>
    </row>
    <row r="1252" spans="32:33" ht="15" customHeight="1" x14ac:dyDescent="0.2">
      <c r="AF1252" s="3"/>
      <c r="AG1252" s="8"/>
    </row>
    <row r="1253" spans="32:33" ht="15" customHeight="1" x14ac:dyDescent="0.2">
      <c r="AF1253" s="3"/>
      <c r="AG1253" s="8"/>
    </row>
    <row r="1254" spans="32:33" ht="15" customHeight="1" x14ac:dyDescent="0.2">
      <c r="AF1254" s="3"/>
      <c r="AG1254" s="8"/>
    </row>
    <row r="1255" spans="32:33" ht="15" customHeight="1" x14ac:dyDescent="0.2">
      <c r="AF1255" s="3"/>
      <c r="AG1255" s="8"/>
    </row>
    <row r="1256" spans="32:33" ht="15" customHeight="1" x14ac:dyDescent="0.2">
      <c r="AF1256" s="3"/>
      <c r="AG1256" s="8"/>
    </row>
    <row r="1257" spans="32:33" ht="15" customHeight="1" x14ac:dyDescent="0.2">
      <c r="AF1257" s="3"/>
      <c r="AG1257" s="8"/>
    </row>
    <row r="1258" spans="32:33" ht="15" customHeight="1" x14ac:dyDescent="0.2">
      <c r="AF1258" s="3"/>
      <c r="AG1258" s="8"/>
    </row>
    <row r="1259" spans="32:33" ht="15" customHeight="1" x14ac:dyDescent="0.2">
      <c r="AF1259" s="3"/>
      <c r="AG1259" s="8"/>
    </row>
    <row r="1260" spans="32:33" ht="15" customHeight="1" x14ac:dyDescent="0.2">
      <c r="AF1260" s="3"/>
      <c r="AG1260" s="8"/>
    </row>
    <row r="1261" spans="32:33" ht="15" customHeight="1" x14ac:dyDescent="0.2">
      <c r="AF1261" s="3"/>
      <c r="AG1261" s="8"/>
    </row>
    <row r="1262" spans="32:33" ht="15" customHeight="1" x14ac:dyDescent="0.2">
      <c r="AF1262" s="3"/>
      <c r="AG1262" s="8"/>
    </row>
    <row r="1263" spans="32:33" ht="15" customHeight="1" x14ac:dyDescent="0.2">
      <c r="AF1263" s="3"/>
      <c r="AG1263" s="8"/>
    </row>
    <row r="1264" spans="32:33" ht="15" customHeight="1" x14ac:dyDescent="0.2">
      <c r="AF1264" s="3"/>
      <c r="AG1264" s="8"/>
    </row>
    <row r="1265" spans="32:33" ht="15" customHeight="1" x14ac:dyDescent="0.2">
      <c r="AF1265" s="3"/>
      <c r="AG1265" s="8"/>
    </row>
    <row r="1266" spans="32:33" ht="15" customHeight="1" x14ac:dyDescent="0.2">
      <c r="AF1266" s="3"/>
      <c r="AG1266" s="8"/>
    </row>
    <row r="1267" spans="32:33" ht="15" customHeight="1" x14ac:dyDescent="0.2">
      <c r="AF1267" s="3"/>
      <c r="AG1267" s="8"/>
    </row>
    <row r="1268" spans="32:33" ht="15" customHeight="1" x14ac:dyDescent="0.2">
      <c r="AF1268" s="3"/>
      <c r="AG1268" s="8"/>
    </row>
    <row r="1269" spans="32:33" ht="15" customHeight="1" x14ac:dyDescent="0.2">
      <c r="AF1269" s="3"/>
      <c r="AG1269" s="8"/>
    </row>
    <row r="1270" spans="32:33" ht="15" customHeight="1" x14ac:dyDescent="0.2">
      <c r="AF1270" s="3"/>
      <c r="AG1270" s="8"/>
    </row>
    <row r="1271" spans="32:33" ht="15" customHeight="1" x14ac:dyDescent="0.2">
      <c r="AF1271" s="3"/>
      <c r="AG1271" s="8"/>
    </row>
    <row r="1272" spans="32:33" ht="15" customHeight="1" x14ac:dyDescent="0.2">
      <c r="AF1272" s="3"/>
      <c r="AG1272" s="8"/>
    </row>
    <row r="1273" spans="32:33" ht="15" customHeight="1" x14ac:dyDescent="0.2">
      <c r="AF1273" s="3"/>
      <c r="AG1273" s="8"/>
    </row>
    <row r="1274" spans="32:33" ht="15" customHeight="1" x14ac:dyDescent="0.2">
      <c r="AF1274" s="3"/>
      <c r="AG1274" s="8"/>
    </row>
    <row r="1275" spans="32:33" ht="15" customHeight="1" x14ac:dyDescent="0.2">
      <c r="AF1275" s="3"/>
      <c r="AG1275" s="8"/>
    </row>
    <row r="1276" spans="32:33" ht="15" customHeight="1" x14ac:dyDescent="0.2">
      <c r="AF1276" s="3"/>
      <c r="AG1276" s="8"/>
    </row>
    <row r="1277" spans="32:33" ht="15" customHeight="1" x14ac:dyDescent="0.2">
      <c r="AF1277" s="3"/>
      <c r="AG1277" s="8"/>
    </row>
    <row r="1278" spans="32:33" ht="15" customHeight="1" x14ac:dyDescent="0.2">
      <c r="AF1278" s="3"/>
      <c r="AG1278" s="8"/>
    </row>
    <row r="1279" spans="32:33" ht="15" customHeight="1" x14ac:dyDescent="0.2">
      <c r="AF1279" s="3"/>
      <c r="AG1279" s="8"/>
    </row>
    <row r="1280" spans="32:33" ht="15" customHeight="1" x14ac:dyDescent="0.2">
      <c r="AF1280" s="3"/>
      <c r="AG1280" s="8"/>
    </row>
    <row r="1281" spans="32:33" ht="15" customHeight="1" x14ac:dyDescent="0.2">
      <c r="AF1281" s="3"/>
      <c r="AG1281" s="8"/>
    </row>
    <row r="1282" spans="32:33" ht="15" customHeight="1" x14ac:dyDescent="0.2">
      <c r="AF1282" s="3"/>
      <c r="AG1282" s="8"/>
    </row>
    <row r="1283" spans="32:33" ht="15" customHeight="1" x14ac:dyDescent="0.2">
      <c r="AF1283" s="3"/>
      <c r="AG1283" s="8"/>
    </row>
    <row r="1284" spans="32:33" ht="15" customHeight="1" x14ac:dyDescent="0.2">
      <c r="AF1284" s="3"/>
      <c r="AG1284" s="8"/>
    </row>
    <row r="1285" spans="32:33" ht="15" customHeight="1" x14ac:dyDescent="0.2">
      <c r="AF1285" s="3"/>
      <c r="AG1285" s="8"/>
    </row>
    <row r="1286" spans="32:33" ht="15" customHeight="1" x14ac:dyDescent="0.2">
      <c r="AF1286" s="3"/>
      <c r="AG1286" s="8"/>
    </row>
    <row r="1287" spans="32:33" ht="15" customHeight="1" x14ac:dyDescent="0.2">
      <c r="AF1287" s="3"/>
      <c r="AG1287" s="8"/>
    </row>
    <row r="1288" spans="32:33" ht="15" customHeight="1" x14ac:dyDescent="0.2">
      <c r="AF1288" s="3"/>
      <c r="AG1288" s="8"/>
    </row>
    <row r="1289" spans="32:33" ht="15" customHeight="1" x14ac:dyDescent="0.2">
      <c r="AF1289" s="3"/>
      <c r="AG1289" s="8"/>
    </row>
    <row r="1290" spans="32:33" ht="15" customHeight="1" x14ac:dyDescent="0.2">
      <c r="AF1290" s="3"/>
      <c r="AG1290" s="8"/>
    </row>
    <row r="1291" spans="32:33" ht="15" customHeight="1" x14ac:dyDescent="0.2">
      <c r="AF1291" s="3"/>
      <c r="AG1291" s="8"/>
    </row>
    <row r="1292" spans="32:33" ht="15" customHeight="1" x14ac:dyDescent="0.2">
      <c r="AF1292" s="3"/>
      <c r="AG1292" s="8"/>
    </row>
    <row r="1293" spans="32:33" ht="15" customHeight="1" x14ac:dyDescent="0.2">
      <c r="AF1293" s="3"/>
      <c r="AG1293" s="8"/>
    </row>
    <row r="1294" spans="32:33" ht="15" customHeight="1" x14ac:dyDescent="0.2">
      <c r="AF1294" s="3"/>
      <c r="AG1294" s="8"/>
    </row>
    <row r="1295" spans="32:33" ht="15" customHeight="1" x14ac:dyDescent="0.2">
      <c r="AF1295" s="3"/>
      <c r="AG1295" s="8"/>
    </row>
    <row r="1296" spans="32:33" ht="15" customHeight="1" x14ac:dyDescent="0.2">
      <c r="AF1296" s="3"/>
      <c r="AG1296" s="8"/>
    </row>
    <row r="1297" spans="32:33" ht="15" customHeight="1" x14ac:dyDescent="0.2">
      <c r="AF1297" s="3"/>
      <c r="AG1297" s="8"/>
    </row>
    <row r="1298" spans="32:33" ht="15" customHeight="1" x14ac:dyDescent="0.2">
      <c r="AF1298" s="3"/>
      <c r="AG1298" s="8"/>
    </row>
    <row r="1299" spans="32:33" ht="15" customHeight="1" x14ac:dyDescent="0.2">
      <c r="AF1299" s="3"/>
      <c r="AG1299" s="8"/>
    </row>
    <row r="1300" spans="32:33" ht="15" customHeight="1" x14ac:dyDescent="0.2">
      <c r="AF1300" s="3"/>
      <c r="AG1300" s="8"/>
    </row>
    <row r="1301" spans="32:33" ht="15" customHeight="1" x14ac:dyDescent="0.2">
      <c r="AF1301" s="3"/>
      <c r="AG1301" s="8"/>
    </row>
    <row r="1302" spans="32:33" ht="15" customHeight="1" x14ac:dyDescent="0.2">
      <c r="AF1302" s="3"/>
      <c r="AG1302" s="8"/>
    </row>
    <row r="1303" spans="32:33" ht="15" customHeight="1" x14ac:dyDescent="0.2">
      <c r="AF1303" s="3"/>
      <c r="AG1303" s="8"/>
    </row>
    <row r="1304" spans="32:33" ht="15" customHeight="1" x14ac:dyDescent="0.2">
      <c r="AF1304" s="3"/>
      <c r="AG1304" s="8"/>
    </row>
    <row r="1305" spans="32:33" ht="15" customHeight="1" x14ac:dyDescent="0.2">
      <c r="AF1305" s="3"/>
      <c r="AG1305" s="8"/>
    </row>
    <row r="1306" spans="32:33" ht="15" customHeight="1" x14ac:dyDescent="0.2">
      <c r="AF1306" s="3"/>
      <c r="AG1306" s="8"/>
    </row>
    <row r="1307" spans="32:33" ht="15" customHeight="1" x14ac:dyDescent="0.2">
      <c r="AF1307" s="3"/>
      <c r="AG1307" s="8"/>
    </row>
    <row r="1308" spans="32:33" ht="15" customHeight="1" x14ac:dyDescent="0.2">
      <c r="AF1308" s="3"/>
      <c r="AG1308" s="8"/>
    </row>
    <row r="1309" spans="32:33" ht="15" customHeight="1" x14ac:dyDescent="0.2">
      <c r="AF1309" s="3"/>
      <c r="AG1309" s="8"/>
    </row>
    <row r="1310" spans="32:33" ht="15" customHeight="1" x14ac:dyDescent="0.2">
      <c r="AF1310" s="3"/>
      <c r="AG1310" s="8"/>
    </row>
    <row r="1311" spans="32:33" ht="15" customHeight="1" x14ac:dyDescent="0.2">
      <c r="AF1311" s="3"/>
      <c r="AG1311" s="8"/>
    </row>
    <row r="1312" spans="32:33" ht="15" customHeight="1" x14ac:dyDescent="0.2">
      <c r="AF1312" s="3"/>
      <c r="AG1312" s="8"/>
    </row>
    <row r="1313" spans="32:33" ht="15" customHeight="1" x14ac:dyDescent="0.2">
      <c r="AF1313" s="3"/>
      <c r="AG1313" s="8"/>
    </row>
    <row r="1314" spans="32:33" ht="15" customHeight="1" x14ac:dyDescent="0.2">
      <c r="AF1314" s="3"/>
      <c r="AG1314" s="8"/>
    </row>
    <row r="1315" spans="32:33" ht="15" customHeight="1" x14ac:dyDescent="0.2">
      <c r="AF1315" s="3"/>
      <c r="AG1315" s="8"/>
    </row>
    <row r="1316" spans="32:33" ht="15" customHeight="1" x14ac:dyDescent="0.2">
      <c r="AF1316" s="3"/>
      <c r="AG1316" s="8"/>
    </row>
    <row r="1317" spans="32:33" ht="15" customHeight="1" x14ac:dyDescent="0.2">
      <c r="AF1317" s="3"/>
      <c r="AG1317" s="8"/>
    </row>
    <row r="1318" spans="32:33" ht="15" customHeight="1" x14ac:dyDescent="0.2">
      <c r="AF1318" s="3"/>
      <c r="AG1318" s="8"/>
    </row>
    <row r="1319" spans="32:33" ht="15" customHeight="1" x14ac:dyDescent="0.2">
      <c r="AF1319" s="3"/>
      <c r="AG1319" s="8"/>
    </row>
    <row r="1320" spans="32:33" ht="15" customHeight="1" x14ac:dyDescent="0.2">
      <c r="AF1320" s="3"/>
      <c r="AG1320" s="8"/>
    </row>
    <row r="1321" spans="32:33" ht="15" customHeight="1" x14ac:dyDescent="0.2">
      <c r="AF1321" s="3"/>
      <c r="AG1321" s="8"/>
    </row>
    <row r="1322" spans="32:33" ht="15" customHeight="1" x14ac:dyDescent="0.2">
      <c r="AF1322" s="3"/>
      <c r="AG1322" s="8"/>
    </row>
    <row r="1323" spans="32:33" ht="15" customHeight="1" x14ac:dyDescent="0.2">
      <c r="AF1323" s="3"/>
      <c r="AG1323" s="8"/>
    </row>
    <row r="1324" spans="32:33" ht="15" customHeight="1" x14ac:dyDescent="0.2">
      <c r="AF1324" s="3"/>
      <c r="AG1324" s="8"/>
    </row>
    <row r="1325" spans="32:33" ht="15" customHeight="1" x14ac:dyDescent="0.2">
      <c r="AF1325" s="3"/>
      <c r="AG1325" s="8"/>
    </row>
    <row r="1326" spans="32:33" ht="15" customHeight="1" x14ac:dyDescent="0.2">
      <c r="AF1326" s="3"/>
      <c r="AG1326" s="8"/>
    </row>
    <row r="1327" spans="32:33" ht="15" customHeight="1" x14ac:dyDescent="0.2">
      <c r="AF1327" s="3"/>
      <c r="AG1327" s="8"/>
    </row>
    <row r="1328" spans="32:33" ht="15" customHeight="1" x14ac:dyDescent="0.2">
      <c r="AF1328" s="3"/>
      <c r="AG1328" s="8"/>
    </row>
    <row r="1329" spans="32:33" ht="15" customHeight="1" x14ac:dyDescent="0.2">
      <c r="AF1329" s="3"/>
      <c r="AG1329" s="8"/>
    </row>
    <row r="1330" spans="32:33" ht="15" customHeight="1" x14ac:dyDescent="0.2">
      <c r="AF1330" s="3"/>
      <c r="AG1330" s="8"/>
    </row>
    <row r="1331" spans="32:33" ht="15" customHeight="1" x14ac:dyDescent="0.2">
      <c r="AF1331" s="3"/>
      <c r="AG1331" s="8"/>
    </row>
    <row r="1332" spans="32:33" ht="15" customHeight="1" x14ac:dyDescent="0.2">
      <c r="AF1332" s="3"/>
      <c r="AG1332" s="8"/>
    </row>
    <row r="1333" spans="32:33" ht="15" customHeight="1" x14ac:dyDescent="0.2">
      <c r="AF1333" s="3"/>
      <c r="AG1333" s="8"/>
    </row>
    <row r="1334" spans="32:33" ht="15" customHeight="1" x14ac:dyDescent="0.2">
      <c r="AF1334" s="3"/>
      <c r="AG1334" s="8"/>
    </row>
    <row r="1335" spans="32:33" ht="15" customHeight="1" x14ac:dyDescent="0.2">
      <c r="AF1335" s="3"/>
      <c r="AG1335" s="8"/>
    </row>
    <row r="1336" spans="32:33" ht="15" customHeight="1" x14ac:dyDescent="0.2">
      <c r="AF1336" s="3"/>
      <c r="AG1336" s="8"/>
    </row>
    <row r="1337" spans="32:33" ht="15" customHeight="1" x14ac:dyDescent="0.2">
      <c r="AF1337" s="3"/>
      <c r="AG1337" s="8"/>
    </row>
    <row r="1338" spans="32:33" ht="15" customHeight="1" x14ac:dyDescent="0.2">
      <c r="AF1338" s="3"/>
      <c r="AG1338" s="8"/>
    </row>
    <row r="1339" spans="32:33" ht="15" customHeight="1" x14ac:dyDescent="0.2">
      <c r="AF1339" s="3"/>
      <c r="AG1339" s="8"/>
    </row>
    <row r="1340" spans="32:33" ht="15" customHeight="1" x14ac:dyDescent="0.2">
      <c r="AF1340" s="3"/>
      <c r="AG1340" s="8"/>
    </row>
    <row r="1341" spans="32:33" ht="15" customHeight="1" x14ac:dyDescent="0.2">
      <c r="AF1341" s="3"/>
      <c r="AG1341" s="8"/>
    </row>
    <row r="1342" spans="32:33" ht="15" customHeight="1" x14ac:dyDescent="0.2">
      <c r="AF1342" s="3"/>
      <c r="AG1342" s="8"/>
    </row>
    <row r="1343" spans="32:33" ht="15" customHeight="1" x14ac:dyDescent="0.2">
      <c r="AF1343" s="3"/>
      <c r="AG1343" s="8"/>
    </row>
    <row r="1344" spans="32:33" ht="15" customHeight="1" x14ac:dyDescent="0.2">
      <c r="AF1344" s="3"/>
      <c r="AG1344" s="8"/>
    </row>
    <row r="1345" spans="32:33" ht="15" customHeight="1" x14ac:dyDescent="0.2">
      <c r="AF1345" s="3"/>
      <c r="AG1345" s="8"/>
    </row>
    <row r="1346" spans="32:33" ht="15" customHeight="1" x14ac:dyDescent="0.2">
      <c r="AF1346" s="3"/>
      <c r="AG1346" s="8"/>
    </row>
    <row r="1347" spans="32:33" ht="15" customHeight="1" x14ac:dyDescent="0.2">
      <c r="AF1347" s="3"/>
      <c r="AG1347" s="8"/>
    </row>
    <row r="1348" spans="32:33" ht="15" customHeight="1" x14ac:dyDescent="0.2">
      <c r="AF1348" s="3"/>
      <c r="AG1348" s="8"/>
    </row>
    <row r="1349" spans="32:33" ht="15" customHeight="1" x14ac:dyDescent="0.2">
      <c r="AF1349" s="3"/>
      <c r="AG1349" s="8"/>
    </row>
    <row r="1350" spans="32:33" ht="15" customHeight="1" x14ac:dyDescent="0.2">
      <c r="AF1350" s="3"/>
      <c r="AG1350" s="8"/>
    </row>
    <row r="1351" spans="32:33" ht="15" customHeight="1" x14ac:dyDescent="0.2">
      <c r="AF1351" s="3"/>
      <c r="AG1351" s="8"/>
    </row>
    <row r="1352" spans="32:33" ht="15" customHeight="1" x14ac:dyDescent="0.2">
      <c r="AF1352" s="3"/>
      <c r="AG1352" s="8"/>
    </row>
    <row r="1353" spans="32:33" ht="15" customHeight="1" x14ac:dyDescent="0.2">
      <c r="AF1353" s="3"/>
      <c r="AG1353" s="8"/>
    </row>
    <row r="1354" spans="32:33" ht="15" customHeight="1" x14ac:dyDescent="0.2">
      <c r="AF1354" s="3"/>
      <c r="AG1354" s="8"/>
    </row>
    <row r="1355" spans="32:33" ht="15" customHeight="1" x14ac:dyDescent="0.2">
      <c r="AF1355" s="3"/>
      <c r="AG1355" s="8"/>
    </row>
    <row r="1356" spans="32:33" ht="15" customHeight="1" x14ac:dyDescent="0.2">
      <c r="AF1356" s="3"/>
      <c r="AG1356" s="8"/>
    </row>
    <row r="1357" spans="32:33" ht="15" customHeight="1" x14ac:dyDescent="0.2">
      <c r="AF1357" s="3"/>
      <c r="AG1357" s="8"/>
    </row>
    <row r="1358" spans="32:33" ht="15" customHeight="1" x14ac:dyDescent="0.2">
      <c r="AF1358" s="3"/>
      <c r="AG1358" s="8"/>
    </row>
    <row r="1359" spans="32:33" ht="15" customHeight="1" x14ac:dyDescent="0.2">
      <c r="AF1359" s="3"/>
      <c r="AG1359" s="8"/>
    </row>
    <row r="1360" spans="32:33" ht="15" customHeight="1" x14ac:dyDescent="0.2">
      <c r="AF1360" s="3"/>
      <c r="AG1360" s="8"/>
    </row>
    <row r="1361" spans="32:33" ht="15" customHeight="1" x14ac:dyDescent="0.2">
      <c r="AF1361" s="3"/>
      <c r="AG1361" s="8"/>
    </row>
    <row r="1362" spans="32:33" ht="15" customHeight="1" x14ac:dyDescent="0.2">
      <c r="AF1362" s="3"/>
      <c r="AG1362" s="8"/>
    </row>
    <row r="1363" spans="32:33" ht="15" customHeight="1" x14ac:dyDescent="0.2">
      <c r="AF1363" s="3"/>
      <c r="AG1363" s="8"/>
    </row>
    <row r="1364" spans="32:33" ht="15" customHeight="1" x14ac:dyDescent="0.2">
      <c r="AF1364" s="3"/>
      <c r="AG1364" s="8"/>
    </row>
    <row r="1365" spans="32:33" ht="15" customHeight="1" x14ac:dyDescent="0.2">
      <c r="AF1365" s="3"/>
      <c r="AG1365" s="8"/>
    </row>
    <row r="1366" spans="32:33" ht="15" customHeight="1" x14ac:dyDescent="0.2">
      <c r="AF1366" s="3"/>
      <c r="AG1366" s="8"/>
    </row>
    <row r="1367" spans="32:33" ht="15" customHeight="1" x14ac:dyDescent="0.2">
      <c r="AF1367" s="3"/>
      <c r="AG1367" s="8"/>
    </row>
    <row r="1368" spans="32:33" ht="15" customHeight="1" x14ac:dyDescent="0.2">
      <c r="AF1368" s="3"/>
      <c r="AG1368" s="8"/>
    </row>
    <row r="1369" spans="32:33" ht="15" customHeight="1" x14ac:dyDescent="0.2">
      <c r="AF1369" s="3"/>
      <c r="AG1369" s="8"/>
    </row>
    <row r="1370" spans="32:33" ht="15" customHeight="1" x14ac:dyDescent="0.2">
      <c r="AF1370" s="3"/>
      <c r="AG1370" s="8"/>
    </row>
    <row r="1371" spans="32:33" ht="15" customHeight="1" x14ac:dyDescent="0.2">
      <c r="AF1371" s="3"/>
      <c r="AG1371" s="8"/>
    </row>
    <row r="1372" spans="32:33" ht="15" customHeight="1" x14ac:dyDescent="0.2">
      <c r="AF1372" s="3"/>
      <c r="AG1372" s="8"/>
    </row>
    <row r="1373" spans="32:33" ht="15" customHeight="1" x14ac:dyDescent="0.2">
      <c r="AF1373" s="3"/>
      <c r="AG1373" s="8"/>
    </row>
    <row r="1374" spans="32:33" ht="15" customHeight="1" x14ac:dyDescent="0.2">
      <c r="AF1374" s="3"/>
      <c r="AG1374" s="8"/>
    </row>
    <row r="1375" spans="32:33" ht="15" customHeight="1" x14ac:dyDescent="0.2">
      <c r="AF1375" s="3"/>
      <c r="AG1375" s="8"/>
    </row>
    <row r="1376" spans="32:33" ht="15" customHeight="1" x14ac:dyDescent="0.2">
      <c r="AF1376" s="3"/>
      <c r="AG1376" s="8"/>
    </row>
    <row r="1377" spans="32:33" ht="15" customHeight="1" x14ac:dyDescent="0.2">
      <c r="AF1377" s="3"/>
      <c r="AG1377" s="8"/>
    </row>
    <row r="1378" spans="32:33" ht="15" customHeight="1" x14ac:dyDescent="0.2">
      <c r="AF1378" s="3"/>
      <c r="AG1378" s="8"/>
    </row>
    <row r="1379" spans="32:33" ht="15" customHeight="1" x14ac:dyDescent="0.2">
      <c r="AF1379" s="3"/>
      <c r="AG1379" s="8"/>
    </row>
    <row r="1380" spans="32:33" ht="15" customHeight="1" x14ac:dyDescent="0.2">
      <c r="AF1380" s="3"/>
      <c r="AG1380" s="8"/>
    </row>
    <row r="1381" spans="32:33" ht="15" customHeight="1" x14ac:dyDescent="0.2">
      <c r="AF1381" s="3"/>
      <c r="AG1381" s="8"/>
    </row>
    <row r="1382" spans="32:33" ht="15" customHeight="1" x14ac:dyDescent="0.2">
      <c r="AF1382" s="3"/>
      <c r="AG1382" s="8"/>
    </row>
    <row r="1383" spans="32:33" ht="15" customHeight="1" x14ac:dyDescent="0.2">
      <c r="AF1383" s="3"/>
      <c r="AG1383" s="8"/>
    </row>
    <row r="1384" spans="32:33" ht="15" customHeight="1" x14ac:dyDescent="0.2">
      <c r="AF1384" s="3"/>
      <c r="AG1384" s="8"/>
    </row>
    <row r="1385" spans="32:33" ht="15" customHeight="1" x14ac:dyDescent="0.2">
      <c r="AF1385" s="3"/>
      <c r="AG1385" s="8"/>
    </row>
    <row r="1386" spans="32:33" ht="15" customHeight="1" x14ac:dyDescent="0.2">
      <c r="AF1386" s="3"/>
      <c r="AG1386" s="8"/>
    </row>
    <row r="1387" spans="32:33" ht="15" customHeight="1" x14ac:dyDescent="0.2">
      <c r="AF1387" s="3"/>
      <c r="AG1387" s="8"/>
    </row>
    <row r="1388" spans="32:33" ht="15" customHeight="1" x14ac:dyDescent="0.2">
      <c r="AF1388" s="3"/>
      <c r="AG1388" s="8"/>
    </row>
    <row r="1389" spans="32:33" ht="15" customHeight="1" x14ac:dyDescent="0.2">
      <c r="AF1389" s="3"/>
      <c r="AG1389" s="8"/>
    </row>
    <row r="1390" spans="32:33" ht="15" customHeight="1" x14ac:dyDescent="0.2">
      <c r="AF1390" s="3"/>
      <c r="AG1390" s="8"/>
    </row>
    <row r="1391" spans="32:33" ht="15" customHeight="1" x14ac:dyDescent="0.2">
      <c r="AF1391" s="3"/>
      <c r="AG1391" s="8"/>
    </row>
    <row r="1392" spans="32:33" ht="15" customHeight="1" x14ac:dyDescent="0.2">
      <c r="AF1392" s="3"/>
      <c r="AG1392" s="8"/>
    </row>
    <row r="1393" spans="32:33" ht="15" customHeight="1" x14ac:dyDescent="0.2">
      <c r="AF1393" s="3"/>
      <c r="AG1393" s="8"/>
    </row>
    <row r="1394" spans="32:33" ht="15" customHeight="1" x14ac:dyDescent="0.2">
      <c r="AF1394" s="3"/>
      <c r="AG1394" s="8"/>
    </row>
    <row r="1395" spans="32:33" ht="15" customHeight="1" x14ac:dyDescent="0.2">
      <c r="AF1395" s="3"/>
      <c r="AG1395" s="8"/>
    </row>
    <row r="1396" spans="32:33" ht="15" customHeight="1" x14ac:dyDescent="0.2">
      <c r="AF1396" s="3"/>
      <c r="AG1396" s="8"/>
    </row>
    <row r="1397" spans="32:33" ht="15" customHeight="1" x14ac:dyDescent="0.2">
      <c r="AF1397" s="3"/>
      <c r="AG1397" s="8"/>
    </row>
    <row r="1398" spans="32:33" ht="15" customHeight="1" x14ac:dyDescent="0.2">
      <c r="AF1398" s="3"/>
      <c r="AG1398" s="8"/>
    </row>
    <row r="1399" spans="32:33" ht="15" customHeight="1" x14ac:dyDescent="0.2">
      <c r="AF1399" s="3"/>
      <c r="AG1399" s="8"/>
    </row>
    <row r="1400" spans="32:33" ht="15" customHeight="1" x14ac:dyDescent="0.2">
      <c r="AF1400" s="3"/>
      <c r="AG1400" s="8"/>
    </row>
    <row r="1401" spans="32:33" ht="15" customHeight="1" x14ac:dyDescent="0.2">
      <c r="AF1401" s="3"/>
      <c r="AG1401" s="8"/>
    </row>
    <row r="1402" spans="32:33" ht="15" customHeight="1" x14ac:dyDescent="0.2">
      <c r="AF1402" s="3"/>
      <c r="AG1402" s="8"/>
    </row>
    <row r="1403" spans="32:33" ht="15" customHeight="1" x14ac:dyDescent="0.2">
      <c r="AF1403" s="3"/>
      <c r="AG1403" s="8"/>
    </row>
    <row r="1404" spans="32:33" ht="15" customHeight="1" x14ac:dyDescent="0.2">
      <c r="AF1404" s="3"/>
      <c r="AG1404" s="8"/>
    </row>
    <row r="1405" spans="32:33" ht="15" customHeight="1" x14ac:dyDescent="0.2">
      <c r="AF1405" s="3"/>
      <c r="AG1405" s="8"/>
    </row>
    <row r="1406" spans="32:33" ht="15" customHeight="1" x14ac:dyDescent="0.2">
      <c r="AF1406" s="3"/>
      <c r="AG1406" s="8"/>
    </row>
    <row r="1407" spans="32:33" ht="15" customHeight="1" x14ac:dyDescent="0.2">
      <c r="AF1407" s="3"/>
      <c r="AG1407" s="8"/>
    </row>
    <row r="1408" spans="32:33" ht="15" customHeight="1" x14ac:dyDescent="0.2">
      <c r="AF1408" s="3"/>
      <c r="AG1408" s="8"/>
    </row>
    <row r="1409" spans="32:33" ht="15" customHeight="1" x14ac:dyDescent="0.2">
      <c r="AF1409" s="3"/>
      <c r="AG1409" s="8"/>
    </row>
    <row r="1410" spans="32:33" ht="15" customHeight="1" x14ac:dyDescent="0.2">
      <c r="AF1410" s="3"/>
      <c r="AG1410" s="8"/>
    </row>
    <row r="1411" spans="32:33" ht="15" customHeight="1" x14ac:dyDescent="0.2">
      <c r="AF1411" s="3"/>
      <c r="AG1411" s="8"/>
    </row>
    <row r="1412" spans="32:33" ht="15" customHeight="1" x14ac:dyDescent="0.2">
      <c r="AF1412" s="3"/>
      <c r="AG1412" s="8"/>
    </row>
    <row r="1413" spans="32:33" ht="15" customHeight="1" x14ac:dyDescent="0.2">
      <c r="AF1413" s="3"/>
      <c r="AG1413" s="8"/>
    </row>
    <row r="1414" spans="32:33" ht="15" customHeight="1" x14ac:dyDescent="0.2">
      <c r="AF1414" s="3"/>
      <c r="AG1414" s="8"/>
    </row>
    <row r="1415" spans="32:33" ht="15" customHeight="1" x14ac:dyDescent="0.2">
      <c r="AF1415" s="3"/>
      <c r="AG1415" s="8"/>
    </row>
    <row r="1416" spans="32:33" ht="15" customHeight="1" x14ac:dyDescent="0.2">
      <c r="AF1416" s="3"/>
      <c r="AG1416" s="8"/>
    </row>
    <row r="1417" spans="32:33" ht="15" customHeight="1" x14ac:dyDescent="0.2">
      <c r="AF1417" s="3"/>
      <c r="AG1417" s="8"/>
    </row>
    <row r="1418" spans="32:33" ht="15" customHeight="1" x14ac:dyDescent="0.2">
      <c r="AF1418" s="3"/>
      <c r="AG1418" s="8"/>
    </row>
    <row r="1419" spans="32:33" ht="15" customHeight="1" x14ac:dyDescent="0.2">
      <c r="AF1419" s="3"/>
      <c r="AG1419" s="8"/>
    </row>
    <row r="1420" spans="32:33" ht="15" customHeight="1" x14ac:dyDescent="0.2">
      <c r="AF1420" s="3"/>
      <c r="AG1420" s="8"/>
    </row>
    <row r="1421" spans="32:33" ht="15" customHeight="1" x14ac:dyDescent="0.2">
      <c r="AF1421" s="3"/>
      <c r="AG1421" s="8"/>
    </row>
    <row r="1422" spans="32:33" ht="15" customHeight="1" x14ac:dyDescent="0.2">
      <c r="AF1422" s="3"/>
      <c r="AG1422" s="8"/>
    </row>
    <row r="1423" spans="32:33" ht="15" customHeight="1" x14ac:dyDescent="0.2">
      <c r="AF1423" s="3"/>
      <c r="AG1423" s="8"/>
    </row>
    <row r="1424" spans="32:33" ht="15" customHeight="1" x14ac:dyDescent="0.2">
      <c r="AF1424" s="3"/>
      <c r="AG1424" s="8"/>
    </row>
    <row r="1425" spans="32:33" ht="15" customHeight="1" x14ac:dyDescent="0.2">
      <c r="AF1425" s="3"/>
      <c r="AG1425" s="8"/>
    </row>
    <row r="1426" spans="32:33" ht="15" customHeight="1" x14ac:dyDescent="0.2">
      <c r="AF1426" s="3"/>
      <c r="AG1426" s="8"/>
    </row>
    <row r="1427" spans="32:33" ht="15" customHeight="1" x14ac:dyDescent="0.2">
      <c r="AF1427" s="3"/>
      <c r="AG1427" s="8"/>
    </row>
    <row r="1428" spans="32:33" ht="15" customHeight="1" x14ac:dyDescent="0.2">
      <c r="AF1428" s="3"/>
      <c r="AG1428" s="8"/>
    </row>
    <row r="1429" spans="32:33" ht="15" customHeight="1" x14ac:dyDescent="0.2">
      <c r="AF1429" s="3"/>
      <c r="AG1429" s="8"/>
    </row>
    <row r="1430" spans="32:33" ht="15" customHeight="1" x14ac:dyDescent="0.2">
      <c r="AF1430" s="3"/>
      <c r="AG1430" s="8"/>
    </row>
    <row r="1431" spans="32:33" ht="15" customHeight="1" x14ac:dyDescent="0.2">
      <c r="AF1431" s="3"/>
      <c r="AG1431" s="8"/>
    </row>
    <row r="1432" spans="32:33" ht="15" customHeight="1" x14ac:dyDescent="0.2">
      <c r="AF1432" s="3"/>
      <c r="AG1432" s="8"/>
    </row>
    <row r="1433" spans="32:33" ht="15" customHeight="1" x14ac:dyDescent="0.2">
      <c r="AF1433" s="3"/>
      <c r="AG1433" s="8"/>
    </row>
    <row r="1434" spans="32:33" ht="15" customHeight="1" x14ac:dyDescent="0.2">
      <c r="AF1434" s="3"/>
      <c r="AG1434" s="8"/>
    </row>
    <row r="1435" spans="32:33" ht="15" customHeight="1" x14ac:dyDescent="0.2">
      <c r="AF1435" s="3"/>
      <c r="AG1435" s="8"/>
    </row>
    <row r="1436" spans="32:33" ht="15" customHeight="1" x14ac:dyDescent="0.2">
      <c r="AF1436" s="3"/>
      <c r="AG1436" s="8"/>
    </row>
    <row r="1437" spans="32:33" ht="15" customHeight="1" x14ac:dyDescent="0.2">
      <c r="AF1437" s="3"/>
      <c r="AG1437" s="8"/>
    </row>
    <row r="1438" spans="32:33" ht="15" customHeight="1" x14ac:dyDescent="0.2">
      <c r="AF1438" s="3"/>
      <c r="AG1438" s="8"/>
    </row>
    <row r="1439" spans="32:33" ht="15" customHeight="1" x14ac:dyDescent="0.2">
      <c r="AF1439" s="3"/>
      <c r="AG1439" s="8"/>
    </row>
    <row r="1440" spans="32:33" ht="15" customHeight="1" x14ac:dyDescent="0.2">
      <c r="AF1440" s="3"/>
      <c r="AG1440" s="8"/>
    </row>
    <row r="1441" spans="32:33" ht="15" customHeight="1" x14ac:dyDescent="0.2">
      <c r="AF1441" s="3"/>
      <c r="AG1441" s="8"/>
    </row>
    <row r="1442" spans="32:33" ht="15" customHeight="1" x14ac:dyDescent="0.2">
      <c r="AF1442" s="3"/>
      <c r="AG1442" s="8"/>
    </row>
    <row r="1443" spans="32:33" ht="15" customHeight="1" x14ac:dyDescent="0.2">
      <c r="AF1443" s="3"/>
      <c r="AG1443" s="8"/>
    </row>
    <row r="1444" spans="32:33" ht="15" customHeight="1" x14ac:dyDescent="0.2">
      <c r="AF1444" s="3"/>
      <c r="AG1444" s="8"/>
    </row>
    <row r="1445" spans="32:33" ht="15" customHeight="1" x14ac:dyDescent="0.2">
      <c r="AF1445" s="3"/>
      <c r="AG1445" s="8"/>
    </row>
    <row r="1446" spans="32:33" ht="15" customHeight="1" x14ac:dyDescent="0.2">
      <c r="AF1446" s="3"/>
      <c r="AG1446" s="8"/>
    </row>
    <row r="1447" spans="32:33" ht="15" customHeight="1" x14ac:dyDescent="0.2">
      <c r="AF1447" s="3"/>
      <c r="AG1447" s="8"/>
    </row>
    <row r="1448" spans="32:33" ht="15" customHeight="1" x14ac:dyDescent="0.2">
      <c r="AF1448" s="3"/>
      <c r="AG1448" s="8"/>
    </row>
    <row r="1449" spans="32:33" ht="15" customHeight="1" x14ac:dyDescent="0.2">
      <c r="AF1449" s="3"/>
      <c r="AG1449" s="8"/>
    </row>
    <row r="1450" spans="32:33" ht="15" customHeight="1" x14ac:dyDescent="0.2">
      <c r="AF1450" s="3"/>
      <c r="AG1450" s="8"/>
    </row>
    <row r="1451" spans="32:33" ht="15" customHeight="1" x14ac:dyDescent="0.2">
      <c r="AF1451" s="3"/>
      <c r="AG1451" s="8"/>
    </row>
    <row r="1452" spans="32:33" ht="15" customHeight="1" x14ac:dyDescent="0.2">
      <c r="AF1452" s="3"/>
      <c r="AG1452" s="8"/>
    </row>
    <row r="1453" spans="32:33" ht="15" customHeight="1" x14ac:dyDescent="0.2">
      <c r="AF1453" s="3"/>
      <c r="AG1453" s="8"/>
    </row>
    <row r="1454" spans="32:33" ht="15" customHeight="1" x14ac:dyDescent="0.2">
      <c r="AF1454" s="3"/>
      <c r="AG1454" s="8"/>
    </row>
    <row r="1455" spans="32:33" ht="15" customHeight="1" x14ac:dyDescent="0.2">
      <c r="AF1455" s="3"/>
      <c r="AG1455" s="8"/>
    </row>
    <row r="1456" spans="32:33" ht="15" customHeight="1" x14ac:dyDescent="0.2">
      <c r="AF1456" s="3"/>
      <c r="AG1456" s="8"/>
    </row>
    <row r="1457" spans="32:33" ht="15" customHeight="1" x14ac:dyDescent="0.2">
      <c r="AF1457" s="3"/>
      <c r="AG1457" s="8"/>
    </row>
    <row r="1458" spans="32:33" ht="15" customHeight="1" x14ac:dyDescent="0.2">
      <c r="AF1458" s="3"/>
      <c r="AG1458" s="8"/>
    </row>
    <row r="1459" spans="32:33" ht="15" customHeight="1" x14ac:dyDescent="0.2">
      <c r="AF1459" s="3"/>
      <c r="AG1459" s="8"/>
    </row>
    <row r="1460" spans="32:33" ht="15" customHeight="1" x14ac:dyDescent="0.2">
      <c r="AF1460" s="3"/>
      <c r="AG1460" s="8"/>
    </row>
    <row r="1461" spans="32:33" ht="15" customHeight="1" x14ac:dyDescent="0.2">
      <c r="AF1461" s="3"/>
      <c r="AG1461" s="8"/>
    </row>
    <row r="1462" spans="32:33" ht="15" customHeight="1" x14ac:dyDescent="0.2">
      <c r="AF1462" s="3"/>
      <c r="AG1462" s="8"/>
    </row>
    <row r="1463" spans="32:33" ht="15" customHeight="1" x14ac:dyDescent="0.2">
      <c r="AF1463" s="3"/>
      <c r="AG1463" s="8"/>
    </row>
    <row r="1464" spans="32:33" ht="15" customHeight="1" x14ac:dyDescent="0.2">
      <c r="AF1464" s="3"/>
      <c r="AG1464" s="8"/>
    </row>
    <row r="1465" spans="32:33" ht="15" customHeight="1" x14ac:dyDescent="0.2">
      <c r="AF1465" s="3"/>
      <c r="AG1465" s="8"/>
    </row>
    <row r="1466" spans="32:33" ht="15" customHeight="1" x14ac:dyDescent="0.2">
      <c r="AF1466" s="3"/>
      <c r="AG1466" s="8"/>
    </row>
    <row r="1467" spans="32:33" ht="15" customHeight="1" x14ac:dyDescent="0.2">
      <c r="AF1467" s="3"/>
      <c r="AG1467" s="8"/>
    </row>
    <row r="1468" spans="32:33" ht="15" customHeight="1" x14ac:dyDescent="0.2">
      <c r="AF1468" s="3"/>
      <c r="AG1468" s="8"/>
    </row>
    <row r="1469" spans="32:33" ht="15" customHeight="1" x14ac:dyDescent="0.2">
      <c r="AF1469" s="3"/>
      <c r="AG1469" s="8"/>
    </row>
    <row r="1470" spans="32:33" ht="15" customHeight="1" x14ac:dyDescent="0.2">
      <c r="AF1470" s="3"/>
      <c r="AG1470" s="8"/>
    </row>
    <row r="1471" spans="32:33" ht="15" customHeight="1" x14ac:dyDescent="0.2">
      <c r="AF1471" s="3"/>
      <c r="AG1471" s="8"/>
    </row>
    <row r="1472" spans="32:33" ht="15" customHeight="1" x14ac:dyDescent="0.2">
      <c r="AF1472" s="3"/>
      <c r="AG1472" s="8"/>
    </row>
    <row r="1473" spans="32:33" ht="15" customHeight="1" x14ac:dyDescent="0.2">
      <c r="AF1473" s="3"/>
      <c r="AG1473" s="8"/>
    </row>
    <row r="1474" spans="32:33" ht="15" customHeight="1" x14ac:dyDescent="0.2">
      <c r="AF1474" s="3"/>
      <c r="AG1474" s="8"/>
    </row>
    <row r="1475" spans="32:33" ht="15" customHeight="1" x14ac:dyDescent="0.2">
      <c r="AF1475" s="3"/>
      <c r="AG1475" s="8"/>
    </row>
    <row r="1476" spans="32:33" ht="15" customHeight="1" x14ac:dyDescent="0.2">
      <c r="AF1476" s="3"/>
      <c r="AG1476" s="8"/>
    </row>
    <row r="1477" spans="32:33" ht="15" customHeight="1" x14ac:dyDescent="0.2">
      <c r="AF1477" s="3"/>
      <c r="AG1477" s="8"/>
    </row>
    <row r="1478" spans="32:33" ht="15" customHeight="1" x14ac:dyDescent="0.2">
      <c r="AF1478" s="3"/>
      <c r="AG1478" s="8"/>
    </row>
    <row r="1479" spans="32:33" ht="15" customHeight="1" x14ac:dyDescent="0.2">
      <c r="AF1479" s="3"/>
      <c r="AG1479" s="8"/>
    </row>
    <row r="1480" spans="32:33" ht="15" customHeight="1" x14ac:dyDescent="0.2">
      <c r="AF1480" s="3"/>
      <c r="AG1480" s="8"/>
    </row>
    <row r="1481" spans="32:33" ht="15" customHeight="1" x14ac:dyDescent="0.2">
      <c r="AF1481" s="3"/>
      <c r="AG1481" s="8"/>
    </row>
    <row r="1482" spans="32:33" ht="15" customHeight="1" x14ac:dyDescent="0.2">
      <c r="AF1482" s="3"/>
      <c r="AG1482" s="8"/>
    </row>
    <row r="1483" spans="32:33" ht="15" customHeight="1" x14ac:dyDescent="0.2">
      <c r="AF1483" s="3"/>
      <c r="AG1483" s="8"/>
    </row>
    <row r="1484" spans="32:33" ht="15" customHeight="1" x14ac:dyDescent="0.2">
      <c r="AF1484" s="3"/>
      <c r="AG1484" s="8"/>
    </row>
    <row r="1485" spans="32:33" ht="15" customHeight="1" x14ac:dyDescent="0.2">
      <c r="AF1485" s="3"/>
      <c r="AG1485" s="8"/>
    </row>
    <row r="1486" spans="32:33" ht="15" customHeight="1" x14ac:dyDescent="0.2">
      <c r="AF1486" s="3"/>
      <c r="AG1486" s="8"/>
    </row>
    <row r="1487" spans="32:33" ht="15" customHeight="1" x14ac:dyDescent="0.2">
      <c r="AF1487" s="3"/>
      <c r="AG1487" s="8"/>
    </row>
    <row r="1488" spans="32:33" ht="15" customHeight="1" x14ac:dyDescent="0.2">
      <c r="AF1488" s="3"/>
      <c r="AG1488" s="8"/>
    </row>
    <row r="1489" spans="32:33" ht="15" customHeight="1" x14ac:dyDescent="0.2">
      <c r="AF1489" s="3"/>
      <c r="AG1489" s="8"/>
    </row>
    <row r="1490" spans="32:33" ht="15" customHeight="1" x14ac:dyDescent="0.2">
      <c r="AF1490" s="3"/>
      <c r="AG1490" s="8"/>
    </row>
    <row r="1491" spans="32:33" ht="15" customHeight="1" x14ac:dyDescent="0.2">
      <c r="AF1491" s="3"/>
      <c r="AG1491" s="8"/>
    </row>
    <row r="1492" spans="32:33" ht="15" customHeight="1" x14ac:dyDescent="0.2">
      <c r="AF1492" s="3"/>
      <c r="AG1492" s="8"/>
    </row>
    <row r="1493" spans="32:33" ht="15" customHeight="1" x14ac:dyDescent="0.2">
      <c r="AF1493" s="3"/>
      <c r="AG1493" s="8"/>
    </row>
    <row r="1494" spans="32:33" ht="15" customHeight="1" x14ac:dyDescent="0.2">
      <c r="AF1494" s="3"/>
      <c r="AG1494" s="8"/>
    </row>
    <row r="1495" spans="32:33" ht="15" customHeight="1" x14ac:dyDescent="0.2">
      <c r="AF1495" s="3"/>
      <c r="AG1495" s="8"/>
    </row>
    <row r="1496" spans="32:33" ht="15" customHeight="1" x14ac:dyDescent="0.2">
      <c r="AF1496" s="3"/>
      <c r="AG1496" s="8"/>
    </row>
    <row r="1497" spans="32:33" ht="15" customHeight="1" x14ac:dyDescent="0.2">
      <c r="AF1497" s="3"/>
      <c r="AG1497" s="8"/>
    </row>
    <row r="1498" spans="32:33" ht="15" customHeight="1" x14ac:dyDescent="0.2">
      <c r="AF1498" s="3"/>
      <c r="AG1498" s="8"/>
    </row>
    <row r="1499" spans="32:33" ht="15" customHeight="1" x14ac:dyDescent="0.2">
      <c r="AF1499" s="3"/>
      <c r="AG1499" s="8"/>
    </row>
    <row r="1500" spans="32:33" ht="15" customHeight="1" x14ac:dyDescent="0.2">
      <c r="AF1500" s="3"/>
      <c r="AG1500" s="8"/>
    </row>
    <row r="1501" spans="32:33" ht="15" customHeight="1" x14ac:dyDescent="0.2">
      <c r="AF1501" s="3"/>
      <c r="AG1501" s="8"/>
    </row>
    <row r="1502" spans="32:33" ht="15" customHeight="1" x14ac:dyDescent="0.2">
      <c r="AF1502" s="3"/>
      <c r="AG1502" s="8"/>
    </row>
  </sheetData>
  <phoneticPr fontId="31" type="noConversion"/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63"/>
  <sheetViews>
    <sheetView workbookViewId="0">
      <selection activeCell="A4" sqref="A4"/>
    </sheetView>
  </sheetViews>
  <sheetFormatPr baseColWidth="10" defaultColWidth="11.5" defaultRowHeight="15" x14ac:dyDescent="0.2"/>
  <cols>
    <col min="1" max="1" width="14.6640625" style="3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10" customWidth="1"/>
    <col min="9" max="9" width="15" style="110" customWidth="1"/>
    <col min="10" max="10" width="14.33203125" style="110" bestFit="1" customWidth="1"/>
    <col min="11" max="11" width="14.33203125" style="110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84" customFormat="1" ht="29" customHeight="1" x14ac:dyDescent="0.2">
      <c r="A1" s="14" t="s">
        <v>637</v>
      </c>
      <c r="B1" s="14" t="s">
        <v>14</v>
      </c>
      <c r="C1" s="90" t="s">
        <v>593</v>
      </c>
      <c r="D1" s="95" t="s">
        <v>427</v>
      </c>
      <c r="E1" s="95" t="s">
        <v>781</v>
      </c>
      <c r="F1" s="20" t="s">
        <v>595</v>
      </c>
      <c r="G1" s="20" t="s">
        <v>596</v>
      </c>
      <c r="H1" s="106" t="s">
        <v>711</v>
      </c>
      <c r="I1" s="101" t="s">
        <v>712</v>
      </c>
      <c r="J1" s="101" t="s">
        <v>713</v>
      </c>
      <c r="K1" s="101" t="s">
        <v>812</v>
      </c>
      <c r="L1" s="82" t="s">
        <v>404</v>
      </c>
      <c r="M1" s="82" t="s">
        <v>405</v>
      </c>
      <c r="N1" s="82" t="s">
        <v>406</v>
      </c>
      <c r="O1" s="82" t="s">
        <v>407</v>
      </c>
      <c r="P1" s="91" t="s">
        <v>626</v>
      </c>
      <c r="Q1" s="82" t="s">
        <v>652</v>
      </c>
      <c r="R1" s="91" t="s">
        <v>617</v>
      </c>
      <c r="S1" s="82" t="s">
        <v>408</v>
      </c>
      <c r="T1" s="82" t="s">
        <v>655</v>
      </c>
      <c r="U1" s="82" t="s">
        <v>409</v>
      </c>
      <c r="V1" s="82" t="s">
        <v>410</v>
      </c>
      <c r="W1" s="82" t="s">
        <v>411</v>
      </c>
      <c r="X1" s="82" t="s">
        <v>412</v>
      </c>
      <c r="Y1" s="82" t="s">
        <v>413</v>
      </c>
      <c r="Z1" s="82" t="s">
        <v>414</v>
      </c>
      <c r="AA1" s="82" t="s">
        <v>415</v>
      </c>
      <c r="AB1" s="82" t="s">
        <v>416</v>
      </c>
      <c r="AC1" s="82" t="s">
        <v>883</v>
      </c>
      <c r="AD1" s="82" t="s">
        <v>885</v>
      </c>
      <c r="AE1" s="82" t="s">
        <v>886</v>
      </c>
      <c r="AF1" s="82" t="s">
        <v>887</v>
      </c>
      <c r="AG1" s="83" t="s">
        <v>691</v>
      </c>
      <c r="AH1" s="83" t="s">
        <v>692</v>
      </c>
      <c r="AI1" s="83" t="s">
        <v>896</v>
      </c>
      <c r="AJ1" s="83" t="s">
        <v>893</v>
      </c>
      <c r="AK1" s="58" t="s">
        <v>417</v>
      </c>
      <c r="AL1" s="58" t="s">
        <v>418</v>
      </c>
      <c r="AM1" s="58" t="s">
        <v>419</v>
      </c>
      <c r="AN1" s="58" t="s">
        <v>420</v>
      </c>
      <c r="AO1" s="58" t="s">
        <v>421</v>
      </c>
      <c r="AP1" s="31" t="s">
        <v>422</v>
      </c>
      <c r="AQ1" s="58" t="s">
        <v>423</v>
      </c>
      <c r="AR1" s="58" t="s">
        <v>424</v>
      </c>
      <c r="AS1" s="31" t="s">
        <v>425</v>
      </c>
    </row>
    <row r="2" spans="1:45" s="116" customFormat="1" ht="58" customHeight="1" x14ac:dyDescent="0.2">
      <c r="A2" s="18" t="s">
        <v>638</v>
      </c>
      <c r="B2" s="22" t="s">
        <v>16</v>
      </c>
      <c r="C2" s="22" t="s">
        <v>340</v>
      </c>
      <c r="D2" s="22" t="s">
        <v>594</v>
      </c>
      <c r="E2" s="22" t="s">
        <v>782</v>
      </c>
      <c r="F2" s="22" t="s">
        <v>597</v>
      </c>
      <c r="G2" s="22" t="s">
        <v>598</v>
      </c>
      <c r="H2" s="102" t="s">
        <v>700</v>
      </c>
      <c r="I2" s="102" t="s">
        <v>701</v>
      </c>
      <c r="J2" s="102" t="s">
        <v>699</v>
      </c>
      <c r="K2" s="102" t="s">
        <v>813</v>
      </c>
      <c r="L2" s="114" t="s">
        <v>756</v>
      </c>
      <c r="M2" s="114"/>
      <c r="N2" s="114" t="s">
        <v>760</v>
      </c>
      <c r="O2" s="114" t="s">
        <v>616</v>
      </c>
      <c r="P2" s="114" t="s">
        <v>653</v>
      </c>
      <c r="Q2" s="114" t="s">
        <v>654</v>
      </c>
      <c r="R2" s="114" t="s">
        <v>762</v>
      </c>
      <c r="S2" s="114" t="s">
        <v>683</v>
      </c>
      <c r="T2" s="114" t="s">
        <v>684</v>
      </c>
      <c r="U2" s="114" t="s">
        <v>349</v>
      </c>
      <c r="V2" s="114" t="s">
        <v>348</v>
      </c>
      <c r="W2" s="114" t="s">
        <v>301</v>
      </c>
      <c r="X2" s="114" t="s">
        <v>347</v>
      </c>
      <c r="Y2" s="114" t="s">
        <v>346</v>
      </c>
      <c r="Z2" s="115" t="s">
        <v>345</v>
      </c>
      <c r="AA2" s="114" t="s">
        <v>344</v>
      </c>
      <c r="AB2" s="114" t="s">
        <v>690</v>
      </c>
      <c r="AC2" s="114" t="s">
        <v>884</v>
      </c>
      <c r="AD2" s="114" t="s">
        <v>888</v>
      </c>
      <c r="AE2" s="114" t="s">
        <v>775</v>
      </c>
      <c r="AF2" s="114" t="s">
        <v>889</v>
      </c>
      <c r="AG2" s="39" t="s">
        <v>658</v>
      </c>
      <c r="AH2" s="39" t="s">
        <v>659</v>
      </c>
      <c r="AI2" s="39" t="s">
        <v>895</v>
      </c>
      <c r="AJ2" s="39" t="s">
        <v>894</v>
      </c>
      <c r="AK2" s="39" t="s">
        <v>86</v>
      </c>
      <c r="AL2" s="39" t="s">
        <v>87</v>
      </c>
      <c r="AM2" s="39" t="s">
        <v>88</v>
      </c>
      <c r="AN2" s="39" t="s">
        <v>660</v>
      </c>
      <c r="AO2" s="39" t="s">
        <v>661</v>
      </c>
      <c r="AP2" s="39" t="s">
        <v>662</v>
      </c>
      <c r="AQ2" s="39" t="s">
        <v>663</v>
      </c>
      <c r="AR2" s="39" t="s">
        <v>664</v>
      </c>
      <c r="AS2" s="39" t="s">
        <v>665</v>
      </c>
    </row>
    <row r="3" spans="1:45" s="64" customFormat="1" ht="32" x14ac:dyDescent="0.2">
      <c r="A3" s="24" t="s">
        <v>331</v>
      </c>
      <c r="B3" s="23"/>
      <c r="C3" s="97"/>
      <c r="D3" s="89"/>
      <c r="E3" s="89"/>
      <c r="F3" s="23" t="s">
        <v>31</v>
      </c>
      <c r="G3" s="23" t="s">
        <v>31</v>
      </c>
      <c r="H3" s="103" t="s">
        <v>697</v>
      </c>
      <c r="I3" s="103" t="s">
        <v>34</v>
      </c>
      <c r="J3" s="103" t="s">
        <v>698</v>
      </c>
      <c r="K3" s="103"/>
      <c r="L3" s="113" t="s">
        <v>757</v>
      </c>
      <c r="M3" s="77"/>
      <c r="N3" s="113" t="s">
        <v>755</v>
      </c>
      <c r="O3" s="113" t="s">
        <v>758</v>
      </c>
      <c r="P3" s="113" t="s">
        <v>759</v>
      </c>
      <c r="Q3" s="76"/>
      <c r="R3" s="113" t="s">
        <v>761</v>
      </c>
      <c r="S3" s="117" t="s">
        <v>865</v>
      </c>
      <c r="T3" s="113" t="s">
        <v>764</v>
      </c>
      <c r="U3" s="77" t="s">
        <v>342</v>
      </c>
      <c r="V3" s="77" t="s">
        <v>342</v>
      </c>
      <c r="W3" s="77" t="s">
        <v>297</v>
      </c>
      <c r="X3" s="76" t="s">
        <v>37</v>
      </c>
      <c r="Y3" s="76" t="s">
        <v>37</v>
      </c>
      <c r="Z3" s="77"/>
      <c r="AA3" s="77"/>
      <c r="AB3" s="113" t="s">
        <v>765</v>
      </c>
      <c r="AC3" s="113" t="s">
        <v>890</v>
      </c>
      <c r="AD3" s="113" t="s">
        <v>891</v>
      </c>
      <c r="AE3" s="113"/>
      <c r="AF3" s="113" t="s">
        <v>892</v>
      </c>
      <c r="AG3" s="51" t="s">
        <v>131</v>
      </c>
      <c r="AH3" s="51" t="s">
        <v>131</v>
      </c>
      <c r="AI3" s="51" t="s">
        <v>131</v>
      </c>
      <c r="AJ3" s="51" t="s">
        <v>131</v>
      </c>
      <c r="AK3" s="51" t="s">
        <v>55</v>
      </c>
      <c r="AL3" s="51"/>
      <c r="AM3" s="51" t="s">
        <v>132</v>
      </c>
      <c r="AN3" s="51" t="s">
        <v>131</v>
      </c>
      <c r="AO3" s="51" t="s">
        <v>131</v>
      </c>
      <c r="AP3" s="51" t="s">
        <v>131</v>
      </c>
      <c r="AQ3" s="51"/>
      <c r="AR3" s="51"/>
      <c r="AS3" s="51"/>
    </row>
    <row r="4" spans="1:45" x14ac:dyDescent="0.2">
      <c r="A4" s="11"/>
      <c r="B4" s="3"/>
      <c r="C4" s="3"/>
      <c r="D4" s="3"/>
      <c r="E4" s="3"/>
      <c r="F4" s="3"/>
      <c r="G4" s="3"/>
      <c r="H4" s="104"/>
      <c r="I4" s="104"/>
      <c r="J4" s="104"/>
      <c r="K4" s="10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5" x14ac:dyDescent="0.2">
      <c r="A5" s="11"/>
      <c r="B5" s="3"/>
      <c r="C5" s="3"/>
      <c r="D5" s="3"/>
      <c r="E5" s="3"/>
      <c r="F5" s="3"/>
      <c r="G5" s="3"/>
      <c r="H5" s="104"/>
      <c r="I5" s="104"/>
      <c r="J5" s="104"/>
      <c r="K5" s="10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1:45" x14ac:dyDescent="0.2">
      <c r="A6" s="11"/>
      <c r="B6" s="3"/>
      <c r="C6" s="3"/>
      <c r="D6" s="3"/>
      <c r="E6" s="3"/>
      <c r="F6" s="3"/>
      <c r="G6" s="3"/>
      <c r="H6" s="104"/>
      <c r="I6" s="104"/>
      <c r="J6" s="104"/>
      <c r="K6" s="10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45" x14ac:dyDescent="0.2">
      <c r="A7" s="11"/>
      <c r="B7" s="3"/>
      <c r="C7" s="3"/>
      <c r="D7" s="3"/>
      <c r="E7" s="3"/>
      <c r="F7" s="3"/>
      <c r="G7" s="3"/>
      <c r="H7" s="104"/>
      <c r="I7" s="104"/>
      <c r="J7" s="104"/>
      <c r="K7" s="10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45" x14ac:dyDescent="0.2">
      <c r="B8" s="3"/>
      <c r="C8" s="3"/>
      <c r="D8" s="3"/>
      <c r="E8" s="3"/>
      <c r="F8" s="3"/>
      <c r="G8" s="3"/>
      <c r="H8" s="104"/>
      <c r="I8" s="104"/>
      <c r="J8" s="104"/>
      <c r="K8" s="10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45" x14ac:dyDescent="0.2">
      <c r="B9" s="3"/>
      <c r="C9" s="3"/>
      <c r="D9" s="3"/>
      <c r="E9" s="3"/>
      <c r="F9" s="3"/>
      <c r="G9" s="3"/>
      <c r="H9" s="104"/>
      <c r="I9" s="104"/>
      <c r="J9" s="104"/>
      <c r="K9" s="104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r="10" spans="1:45" x14ac:dyDescent="0.2">
      <c r="B10" s="3"/>
      <c r="C10" s="3"/>
      <c r="D10" s="3"/>
      <c r="E10" s="3"/>
      <c r="F10" s="3"/>
      <c r="G10" s="3"/>
      <c r="H10" s="104"/>
      <c r="I10" s="104"/>
      <c r="J10" s="104"/>
      <c r="K10" s="10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45" x14ac:dyDescent="0.2">
      <c r="B11" s="3"/>
      <c r="C11" s="3"/>
      <c r="D11" s="3"/>
      <c r="E11" s="3"/>
      <c r="F11" s="3"/>
      <c r="G11" s="3"/>
      <c r="H11" s="104"/>
      <c r="I11" s="104"/>
      <c r="J11" s="104"/>
      <c r="K11" s="104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45" x14ac:dyDescent="0.2">
      <c r="B12" s="3"/>
      <c r="C12" s="3"/>
      <c r="D12" s="3"/>
      <c r="E12" s="3"/>
      <c r="F12" s="3"/>
      <c r="G12" s="3"/>
      <c r="H12" s="104"/>
      <c r="I12" s="104"/>
      <c r="J12" s="104"/>
      <c r="K12" s="104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45" x14ac:dyDescent="0.2">
      <c r="B13" s="3"/>
      <c r="C13" s="3"/>
      <c r="D13" s="3"/>
      <c r="E13" s="3"/>
      <c r="F13" s="3"/>
      <c r="G13" s="3"/>
      <c r="H13" s="104"/>
      <c r="I13" s="104"/>
      <c r="J13" s="104"/>
      <c r="K13" s="104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45" x14ac:dyDescent="0.2">
      <c r="B14" s="3"/>
      <c r="C14" s="3"/>
      <c r="D14" s="3"/>
      <c r="E14" s="3"/>
      <c r="F14" s="3"/>
      <c r="G14" s="3"/>
      <c r="H14" s="104"/>
      <c r="I14" s="104"/>
      <c r="J14" s="104"/>
      <c r="K14" s="10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1:45" x14ac:dyDescent="0.2">
      <c r="B15" s="3"/>
      <c r="C15" s="3"/>
      <c r="D15" s="3"/>
      <c r="E15" s="3"/>
      <c r="F15" s="3"/>
      <c r="G15" s="3"/>
      <c r="H15" s="104"/>
      <c r="I15" s="104"/>
      <c r="J15" s="104"/>
      <c r="K15" s="10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45" x14ac:dyDescent="0.2">
      <c r="B16" s="3"/>
      <c r="C16" s="3"/>
      <c r="D16" s="3"/>
      <c r="E16" s="3"/>
      <c r="F16" s="3"/>
      <c r="G16" s="3"/>
      <c r="H16" s="104"/>
      <c r="I16" s="104"/>
      <c r="J16" s="104"/>
      <c r="K16" s="104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spans="2:45" x14ac:dyDescent="0.2">
      <c r="B17" s="3"/>
      <c r="C17" s="3"/>
      <c r="D17" s="3"/>
      <c r="E17" s="3"/>
      <c r="F17" s="3"/>
      <c r="G17" s="3"/>
      <c r="H17" s="104"/>
      <c r="I17" s="104"/>
      <c r="J17" s="104"/>
      <c r="K17" s="104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2:45" x14ac:dyDescent="0.2">
      <c r="B18" s="3"/>
      <c r="C18" s="3"/>
      <c r="D18" s="3"/>
      <c r="E18" s="3"/>
      <c r="F18" s="3"/>
      <c r="G18" s="3"/>
      <c r="H18" s="104"/>
      <c r="I18" s="104"/>
      <c r="J18" s="104"/>
      <c r="K18" s="104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2:45" x14ac:dyDescent="0.2">
      <c r="B19" s="3"/>
      <c r="C19" s="3"/>
      <c r="D19" s="3"/>
      <c r="E19" s="3"/>
      <c r="F19" s="3"/>
      <c r="G19" s="3"/>
      <c r="H19" s="104"/>
      <c r="I19" s="104"/>
      <c r="J19" s="104"/>
      <c r="K19" s="104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2:45" x14ac:dyDescent="0.2">
      <c r="B20" s="3"/>
      <c r="C20" s="3"/>
      <c r="D20" s="3"/>
      <c r="E20" s="3"/>
      <c r="F20" s="3"/>
      <c r="G20" s="3"/>
      <c r="H20" s="104"/>
      <c r="I20" s="104"/>
      <c r="J20" s="104"/>
      <c r="K20" s="104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2:45" x14ac:dyDescent="0.2">
      <c r="B21" s="3"/>
      <c r="C21" s="3"/>
      <c r="D21" s="3"/>
      <c r="E21" s="3"/>
      <c r="F21" s="3"/>
      <c r="G21" s="3"/>
      <c r="H21" s="104"/>
      <c r="I21" s="104"/>
      <c r="J21" s="104"/>
      <c r="K21" s="104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2:45" x14ac:dyDescent="0.2">
      <c r="B22" s="3"/>
      <c r="C22" s="3"/>
      <c r="D22" s="3"/>
      <c r="E22" s="3"/>
      <c r="F22" s="3"/>
      <c r="G22" s="3"/>
      <c r="H22" s="104"/>
      <c r="I22" s="104"/>
      <c r="J22" s="104"/>
      <c r="K22" s="104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2:45" x14ac:dyDescent="0.2">
      <c r="B23" s="3"/>
      <c r="C23" s="3"/>
      <c r="D23" s="3"/>
      <c r="E23" s="3"/>
      <c r="F23" s="3"/>
      <c r="G23" s="3"/>
      <c r="H23" s="104"/>
      <c r="I23" s="104"/>
      <c r="J23" s="104"/>
      <c r="K23" s="104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2:45" x14ac:dyDescent="0.2">
      <c r="B24" s="3"/>
      <c r="C24" s="3"/>
      <c r="D24" s="3"/>
      <c r="E24" s="3"/>
      <c r="F24" s="3"/>
      <c r="G24" s="3"/>
      <c r="H24" s="104"/>
      <c r="I24" s="104"/>
      <c r="J24" s="104"/>
      <c r="K24" s="104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2:45" x14ac:dyDescent="0.2">
      <c r="B25" s="3"/>
      <c r="C25" s="3"/>
      <c r="D25" s="3"/>
      <c r="E25" s="3"/>
      <c r="F25" s="3"/>
      <c r="G25" s="3"/>
      <c r="H25" s="104"/>
      <c r="I25" s="104"/>
      <c r="J25" s="104"/>
      <c r="K25" s="104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2:45" x14ac:dyDescent="0.2">
      <c r="B26" s="3"/>
      <c r="C26" s="3"/>
      <c r="D26" s="3"/>
      <c r="E26" s="3"/>
      <c r="F26" s="3"/>
      <c r="G26" s="3"/>
      <c r="H26" s="104"/>
      <c r="I26" s="104"/>
      <c r="J26" s="104"/>
      <c r="K26" s="104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2:45" x14ac:dyDescent="0.2">
      <c r="B27" s="3"/>
      <c r="C27" s="3"/>
      <c r="D27" s="3"/>
      <c r="E27" s="3"/>
      <c r="F27" s="3"/>
      <c r="G27" s="3"/>
      <c r="H27" s="104"/>
      <c r="I27" s="104"/>
      <c r="J27" s="104"/>
      <c r="K27" s="104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2:45" x14ac:dyDescent="0.2">
      <c r="B28" s="3"/>
      <c r="C28" s="3"/>
      <c r="D28" s="3"/>
      <c r="E28" s="3"/>
      <c r="F28" s="3"/>
      <c r="G28" s="3"/>
      <c r="H28" s="104"/>
      <c r="I28" s="104"/>
      <c r="J28" s="104"/>
      <c r="K28" s="104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2:45" x14ac:dyDescent="0.2">
      <c r="B29" s="3"/>
      <c r="C29" s="3"/>
      <c r="D29" s="3"/>
      <c r="E29" s="3"/>
      <c r="F29" s="3"/>
      <c r="G29" s="3"/>
      <c r="H29" s="104"/>
      <c r="I29" s="104"/>
      <c r="J29" s="104"/>
      <c r="K29" s="104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spans="2:45" x14ac:dyDescent="0.2">
      <c r="B30" s="3"/>
      <c r="C30" s="3"/>
      <c r="D30" s="3"/>
      <c r="E30" s="3"/>
      <c r="F30" s="3"/>
      <c r="G30" s="3"/>
      <c r="H30" s="104"/>
      <c r="I30" s="104"/>
      <c r="J30" s="104"/>
      <c r="K30" s="104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2:45" x14ac:dyDescent="0.2">
      <c r="B31" s="3"/>
      <c r="C31" s="3"/>
      <c r="D31" s="3"/>
      <c r="E31" s="3"/>
      <c r="F31" s="3"/>
      <c r="G31" s="3"/>
      <c r="H31" s="104"/>
      <c r="I31" s="104"/>
      <c r="J31" s="104"/>
      <c r="K31" s="104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2:45" x14ac:dyDescent="0.2">
      <c r="B32" s="3"/>
      <c r="C32" s="3"/>
      <c r="D32" s="3"/>
      <c r="E32" s="3"/>
      <c r="F32" s="3"/>
      <c r="G32" s="3"/>
      <c r="H32" s="104"/>
      <c r="I32" s="104"/>
      <c r="J32" s="104"/>
      <c r="K32" s="104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2:45" x14ac:dyDescent="0.2">
      <c r="B33" s="3"/>
      <c r="C33" s="3"/>
      <c r="D33" s="3"/>
      <c r="E33" s="3"/>
      <c r="F33" s="3"/>
      <c r="G33" s="3"/>
      <c r="H33" s="104"/>
      <c r="I33" s="104"/>
      <c r="J33" s="104"/>
      <c r="K33" s="104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2:45" x14ac:dyDescent="0.2">
      <c r="B34" s="3"/>
      <c r="C34" s="3"/>
      <c r="D34" s="3"/>
      <c r="E34" s="3"/>
      <c r="F34" s="3"/>
      <c r="G34" s="3"/>
      <c r="H34" s="104"/>
      <c r="I34" s="104"/>
      <c r="J34" s="104"/>
      <c r="K34" s="10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 spans="2:45" x14ac:dyDescent="0.2">
      <c r="B35" s="3"/>
      <c r="C35" s="3"/>
      <c r="D35" s="3"/>
      <c r="E35" s="3"/>
      <c r="F35" s="3"/>
      <c r="G35" s="3"/>
      <c r="H35" s="104"/>
      <c r="I35" s="104"/>
      <c r="J35" s="104"/>
      <c r="K35" s="10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2:45" x14ac:dyDescent="0.2">
      <c r="B36" s="3"/>
      <c r="C36" s="3"/>
      <c r="D36" s="3"/>
      <c r="E36" s="3"/>
      <c r="F36" s="3"/>
      <c r="G36" s="3"/>
      <c r="H36" s="104"/>
      <c r="I36" s="104"/>
      <c r="J36" s="104"/>
      <c r="K36" s="104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2:45" x14ac:dyDescent="0.2">
      <c r="B37" s="3"/>
      <c r="C37" s="3"/>
      <c r="D37" s="3"/>
      <c r="E37" s="3"/>
      <c r="F37" s="3"/>
      <c r="G37" s="3"/>
      <c r="H37" s="104"/>
      <c r="I37" s="104"/>
      <c r="J37" s="104"/>
      <c r="K37" s="104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2:45" x14ac:dyDescent="0.2">
      <c r="B38" s="3"/>
      <c r="C38" s="3"/>
      <c r="D38" s="3"/>
      <c r="E38" s="3"/>
      <c r="F38" s="3"/>
      <c r="G38" s="3"/>
      <c r="H38" s="104"/>
      <c r="I38" s="104"/>
      <c r="J38" s="104"/>
      <c r="K38" s="104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spans="2:45" x14ac:dyDescent="0.2">
      <c r="B39" s="3"/>
      <c r="C39" s="3"/>
      <c r="D39" s="3"/>
      <c r="E39" s="3"/>
      <c r="F39" s="3"/>
      <c r="G39" s="3"/>
      <c r="H39" s="104"/>
      <c r="I39" s="104"/>
      <c r="J39" s="104"/>
      <c r="K39" s="10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2:45" x14ac:dyDescent="0.2">
      <c r="B40" s="3"/>
      <c r="C40" s="3"/>
      <c r="D40" s="3"/>
      <c r="E40" s="3"/>
      <c r="F40" s="3"/>
      <c r="G40" s="3"/>
      <c r="H40" s="104"/>
      <c r="I40" s="104"/>
      <c r="J40" s="104"/>
      <c r="K40" s="10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2:45" x14ac:dyDescent="0.2">
      <c r="B41" s="3"/>
      <c r="C41" s="3"/>
      <c r="D41" s="3"/>
      <c r="E41" s="3"/>
      <c r="F41" s="3"/>
      <c r="G41" s="3"/>
      <c r="H41" s="104"/>
      <c r="I41" s="104"/>
      <c r="J41" s="104"/>
      <c r="K41" s="10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2:45" x14ac:dyDescent="0.2">
      <c r="B42" s="3"/>
      <c r="C42" s="3"/>
      <c r="D42" s="3"/>
      <c r="E42" s="3"/>
      <c r="F42" s="3"/>
      <c r="G42" s="3"/>
      <c r="H42" s="104"/>
      <c r="I42" s="104"/>
      <c r="J42" s="104"/>
      <c r="K42" s="10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 spans="2:45" x14ac:dyDescent="0.2">
      <c r="B43" s="3"/>
      <c r="C43" s="3"/>
      <c r="D43" s="3"/>
      <c r="E43" s="3"/>
      <c r="F43" s="3"/>
      <c r="G43" s="3"/>
      <c r="H43" s="104"/>
      <c r="I43" s="104"/>
      <c r="J43" s="104"/>
      <c r="K43" s="10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 spans="2:45" x14ac:dyDescent="0.2">
      <c r="B44" s="3"/>
      <c r="C44" s="3"/>
      <c r="D44" s="3"/>
      <c r="E44" s="3"/>
      <c r="F44" s="3"/>
      <c r="G44" s="3"/>
      <c r="H44" s="104"/>
      <c r="I44" s="104"/>
      <c r="J44" s="104"/>
      <c r="K44" s="10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2:45" x14ac:dyDescent="0.2">
      <c r="B45" s="3"/>
      <c r="C45" s="3"/>
      <c r="D45" s="3"/>
      <c r="E45" s="3"/>
      <c r="F45" s="3"/>
      <c r="G45" s="3"/>
      <c r="H45" s="104"/>
      <c r="I45" s="104"/>
      <c r="J45" s="104"/>
      <c r="K45" s="10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2:45" x14ac:dyDescent="0.2">
      <c r="B46" s="3"/>
      <c r="C46" s="3"/>
      <c r="D46" s="3"/>
      <c r="E46" s="3"/>
      <c r="F46" s="3"/>
      <c r="G46" s="3"/>
      <c r="H46" s="104"/>
      <c r="I46" s="104"/>
      <c r="J46" s="104"/>
      <c r="K46" s="10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2:45" x14ac:dyDescent="0.2">
      <c r="B47" s="3"/>
      <c r="C47" s="3"/>
      <c r="D47" s="3"/>
      <c r="E47" s="3"/>
      <c r="F47" s="3"/>
      <c r="G47" s="3"/>
      <c r="H47" s="104"/>
      <c r="I47" s="104"/>
      <c r="J47" s="104"/>
      <c r="K47" s="10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2:45" x14ac:dyDescent="0.2">
      <c r="B48" s="3"/>
      <c r="C48" s="3"/>
      <c r="D48" s="3"/>
      <c r="E48" s="3"/>
      <c r="F48" s="3"/>
      <c r="G48" s="3"/>
      <c r="H48" s="104"/>
      <c r="I48" s="104"/>
      <c r="J48" s="104"/>
      <c r="K48" s="10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2:45" x14ac:dyDescent="0.2">
      <c r="B49" s="3"/>
      <c r="C49" s="3"/>
      <c r="D49" s="3"/>
      <c r="E49" s="3"/>
      <c r="F49" s="3"/>
      <c r="G49" s="3"/>
      <c r="H49" s="104"/>
      <c r="I49" s="104"/>
      <c r="J49" s="104"/>
      <c r="K49" s="10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2:45" x14ac:dyDescent="0.2">
      <c r="B50" s="3"/>
      <c r="C50" s="3"/>
      <c r="D50" s="3"/>
      <c r="E50" s="3"/>
      <c r="F50" s="3"/>
      <c r="G50" s="3"/>
      <c r="H50" s="104"/>
      <c r="I50" s="104"/>
      <c r="J50" s="104"/>
      <c r="K50" s="10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2:45" x14ac:dyDescent="0.2">
      <c r="B51" s="3"/>
      <c r="C51" s="3"/>
      <c r="D51" s="3"/>
      <c r="E51" s="3"/>
      <c r="F51" s="3"/>
      <c r="G51" s="3"/>
      <c r="H51" s="104"/>
      <c r="I51" s="104"/>
      <c r="J51" s="104"/>
      <c r="K51" s="10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spans="2:45" x14ac:dyDescent="0.2">
      <c r="B52" s="3"/>
      <c r="C52" s="3"/>
      <c r="D52" s="3"/>
      <c r="E52" s="3"/>
      <c r="F52" s="3"/>
      <c r="G52" s="3"/>
      <c r="H52" s="104"/>
      <c r="I52" s="104"/>
      <c r="J52" s="104"/>
      <c r="K52" s="10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2:45" x14ac:dyDescent="0.2">
      <c r="B53" s="3"/>
      <c r="C53" s="3"/>
      <c r="D53" s="3"/>
      <c r="E53" s="3"/>
      <c r="F53" s="3"/>
      <c r="G53" s="3"/>
      <c r="H53" s="104"/>
      <c r="I53" s="104"/>
      <c r="J53" s="104"/>
      <c r="K53" s="10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2:45" x14ac:dyDescent="0.2">
      <c r="B54" s="3"/>
      <c r="C54" s="3"/>
      <c r="D54" s="3"/>
      <c r="E54" s="3"/>
      <c r="F54" s="3"/>
      <c r="G54" s="3"/>
      <c r="H54" s="104"/>
      <c r="I54" s="104"/>
      <c r="J54" s="104"/>
      <c r="K54" s="10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2:45" x14ac:dyDescent="0.2">
      <c r="B55" s="3"/>
      <c r="C55" s="3"/>
      <c r="D55" s="3"/>
      <c r="E55" s="3"/>
      <c r="F55" s="3"/>
      <c r="G55" s="3"/>
      <c r="H55" s="104"/>
      <c r="I55" s="104"/>
      <c r="J55" s="104"/>
      <c r="K55" s="10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2:45" x14ac:dyDescent="0.2">
      <c r="B56" s="3"/>
      <c r="C56" s="3"/>
      <c r="D56" s="3"/>
      <c r="E56" s="3"/>
      <c r="F56" s="3"/>
      <c r="G56" s="3"/>
      <c r="H56" s="104"/>
      <c r="I56" s="104"/>
      <c r="J56" s="104"/>
      <c r="K56" s="10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2:45" x14ac:dyDescent="0.2">
      <c r="B57" s="3"/>
      <c r="C57" s="3"/>
      <c r="D57" s="3"/>
      <c r="E57" s="3"/>
      <c r="F57" s="3"/>
      <c r="G57" s="3"/>
      <c r="H57" s="104"/>
      <c r="I57" s="104"/>
      <c r="J57" s="104"/>
      <c r="K57" s="10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2:45" x14ac:dyDescent="0.2">
      <c r="B58" s="3"/>
      <c r="C58" s="3"/>
      <c r="D58" s="3"/>
      <c r="E58" s="3"/>
      <c r="F58" s="3"/>
      <c r="G58" s="3"/>
      <c r="H58" s="104"/>
      <c r="I58" s="104"/>
      <c r="J58" s="104"/>
      <c r="K58" s="10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2:45" x14ac:dyDescent="0.2">
      <c r="B59" s="3"/>
      <c r="C59" s="3"/>
      <c r="D59" s="3"/>
      <c r="E59" s="3"/>
      <c r="F59" s="3"/>
      <c r="G59" s="3"/>
      <c r="H59" s="104"/>
      <c r="I59" s="104"/>
      <c r="J59" s="104"/>
      <c r="K59" s="10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2:45" x14ac:dyDescent="0.2">
      <c r="B60" s="3"/>
      <c r="C60" s="3"/>
      <c r="D60" s="3"/>
      <c r="E60" s="3"/>
      <c r="F60" s="3"/>
      <c r="G60" s="3"/>
      <c r="H60" s="104"/>
      <c r="I60" s="104"/>
      <c r="J60" s="104"/>
      <c r="K60" s="10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2:45" x14ac:dyDescent="0.2">
      <c r="B61" s="3"/>
      <c r="C61" s="3"/>
      <c r="D61" s="3"/>
      <c r="E61" s="3"/>
      <c r="F61" s="3"/>
      <c r="G61" s="3"/>
      <c r="H61" s="104"/>
      <c r="I61" s="104"/>
      <c r="J61" s="104"/>
      <c r="K61" s="10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 spans="2:45" x14ac:dyDescent="0.2">
      <c r="B62" s="3"/>
      <c r="C62" s="3"/>
      <c r="D62" s="3"/>
      <c r="E62" s="3"/>
      <c r="F62" s="3"/>
      <c r="G62" s="3"/>
      <c r="H62" s="104"/>
      <c r="I62" s="104"/>
      <c r="J62" s="104"/>
      <c r="K62" s="10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 spans="2:45" x14ac:dyDescent="0.2">
      <c r="B63" s="3"/>
      <c r="C63" s="3"/>
      <c r="D63" s="3"/>
      <c r="E63" s="3"/>
      <c r="F63" s="3"/>
      <c r="G63" s="3"/>
      <c r="H63" s="104"/>
      <c r="I63" s="104"/>
      <c r="J63" s="104"/>
      <c r="K63" s="10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J987"/>
  <sheetViews>
    <sheetView zoomScale="129" zoomScaleNormal="129" workbookViewId="0">
      <pane xSplit="4" ySplit="3" topLeftCell="CK4" activePane="bottomRight" state="frozen"/>
      <selection pane="topRight" activeCell="E1" sqref="E1"/>
      <selection pane="bottomLeft" activeCell="A4" sqref="A4"/>
      <selection pane="bottomRight" activeCell="Z100" sqref="Z100"/>
    </sheetView>
  </sheetViews>
  <sheetFormatPr baseColWidth="10" defaultColWidth="15.1640625" defaultRowHeight="15" customHeight="1" x14ac:dyDescent="0.2"/>
  <cols>
    <col min="1" max="1" width="14.6640625" style="3" customWidth="1"/>
    <col min="2" max="2" width="11.33203125" style="8" bestFit="1" customWidth="1"/>
    <col min="3" max="3" width="10.6640625" style="8" bestFit="1" customWidth="1"/>
    <col min="4" max="4" width="10.5" style="8" bestFit="1" customWidth="1"/>
    <col min="5" max="5" width="14.33203125" style="109" bestFit="1" customWidth="1"/>
    <col min="6" max="6" width="15.1640625" style="109" bestFit="1" customWidth="1"/>
    <col min="7" max="7" width="14.33203125" style="109" bestFit="1" customWidth="1"/>
    <col min="8" max="8" width="14.6640625" style="8" customWidth="1"/>
    <col min="9" max="9" width="8.5" style="8" bestFit="1" customWidth="1"/>
    <col min="10" max="10" width="10" style="8" customWidth="1"/>
    <col min="11" max="11" width="9" style="3" customWidth="1"/>
    <col min="12" max="12" width="13.83203125" style="3" bestFit="1" customWidth="1"/>
    <col min="13" max="14" width="13" style="3" customWidth="1"/>
    <col min="15" max="16" width="10.5" style="3" customWidth="1"/>
    <col min="17" max="17" width="9.83203125" style="3" bestFit="1" customWidth="1"/>
    <col min="18" max="18" width="10.6640625" style="3" customWidth="1"/>
    <col min="19" max="19" width="15.1640625" style="3" customWidth="1"/>
    <col min="20" max="20" width="14.1640625" style="3" customWidth="1"/>
    <col min="21" max="21" width="14.6640625" style="3" customWidth="1"/>
    <col min="22" max="22" width="14" style="3" customWidth="1"/>
    <col min="23" max="23" width="11" style="3" customWidth="1"/>
    <col min="24" max="24" width="13" style="3" customWidth="1"/>
    <col min="25" max="25" width="12" style="3" customWidth="1"/>
    <col min="26" max="26" width="18.1640625" style="3" customWidth="1"/>
    <col min="27" max="27" width="17.33203125" style="3" bestFit="1" customWidth="1"/>
    <col min="28" max="28" width="13" style="3" customWidth="1"/>
    <col min="29" max="30" width="16.6640625" style="3" customWidth="1"/>
    <col min="31" max="31" width="10.83203125" style="3" customWidth="1"/>
    <col min="32" max="32" width="10" style="3" customWidth="1"/>
    <col min="33" max="33" width="10.1640625" style="3" customWidth="1"/>
    <col min="34" max="34" width="21.1640625" style="5" customWidth="1"/>
    <col min="35" max="35" width="12.5" style="3" customWidth="1"/>
    <col min="36" max="36" width="10.5" style="3" customWidth="1"/>
    <col min="37" max="41" width="13.5" style="3" customWidth="1"/>
    <col min="42" max="42" width="13.33203125" style="3" customWidth="1"/>
    <col min="43" max="43" width="8.6640625" style="3" customWidth="1"/>
    <col min="44" max="44" width="13.83203125" style="3" bestFit="1" customWidth="1"/>
    <col min="45" max="45" width="12.5" style="3" bestFit="1" customWidth="1"/>
    <col min="46" max="46" width="8.6640625" style="5" customWidth="1"/>
    <col min="47" max="47" width="16" style="5" bestFit="1" customWidth="1"/>
    <col min="48" max="48" width="19" style="5" bestFit="1" customWidth="1"/>
    <col min="49" max="50" width="10.1640625" style="3" customWidth="1"/>
    <col min="51" max="51" width="8.5" style="3" customWidth="1"/>
    <col min="52" max="53" width="11.5" style="3" customWidth="1"/>
    <col min="54" max="54" width="8.1640625" style="3" customWidth="1"/>
    <col min="55" max="55" width="8.6640625" style="3" customWidth="1"/>
    <col min="56" max="56" width="11.1640625" style="3" customWidth="1"/>
    <col min="57" max="57" width="16.6640625" style="3" customWidth="1"/>
    <col min="58" max="58" width="10.6640625" style="3" customWidth="1"/>
    <col min="59" max="59" width="8.83203125" style="3" customWidth="1"/>
    <col min="60" max="61" width="13.5" style="3" customWidth="1"/>
    <col min="62" max="62" width="15.6640625" style="3" customWidth="1"/>
    <col min="63" max="63" width="21.33203125" style="3" customWidth="1"/>
    <col min="64" max="64" width="13.5" style="3" customWidth="1"/>
    <col min="65" max="65" width="14.1640625" style="3" customWidth="1"/>
    <col min="66" max="66" width="9" style="3" customWidth="1"/>
    <col min="67" max="67" width="15.1640625" style="3" customWidth="1"/>
    <col min="68" max="68" width="9.83203125" style="3" customWidth="1"/>
    <col min="69" max="69" width="10.1640625" style="3" customWidth="1"/>
    <col min="70" max="71" width="11.33203125" style="3" customWidth="1"/>
    <col min="72" max="72" width="19.6640625" style="3" customWidth="1"/>
    <col min="73" max="73" width="13.5" style="3" customWidth="1"/>
    <col min="74" max="75" width="13.83203125" style="3" customWidth="1"/>
    <col min="76" max="76" width="12.6640625" style="3" customWidth="1"/>
    <col min="77" max="77" width="13.1640625" style="3" customWidth="1"/>
    <col min="78" max="78" width="26.1640625" style="3" customWidth="1"/>
    <col min="79" max="79" width="11.1640625" style="3" customWidth="1"/>
    <col min="80" max="80" width="9.5" style="3" customWidth="1"/>
    <col min="81" max="81" width="12.6640625" style="3" customWidth="1"/>
    <col min="82" max="83" width="11.33203125" style="3" customWidth="1"/>
    <col min="84" max="84" width="25.6640625" style="3" customWidth="1"/>
    <col min="85" max="85" width="13" style="3" customWidth="1"/>
    <col min="86" max="86" width="12.6640625" style="3" customWidth="1"/>
    <col min="87" max="87" width="13" style="3" customWidth="1"/>
    <col min="88" max="88" width="12.1640625" style="3" customWidth="1"/>
    <col min="89" max="89" width="26.1640625" style="3" customWidth="1"/>
    <col min="90" max="90" width="11.1640625" style="3" customWidth="1"/>
    <col min="91" max="91" width="10.6640625" style="3" customWidth="1"/>
    <col min="92" max="92" width="10.83203125" style="3" customWidth="1"/>
    <col min="93" max="93" width="25.5" style="3" customWidth="1"/>
    <col min="94" max="94" width="11.6640625" style="3" customWidth="1"/>
    <col min="95" max="95" width="15.5" style="3" customWidth="1"/>
    <col min="96" max="102" width="15" style="3" bestFit="1" customWidth="1"/>
    <col min="103" max="103" width="18" style="3" customWidth="1"/>
    <col min="104" max="104" width="15" style="3" bestFit="1" customWidth="1"/>
    <col min="105" max="105" width="17.6640625" style="3" customWidth="1"/>
    <col min="106" max="107" width="15" style="3" bestFit="1" customWidth="1"/>
    <col min="108" max="110" width="15.1640625" style="3"/>
    <col min="111" max="111" width="12.5" style="3" bestFit="1" customWidth="1"/>
    <col min="112" max="112" width="16" style="5" bestFit="1" customWidth="1"/>
    <col min="113" max="114" width="13" style="3" customWidth="1"/>
    <col min="115" max="16384" width="15.1640625" style="3"/>
  </cols>
  <sheetData>
    <row r="1" spans="1:114" s="29" customFormat="1" ht="27" customHeight="1" x14ac:dyDescent="0.2">
      <c r="A1" s="135" t="s">
        <v>637</v>
      </c>
      <c r="B1" s="135" t="s">
        <v>14</v>
      </c>
      <c r="C1" s="135" t="s">
        <v>427</v>
      </c>
      <c r="D1" s="135" t="s">
        <v>458</v>
      </c>
      <c r="E1" s="136" t="s">
        <v>708</v>
      </c>
      <c r="F1" s="137" t="s">
        <v>709</v>
      </c>
      <c r="G1" s="137" t="s">
        <v>710</v>
      </c>
      <c r="H1" s="138" t="s">
        <v>459</v>
      </c>
      <c r="I1" s="135" t="s">
        <v>460</v>
      </c>
      <c r="J1" s="135" t="s">
        <v>461</v>
      </c>
      <c r="K1" s="139" t="s">
        <v>462</v>
      </c>
      <c r="L1" s="139" t="s">
        <v>987</v>
      </c>
      <c r="M1" s="139" t="s">
        <v>463</v>
      </c>
      <c r="N1" s="139" t="s">
        <v>910</v>
      </c>
      <c r="O1" s="139" t="s">
        <v>464</v>
      </c>
      <c r="P1" s="139" t="s">
        <v>465</v>
      </c>
      <c r="Q1" s="140" t="s">
        <v>824</v>
      </c>
      <c r="R1" s="139" t="s">
        <v>466</v>
      </c>
      <c r="S1" s="141" t="s">
        <v>467</v>
      </c>
      <c r="T1" s="141" t="s">
        <v>468</v>
      </c>
      <c r="U1" s="141" t="s">
        <v>469</v>
      </c>
      <c r="V1" s="141" t="s">
        <v>470</v>
      </c>
      <c r="W1" s="141" t="s">
        <v>471</v>
      </c>
      <c r="X1" s="141" t="s">
        <v>472</v>
      </c>
      <c r="Y1" s="141" t="s">
        <v>473</v>
      </c>
      <c r="Z1" s="141" t="s">
        <v>474</v>
      </c>
      <c r="AA1" s="141" t="s">
        <v>905</v>
      </c>
      <c r="AB1" s="141" t="s">
        <v>475</v>
      </c>
      <c r="AC1" s="141" t="s">
        <v>476</v>
      </c>
      <c r="AD1" s="141" t="s">
        <v>917</v>
      </c>
      <c r="AE1" s="142" t="s">
        <v>477</v>
      </c>
      <c r="AF1" s="142" t="s">
        <v>478</v>
      </c>
      <c r="AG1" s="143" t="s">
        <v>479</v>
      </c>
      <c r="AH1" s="143" t="s">
        <v>480</v>
      </c>
      <c r="AI1" s="143" t="s">
        <v>481</v>
      </c>
      <c r="AJ1" s="143" t="s">
        <v>482</v>
      </c>
      <c r="AK1" s="143" t="s">
        <v>734</v>
      </c>
      <c r="AL1" s="143" t="s">
        <v>483</v>
      </c>
      <c r="AM1" s="143" t="s">
        <v>484</v>
      </c>
      <c r="AN1" s="143" t="s">
        <v>485</v>
      </c>
      <c r="AO1" s="143" t="s">
        <v>486</v>
      </c>
      <c r="AP1" s="143" t="s">
        <v>487</v>
      </c>
      <c r="AQ1" s="143" t="s">
        <v>735</v>
      </c>
      <c r="AR1" s="144" t="s">
        <v>488</v>
      </c>
      <c r="AS1" s="144" t="s">
        <v>489</v>
      </c>
      <c r="AT1" s="144" t="s">
        <v>490</v>
      </c>
      <c r="AU1" s="144" t="s">
        <v>491</v>
      </c>
      <c r="AV1" s="144" t="s">
        <v>492</v>
      </c>
      <c r="AW1" s="144" t="s">
        <v>493</v>
      </c>
      <c r="AX1" s="144" t="s">
        <v>816</v>
      </c>
      <c r="AY1" s="144" t="s">
        <v>494</v>
      </c>
      <c r="AZ1" s="144" t="s">
        <v>495</v>
      </c>
      <c r="BA1" s="144" t="s">
        <v>826</v>
      </c>
      <c r="BB1" s="145" t="s">
        <v>496</v>
      </c>
      <c r="BC1" s="145" t="s">
        <v>497</v>
      </c>
      <c r="BD1" s="145" t="s">
        <v>498</v>
      </c>
      <c r="BE1" s="145" t="s">
        <v>499</v>
      </c>
      <c r="BF1" s="145" t="s">
        <v>500</v>
      </c>
      <c r="BG1" s="145" t="s">
        <v>501</v>
      </c>
      <c r="BH1" s="145" t="s">
        <v>502</v>
      </c>
      <c r="BI1" s="145" t="s">
        <v>503</v>
      </c>
      <c r="BJ1" s="145" t="s">
        <v>504</v>
      </c>
      <c r="BK1" s="145" t="s">
        <v>505</v>
      </c>
      <c r="BL1" s="145" t="s">
        <v>506</v>
      </c>
      <c r="BM1" s="146" t="s">
        <v>507</v>
      </c>
      <c r="BN1" s="146" t="s">
        <v>508</v>
      </c>
      <c r="BO1" s="146" t="s">
        <v>509</v>
      </c>
      <c r="BP1" s="147" t="s">
        <v>736</v>
      </c>
      <c r="BQ1" s="147" t="s">
        <v>737</v>
      </c>
      <c r="BR1" s="147" t="s">
        <v>510</v>
      </c>
      <c r="BS1" s="147" t="s">
        <v>817</v>
      </c>
      <c r="BT1" s="147" t="s">
        <v>818</v>
      </c>
      <c r="BU1" s="147" t="s">
        <v>511</v>
      </c>
      <c r="BV1" s="147" t="s">
        <v>512</v>
      </c>
      <c r="BW1" s="147" t="s">
        <v>804</v>
      </c>
      <c r="BX1" s="147" t="s">
        <v>513</v>
      </c>
      <c r="BY1" s="147" t="s">
        <v>514</v>
      </c>
      <c r="BZ1" s="147" t="s">
        <v>515</v>
      </c>
      <c r="CA1" s="147" t="s">
        <v>516</v>
      </c>
      <c r="CB1" s="147" t="s">
        <v>517</v>
      </c>
      <c r="CC1" s="147" t="s">
        <v>518</v>
      </c>
      <c r="CD1" s="147" t="s">
        <v>519</v>
      </c>
      <c r="CE1" s="147" t="s">
        <v>806</v>
      </c>
      <c r="CF1" s="147" t="s">
        <v>520</v>
      </c>
      <c r="CG1" s="147" t="s">
        <v>521</v>
      </c>
      <c r="CH1" s="147" t="s">
        <v>522</v>
      </c>
      <c r="CI1" s="147" t="s">
        <v>523</v>
      </c>
      <c r="CJ1" s="147" t="s">
        <v>524</v>
      </c>
      <c r="CK1" s="147" t="s">
        <v>525</v>
      </c>
      <c r="CL1" s="147" t="s">
        <v>526</v>
      </c>
      <c r="CM1" s="147" t="s">
        <v>527</v>
      </c>
      <c r="CN1" s="147" t="s">
        <v>528</v>
      </c>
      <c r="CO1" s="147" t="s">
        <v>529</v>
      </c>
      <c r="CP1" s="148" t="s">
        <v>530</v>
      </c>
      <c r="CQ1" s="148" t="s">
        <v>531</v>
      </c>
      <c r="CR1" s="148" t="s">
        <v>532</v>
      </c>
      <c r="CS1" s="148" t="s">
        <v>533</v>
      </c>
      <c r="CT1" s="148" t="s">
        <v>534</v>
      </c>
      <c r="CU1" s="148" t="s">
        <v>738</v>
      </c>
      <c r="CV1" s="148" t="s">
        <v>535</v>
      </c>
      <c r="CW1" s="148" t="s">
        <v>536</v>
      </c>
      <c r="CX1" s="148" t="s">
        <v>537</v>
      </c>
      <c r="CY1" s="148" t="s">
        <v>538</v>
      </c>
      <c r="CZ1" s="148" t="s">
        <v>539</v>
      </c>
      <c r="DA1" s="148" t="s">
        <v>540</v>
      </c>
      <c r="DB1" s="148" t="s">
        <v>541</v>
      </c>
      <c r="DC1" s="148" t="s">
        <v>542</v>
      </c>
      <c r="DD1" s="85" t="s">
        <v>543</v>
      </c>
      <c r="DE1" s="85" t="s">
        <v>544</v>
      </c>
      <c r="DF1" s="149" t="s">
        <v>830</v>
      </c>
      <c r="DG1" s="149" t="s">
        <v>831</v>
      </c>
      <c r="DH1" s="149" t="s">
        <v>832</v>
      </c>
      <c r="DI1" s="149" t="s">
        <v>833</v>
      </c>
      <c r="DJ1" s="149" t="s">
        <v>829</v>
      </c>
    </row>
    <row r="2" spans="1:114" s="17" customFormat="1" ht="82" customHeight="1" x14ac:dyDescent="0.2">
      <c r="A2" s="18" t="s">
        <v>638</v>
      </c>
      <c r="B2" s="22" t="s">
        <v>16</v>
      </c>
      <c r="C2" s="22" t="s">
        <v>298</v>
      </c>
      <c r="D2" s="22" t="s">
        <v>56</v>
      </c>
      <c r="E2" s="102" t="s">
        <v>700</v>
      </c>
      <c r="F2" s="102" t="s">
        <v>701</v>
      </c>
      <c r="G2" s="102" t="s">
        <v>699</v>
      </c>
      <c r="H2" s="22" t="s">
        <v>299</v>
      </c>
      <c r="I2" s="22" t="s">
        <v>57</v>
      </c>
      <c r="J2" s="22" t="s">
        <v>58</v>
      </c>
      <c r="K2" s="18" t="s">
        <v>59</v>
      </c>
      <c r="L2" s="18" t="s">
        <v>988</v>
      </c>
      <c r="M2" s="18" t="s">
        <v>360</v>
      </c>
      <c r="N2" s="18" t="s">
        <v>911</v>
      </c>
      <c r="O2" s="18" t="s">
        <v>60</v>
      </c>
      <c r="P2" s="18" t="s">
        <v>61</v>
      </c>
      <c r="Q2" s="130" t="s">
        <v>825</v>
      </c>
      <c r="R2" s="18" t="s">
        <v>62</v>
      </c>
      <c r="S2" s="35" t="s">
        <v>63</v>
      </c>
      <c r="T2" s="35" t="s">
        <v>64</v>
      </c>
      <c r="U2" s="35" t="s">
        <v>65</v>
      </c>
      <c r="V2" s="35" t="s">
        <v>68</v>
      </c>
      <c r="W2" s="35" t="s">
        <v>69</v>
      </c>
      <c r="X2" s="35" t="s">
        <v>70</v>
      </c>
      <c r="Y2" s="35" t="s">
        <v>71</v>
      </c>
      <c r="Z2" s="35" t="s">
        <v>72</v>
      </c>
      <c r="AA2" s="35" t="s">
        <v>906</v>
      </c>
      <c r="AB2" s="35" t="s">
        <v>73</v>
      </c>
      <c r="AC2" s="35" t="s">
        <v>359</v>
      </c>
      <c r="AD2" s="35" t="s">
        <v>918</v>
      </c>
      <c r="AE2" s="36" t="s">
        <v>66</v>
      </c>
      <c r="AF2" s="36" t="s">
        <v>67</v>
      </c>
      <c r="AG2" s="37" t="s">
        <v>252</v>
      </c>
      <c r="AH2" s="37" t="s">
        <v>256</v>
      </c>
      <c r="AI2" s="37" t="s">
        <v>74</v>
      </c>
      <c r="AJ2" s="37" t="s">
        <v>75</v>
      </c>
      <c r="AK2" s="37" t="s">
        <v>76</v>
      </c>
      <c r="AL2" s="37" t="s">
        <v>260</v>
      </c>
      <c r="AM2" s="37" t="s">
        <v>261</v>
      </c>
      <c r="AN2" s="37" t="s">
        <v>262</v>
      </c>
      <c r="AO2" s="37" t="s">
        <v>263</v>
      </c>
      <c r="AP2" s="37" t="s">
        <v>77</v>
      </c>
      <c r="AQ2" s="37" t="s">
        <v>78</v>
      </c>
      <c r="AR2" s="38" t="s">
        <v>235</v>
      </c>
      <c r="AS2" s="38" t="s">
        <v>237</v>
      </c>
      <c r="AT2" s="38" t="s">
        <v>238</v>
      </c>
      <c r="AU2" s="38" t="s">
        <v>79</v>
      </c>
      <c r="AV2" s="38" t="s">
        <v>80</v>
      </c>
      <c r="AW2" s="38" t="s">
        <v>81</v>
      </c>
      <c r="AX2" s="38" t="s">
        <v>844</v>
      </c>
      <c r="AY2" s="38" t="s">
        <v>82</v>
      </c>
      <c r="AZ2" s="38" t="s">
        <v>83</v>
      </c>
      <c r="BA2" s="38" t="s">
        <v>845</v>
      </c>
      <c r="BB2" s="39" t="s">
        <v>84</v>
      </c>
      <c r="BC2" s="39" t="s">
        <v>85</v>
      </c>
      <c r="BD2" s="39" t="s">
        <v>86</v>
      </c>
      <c r="BE2" s="39" t="s">
        <v>87</v>
      </c>
      <c r="BF2" s="39" t="s">
        <v>88</v>
      </c>
      <c r="BG2" s="39" t="s">
        <v>89</v>
      </c>
      <c r="BH2" s="39" t="s">
        <v>358</v>
      </c>
      <c r="BI2" s="39" t="s">
        <v>357</v>
      </c>
      <c r="BJ2" s="39" t="s">
        <v>90</v>
      </c>
      <c r="BK2" s="39" t="s">
        <v>356</v>
      </c>
      <c r="BL2" s="39" t="s">
        <v>355</v>
      </c>
      <c r="BM2" s="41" t="s">
        <v>91</v>
      </c>
      <c r="BN2" s="41" t="s">
        <v>92</v>
      </c>
      <c r="BO2" s="41" t="s">
        <v>93</v>
      </c>
      <c r="BP2" s="42" t="s">
        <v>94</v>
      </c>
      <c r="BQ2" s="42" t="s">
        <v>353</v>
      </c>
      <c r="BR2" s="42" t="s">
        <v>354</v>
      </c>
      <c r="BS2" s="42" t="s">
        <v>819</v>
      </c>
      <c r="BT2" s="42" t="s">
        <v>846</v>
      </c>
      <c r="BU2" s="42" t="s">
        <v>95</v>
      </c>
      <c r="BV2" s="42" t="s">
        <v>96</v>
      </c>
      <c r="BW2" s="42" t="s">
        <v>805</v>
      </c>
      <c r="BX2" s="43" t="s">
        <v>97</v>
      </c>
      <c r="BY2" s="43" t="s">
        <v>98</v>
      </c>
      <c r="BZ2" s="42" t="s">
        <v>99</v>
      </c>
      <c r="CA2" s="42" t="s">
        <v>100</v>
      </c>
      <c r="CB2" s="42" t="s">
        <v>101</v>
      </c>
      <c r="CC2" s="43" t="s">
        <v>102</v>
      </c>
      <c r="CD2" s="43" t="s">
        <v>103</v>
      </c>
      <c r="CE2" s="43" t="s">
        <v>807</v>
      </c>
      <c r="CF2" s="42" t="s">
        <v>104</v>
      </c>
      <c r="CG2" s="42" t="s">
        <v>105</v>
      </c>
      <c r="CH2" s="42" t="s">
        <v>106</v>
      </c>
      <c r="CI2" s="43" t="s">
        <v>107</v>
      </c>
      <c r="CJ2" s="43" t="s">
        <v>108</v>
      </c>
      <c r="CK2" s="42" t="s">
        <v>109</v>
      </c>
      <c r="CL2" s="42" t="s">
        <v>110</v>
      </c>
      <c r="CM2" s="42" t="s">
        <v>111</v>
      </c>
      <c r="CN2" s="43" t="s">
        <v>112</v>
      </c>
      <c r="CO2" s="42" t="s">
        <v>113</v>
      </c>
      <c r="CP2" s="44" t="s">
        <v>114</v>
      </c>
      <c r="CQ2" s="44" t="s">
        <v>115</v>
      </c>
      <c r="CR2" s="44" t="s">
        <v>116</v>
      </c>
      <c r="CS2" s="44" t="s">
        <v>117</v>
      </c>
      <c r="CT2" s="44" t="s">
        <v>352</v>
      </c>
      <c r="CU2" s="44" t="s">
        <v>118</v>
      </c>
      <c r="CV2" s="44" t="s">
        <v>119</v>
      </c>
      <c r="CW2" s="44" t="s">
        <v>120</v>
      </c>
      <c r="CX2" s="44" t="s">
        <v>121</v>
      </c>
      <c r="CY2" s="44" t="s">
        <v>351</v>
      </c>
      <c r="CZ2" s="44" t="s">
        <v>122</v>
      </c>
      <c r="DA2" s="44" t="s">
        <v>123</v>
      </c>
      <c r="DB2" s="44" t="s">
        <v>124</v>
      </c>
      <c r="DC2" s="44" t="s">
        <v>125</v>
      </c>
      <c r="DD2" s="45" t="s">
        <v>253</v>
      </c>
      <c r="DE2" s="45" t="s">
        <v>257</v>
      </c>
      <c r="DF2" s="125" t="s">
        <v>834</v>
      </c>
      <c r="DG2" s="125" t="s">
        <v>835</v>
      </c>
      <c r="DH2" s="125" t="s">
        <v>836</v>
      </c>
      <c r="DI2" s="125" t="s">
        <v>837</v>
      </c>
      <c r="DJ2" s="125" t="s">
        <v>838</v>
      </c>
    </row>
    <row r="3" spans="1:114" s="29" customFormat="1" ht="34" customHeight="1" x14ac:dyDescent="0.2">
      <c r="A3" s="24" t="s">
        <v>331</v>
      </c>
      <c r="B3" s="23"/>
      <c r="C3" s="23"/>
      <c r="D3" s="23"/>
      <c r="E3" s="103" t="s">
        <v>697</v>
      </c>
      <c r="F3" s="103" t="s">
        <v>34</v>
      </c>
      <c r="G3" s="103" t="s">
        <v>698</v>
      </c>
      <c r="H3" s="81" t="s">
        <v>342</v>
      </c>
      <c r="I3" s="23" t="s">
        <v>40</v>
      </c>
      <c r="J3" s="23" t="s">
        <v>40</v>
      </c>
      <c r="K3" s="24"/>
      <c r="L3" s="169" t="s">
        <v>342</v>
      </c>
      <c r="M3" s="81" t="s">
        <v>342</v>
      </c>
      <c r="N3" s="81"/>
      <c r="O3" s="24"/>
      <c r="P3" s="24"/>
      <c r="Q3" s="27"/>
      <c r="R3" s="24" t="s">
        <v>350</v>
      </c>
      <c r="S3" s="47" t="s">
        <v>126</v>
      </c>
      <c r="T3" s="47" t="s">
        <v>126</v>
      </c>
      <c r="U3" s="47"/>
      <c r="V3" s="47" t="s">
        <v>37</v>
      </c>
      <c r="W3" s="47" t="s">
        <v>37</v>
      </c>
      <c r="X3" s="47" t="s">
        <v>37</v>
      </c>
      <c r="Y3" s="47" t="s">
        <v>37</v>
      </c>
      <c r="Z3" s="47" t="s">
        <v>34</v>
      </c>
      <c r="AA3" s="47" t="s">
        <v>126</v>
      </c>
      <c r="AB3" s="47" t="s">
        <v>127</v>
      </c>
      <c r="AC3" s="47"/>
      <c r="AD3" s="47" t="s">
        <v>342</v>
      </c>
      <c r="AE3" s="48"/>
      <c r="AF3" s="48"/>
      <c r="AG3" s="49"/>
      <c r="AH3" s="49" t="s">
        <v>255</v>
      </c>
      <c r="AI3" s="49" t="s">
        <v>128</v>
      </c>
      <c r="AJ3" s="49" t="s">
        <v>129</v>
      </c>
      <c r="AK3" s="49" t="s">
        <v>129</v>
      </c>
      <c r="AL3" s="49" t="s">
        <v>129</v>
      </c>
      <c r="AM3" s="49" t="s">
        <v>129</v>
      </c>
      <c r="AN3" s="49" t="s">
        <v>129</v>
      </c>
      <c r="AO3" s="49" t="s">
        <v>129</v>
      </c>
      <c r="AP3" s="49" t="s">
        <v>129</v>
      </c>
      <c r="AQ3" s="49" t="s">
        <v>37</v>
      </c>
      <c r="AR3" s="50" t="s">
        <v>37</v>
      </c>
      <c r="AS3" s="50" t="s">
        <v>37</v>
      </c>
      <c r="AT3" s="50" t="s">
        <v>37</v>
      </c>
      <c r="AU3" s="50" t="s">
        <v>45</v>
      </c>
      <c r="AV3" s="50" t="s">
        <v>45</v>
      </c>
      <c r="AW3" s="50" t="s">
        <v>37</v>
      </c>
      <c r="AX3" s="50" t="s">
        <v>45</v>
      </c>
      <c r="AY3" s="50" t="s">
        <v>130</v>
      </c>
      <c r="AZ3" s="50" t="s">
        <v>37</v>
      </c>
      <c r="BA3" s="50"/>
      <c r="BB3" s="51" t="s">
        <v>131</v>
      </c>
      <c r="BC3" s="51" t="s">
        <v>131</v>
      </c>
      <c r="BD3" s="51" t="s">
        <v>55</v>
      </c>
      <c r="BE3" s="51"/>
      <c r="BF3" s="51" t="s">
        <v>132</v>
      </c>
      <c r="BG3" s="51" t="s">
        <v>131</v>
      </c>
      <c r="BH3" s="51" t="s">
        <v>131</v>
      </c>
      <c r="BI3" s="51" t="s">
        <v>131</v>
      </c>
      <c r="BJ3" s="51"/>
      <c r="BK3" s="51"/>
      <c r="BL3" s="51" t="s">
        <v>131</v>
      </c>
      <c r="BM3" s="52" t="s">
        <v>133</v>
      </c>
      <c r="BN3" s="52" t="s">
        <v>134</v>
      </c>
      <c r="BO3" s="52" t="s">
        <v>134</v>
      </c>
      <c r="BP3" s="53"/>
      <c r="BQ3" s="53"/>
      <c r="BR3" s="53"/>
      <c r="BS3" s="53" t="s">
        <v>135</v>
      </c>
      <c r="BT3" s="53" t="s">
        <v>45</v>
      </c>
      <c r="BU3" s="53" t="s">
        <v>135</v>
      </c>
      <c r="BV3" s="53" t="s">
        <v>135</v>
      </c>
      <c r="BW3" s="53" t="s">
        <v>135</v>
      </c>
      <c r="BX3" s="53" t="s">
        <v>135</v>
      </c>
      <c r="BY3" s="53" t="s">
        <v>135</v>
      </c>
      <c r="BZ3" s="53"/>
      <c r="CA3" s="53" t="s">
        <v>135</v>
      </c>
      <c r="CB3" s="53" t="s">
        <v>135</v>
      </c>
      <c r="CC3" s="53" t="s">
        <v>135</v>
      </c>
      <c r="CD3" s="53" t="s">
        <v>135</v>
      </c>
      <c r="CE3" s="53" t="s">
        <v>135</v>
      </c>
      <c r="CF3" s="53"/>
      <c r="CG3" s="53" t="s">
        <v>135</v>
      </c>
      <c r="CH3" s="53" t="s">
        <v>135</v>
      </c>
      <c r="CI3" s="53" t="s">
        <v>135</v>
      </c>
      <c r="CJ3" s="53" t="s">
        <v>135</v>
      </c>
      <c r="CK3" s="53" t="s">
        <v>135</v>
      </c>
      <c r="CL3" s="53" t="s">
        <v>135</v>
      </c>
      <c r="CM3" s="53" t="s">
        <v>135</v>
      </c>
      <c r="CN3" s="53" t="s">
        <v>135</v>
      </c>
      <c r="CO3" s="53" t="s">
        <v>135</v>
      </c>
      <c r="CP3" s="54" t="s">
        <v>808</v>
      </c>
      <c r="CQ3" s="54" t="s">
        <v>808</v>
      </c>
      <c r="CR3" s="54" t="s">
        <v>808</v>
      </c>
      <c r="CS3" s="54" t="s">
        <v>808</v>
      </c>
      <c r="CT3" s="54" t="s">
        <v>808</v>
      </c>
      <c r="CU3" s="54" t="s">
        <v>808</v>
      </c>
      <c r="CV3" s="54" t="s">
        <v>808</v>
      </c>
      <c r="CW3" s="54" t="s">
        <v>808</v>
      </c>
      <c r="CX3" s="54" t="s">
        <v>808</v>
      </c>
      <c r="CY3" s="54" t="s">
        <v>808</v>
      </c>
      <c r="CZ3" s="54" t="s">
        <v>808</v>
      </c>
      <c r="DA3" s="54" t="s">
        <v>808</v>
      </c>
      <c r="DB3" s="54" t="s">
        <v>808</v>
      </c>
      <c r="DC3" s="54" t="s">
        <v>808</v>
      </c>
      <c r="DD3" s="54" t="s">
        <v>808</v>
      </c>
      <c r="DE3" s="54" t="s">
        <v>808</v>
      </c>
      <c r="DF3" s="126" t="s">
        <v>126</v>
      </c>
      <c r="DG3" s="126" t="s">
        <v>37</v>
      </c>
      <c r="DH3" s="126" t="s">
        <v>45</v>
      </c>
      <c r="DI3" s="126" t="s">
        <v>131</v>
      </c>
      <c r="DJ3" s="126"/>
    </row>
    <row r="4" spans="1:114" s="177" customFormat="1" ht="15" customHeight="1" x14ac:dyDescent="0.15">
      <c r="A4" s="177" t="s">
        <v>989</v>
      </c>
      <c r="B4" s="172" t="s">
        <v>1001</v>
      </c>
      <c r="C4" s="173">
        <v>1</v>
      </c>
      <c r="D4" s="179" t="str">
        <f t="shared" ref="D4:D35" si="0">B4&amp;"."&amp;C4&amp;"_"&amp;"0-15"</f>
        <v>N1.1_0-15</v>
      </c>
      <c r="E4" s="179">
        <v>2019</v>
      </c>
      <c r="F4" s="183"/>
      <c r="G4" s="179"/>
      <c r="H4" s="174"/>
      <c r="I4" s="173">
        <v>0</v>
      </c>
      <c r="J4" s="173">
        <v>15</v>
      </c>
      <c r="K4" s="174"/>
      <c r="L4" s="174"/>
      <c r="M4" s="174"/>
      <c r="N4" s="174"/>
      <c r="O4" s="174"/>
      <c r="P4" s="174"/>
      <c r="Q4" s="174"/>
      <c r="R4" s="174"/>
      <c r="S4" s="178">
        <v>1.2493872079662962</v>
      </c>
      <c r="T4" s="178">
        <v>1.2699999999999998</v>
      </c>
      <c r="U4" s="174" t="s">
        <v>1013</v>
      </c>
      <c r="V4" s="174">
        <v>17</v>
      </c>
      <c r="W4" s="174">
        <v>50</v>
      </c>
      <c r="X4" s="174">
        <v>25</v>
      </c>
      <c r="Y4" s="174">
        <v>3.9</v>
      </c>
      <c r="Z4" s="174">
        <v>2</v>
      </c>
      <c r="AA4" s="174"/>
      <c r="AB4" s="174"/>
      <c r="AC4" s="174"/>
      <c r="AD4" s="174"/>
      <c r="AE4" s="174">
        <v>5.2</v>
      </c>
      <c r="AF4" s="174"/>
      <c r="AG4" s="174"/>
      <c r="AH4" s="180" t="s">
        <v>247</v>
      </c>
      <c r="AI4" s="174"/>
      <c r="AJ4" s="174"/>
      <c r="AK4" s="174"/>
      <c r="AL4" s="174"/>
      <c r="AM4" s="174"/>
      <c r="AN4" s="174"/>
      <c r="AO4" s="174"/>
      <c r="AP4" s="174"/>
      <c r="AQ4" s="174"/>
      <c r="AR4" s="178">
        <f>AT4-AS4</f>
        <v>0</v>
      </c>
      <c r="AS4" s="178">
        <v>10.005333084120473</v>
      </c>
      <c r="AT4" s="181">
        <v>10.005333084120473</v>
      </c>
      <c r="AU4" s="181">
        <v>187.50802750113135</v>
      </c>
      <c r="AV4" s="180"/>
      <c r="AW4" s="178">
        <v>0.308</v>
      </c>
      <c r="AX4" s="174"/>
      <c r="AY4" s="178">
        <v>32.48484767571582</v>
      </c>
      <c r="AZ4" s="174"/>
      <c r="BA4" s="174"/>
      <c r="BB4" s="174"/>
      <c r="BC4" s="174">
        <v>-27.894500000000001</v>
      </c>
      <c r="BD4" s="174" t="s">
        <v>1014</v>
      </c>
      <c r="BE4" s="174"/>
      <c r="BF4" s="174">
        <v>2021</v>
      </c>
      <c r="BG4" s="174"/>
      <c r="BH4" s="174"/>
      <c r="BI4" s="174"/>
      <c r="BJ4" s="182">
        <v>0.82499999999999996</v>
      </c>
      <c r="BK4" s="182">
        <v>3.5999999999999999E-3</v>
      </c>
      <c r="BL4" s="174"/>
      <c r="BM4" s="174"/>
      <c r="BN4" s="174"/>
      <c r="BO4" s="174"/>
      <c r="BP4" s="174"/>
      <c r="BQ4" s="174"/>
      <c r="BR4" s="174"/>
      <c r="BS4" s="174"/>
      <c r="BT4" s="174"/>
      <c r="BU4" s="174"/>
      <c r="BV4" s="174"/>
      <c r="BW4" s="174"/>
      <c r="BX4" s="174"/>
      <c r="BY4" s="174"/>
      <c r="BZ4" s="174"/>
      <c r="CA4" s="174"/>
      <c r="CB4" s="174"/>
      <c r="CC4" s="174"/>
      <c r="CD4" s="174"/>
      <c r="CE4" s="174"/>
      <c r="CF4" s="174"/>
      <c r="CG4" s="174"/>
      <c r="CH4" s="174"/>
      <c r="CI4" s="174"/>
      <c r="CJ4" s="174"/>
      <c r="CK4" s="174"/>
      <c r="CL4" s="174"/>
      <c r="CM4" s="174"/>
      <c r="CN4" s="174"/>
      <c r="CO4" s="174"/>
      <c r="CP4" s="174"/>
      <c r="CQ4" s="174"/>
      <c r="CR4" s="174"/>
      <c r="CS4" s="174"/>
      <c r="CT4" s="174"/>
      <c r="CU4" s="174"/>
      <c r="CV4" s="174"/>
      <c r="CW4" s="174"/>
      <c r="CX4" s="174"/>
      <c r="CY4" s="174"/>
      <c r="CZ4" s="174"/>
      <c r="DA4" s="174"/>
      <c r="DB4" s="174"/>
      <c r="DC4" s="174"/>
      <c r="DD4" s="174"/>
      <c r="DF4" s="174"/>
      <c r="DG4" s="174"/>
      <c r="DH4" s="180"/>
      <c r="DI4" s="174"/>
      <c r="DJ4" s="174"/>
    </row>
    <row r="5" spans="1:114" s="177" customFormat="1" ht="14" x14ac:dyDescent="0.15">
      <c r="A5" s="177" t="s">
        <v>989</v>
      </c>
      <c r="B5" s="172" t="s">
        <v>1001</v>
      </c>
      <c r="C5" s="173">
        <v>2</v>
      </c>
      <c r="D5" s="179" t="str">
        <f t="shared" si="0"/>
        <v>N1.2_0-15</v>
      </c>
      <c r="E5" s="179">
        <v>2019</v>
      </c>
      <c r="F5" s="183"/>
      <c r="G5" s="179"/>
      <c r="H5" s="174"/>
      <c r="I5" s="173">
        <v>0</v>
      </c>
      <c r="J5" s="173">
        <v>15</v>
      </c>
      <c r="K5" s="174"/>
      <c r="L5" s="174"/>
      <c r="M5" s="174"/>
      <c r="N5" s="174"/>
      <c r="O5" s="174"/>
      <c r="P5" s="174"/>
      <c r="Q5" s="174"/>
      <c r="R5" s="174"/>
      <c r="S5" s="178">
        <v>0.87101593625498008</v>
      </c>
      <c r="T5" s="178">
        <v>0.96499999999999997</v>
      </c>
      <c r="U5" s="174" t="s">
        <v>1013</v>
      </c>
      <c r="V5" s="174">
        <v>17</v>
      </c>
      <c r="W5" s="174">
        <v>50</v>
      </c>
      <c r="X5" s="174">
        <v>25</v>
      </c>
      <c r="Y5" s="174">
        <v>14</v>
      </c>
      <c r="Z5" s="174">
        <v>2</v>
      </c>
      <c r="AA5" s="174"/>
      <c r="AB5" s="174"/>
      <c r="AC5" s="174"/>
      <c r="AD5" s="174"/>
      <c r="AE5" s="174">
        <v>5.2</v>
      </c>
      <c r="AF5" s="174"/>
      <c r="AG5" s="174"/>
      <c r="AH5" s="180" t="s">
        <v>247</v>
      </c>
      <c r="AI5" s="174"/>
      <c r="AJ5" s="174"/>
      <c r="AK5" s="174"/>
      <c r="AL5" s="174"/>
      <c r="AM5" s="174"/>
      <c r="AN5" s="174"/>
      <c r="AO5" s="174"/>
      <c r="AP5" s="174"/>
      <c r="AQ5" s="174"/>
      <c r="AR5" s="178">
        <f t="shared" ref="AR5:AR67" si="1">AT5-AS5</f>
        <v>0</v>
      </c>
      <c r="AS5" s="178">
        <v>6.3106113955283769</v>
      </c>
      <c r="AT5" s="181">
        <v>6.3106113955283769</v>
      </c>
      <c r="AU5" s="181">
        <v>82.449646395262434</v>
      </c>
      <c r="AV5" s="180"/>
      <c r="AW5" s="178">
        <v>0.24199999999999999</v>
      </c>
      <c r="AX5" s="174"/>
      <c r="AY5" s="178">
        <v>26.076906593092467</v>
      </c>
      <c r="AZ5" s="174"/>
      <c r="BA5" s="174"/>
      <c r="BB5" s="174"/>
      <c r="BC5" s="174">
        <v>-28.328416666666669</v>
      </c>
      <c r="BD5" s="174" t="s">
        <v>1014</v>
      </c>
      <c r="BE5" s="174"/>
      <c r="BF5" s="174">
        <v>2021</v>
      </c>
      <c r="BG5" s="174"/>
      <c r="BH5" s="174"/>
      <c r="BI5" s="174"/>
      <c r="BJ5" s="182">
        <v>0.80469999999999997</v>
      </c>
      <c r="BK5" s="182">
        <v>3.4999999999999996E-3</v>
      </c>
      <c r="BL5" s="174"/>
      <c r="BM5" s="174"/>
      <c r="BN5" s="174"/>
      <c r="BO5" s="174"/>
      <c r="BP5" s="174"/>
      <c r="BQ5" s="174"/>
      <c r="BR5" s="174"/>
      <c r="BS5" s="174"/>
      <c r="BT5" s="174"/>
      <c r="BU5" s="174"/>
      <c r="BV5" s="174"/>
      <c r="BW5" s="174"/>
      <c r="BX5" s="174"/>
      <c r="BY5" s="174"/>
      <c r="BZ5" s="174"/>
      <c r="CA5" s="174"/>
      <c r="CB5" s="174"/>
      <c r="CC5" s="174"/>
      <c r="CD5" s="174"/>
      <c r="CE5" s="174"/>
      <c r="CF5" s="174"/>
      <c r="CG5" s="174"/>
      <c r="CH5" s="174"/>
      <c r="CI5" s="174"/>
      <c r="CJ5" s="174"/>
      <c r="CK5" s="174"/>
      <c r="CL5" s="174"/>
      <c r="CM5" s="174"/>
      <c r="CN5" s="174"/>
      <c r="CO5" s="174"/>
      <c r="CP5" s="174"/>
      <c r="CQ5" s="174"/>
      <c r="CR5" s="174"/>
      <c r="CS5" s="174"/>
      <c r="CT5" s="174"/>
      <c r="CU5" s="174"/>
      <c r="CV5" s="174"/>
      <c r="CW5" s="174"/>
      <c r="CX5" s="174"/>
      <c r="CY5" s="174"/>
      <c r="CZ5" s="174"/>
      <c r="DA5" s="174"/>
      <c r="DB5" s="174"/>
      <c r="DC5" s="174"/>
      <c r="DD5" s="174"/>
      <c r="DF5" s="174"/>
      <c r="DG5" s="174"/>
      <c r="DH5" s="180"/>
      <c r="DI5" s="174"/>
      <c r="DJ5" s="174"/>
    </row>
    <row r="6" spans="1:114" s="177" customFormat="1" ht="14" x14ac:dyDescent="0.15">
      <c r="A6" s="177" t="s">
        <v>989</v>
      </c>
      <c r="B6" s="172" t="s">
        <v>1001</v>
      </c>
      <c r="C6" s="173">
        <v>3</v>
      </c>
      <c r="D6" s="179" t="str">
        <f t="shared" si="0"/>
        <v>N1.3_0-15</v>
      </c>
      <c r="E6" s="179">
        <v>2019</v>
      </c>
      <c r="F6" s="183"/>
      <c r="G6" s="179"/>
      <c r="H6" s="174"/>
      <c r="I6" s="173">
        <v>0</v>
      </c>
      <c r="J6" s="173">
        <v>15</v>
      </c>
      <c r="K6" s="174"/>
      <c r="L6" s="174"/>
      <c r="M6" s="174"/>
      <c r="N6" s="174"/>
      <c r="O6" s="174"/>
      <c r="P6" s="174"/>
      <c r="Q6" s="174"/>
      <c r="R6" s="174"/>
      <c r="S6" s="178">
        <v>0.75830456463367846</v>
      </c>
      <c r="T6" s="178">
        <v>0.78899999999999992</v>
      </c>
      <c r="U6" s="174" t="s">
        <v>1013</v>
      </c>
      <c r="V6" s="174">
        <v>17</v>
      </c>
      <c r="W6" s="174">
        <v>50</v>
      </c>
      <c r="X6" s="174">
        <v>25</v>
      </c>
      <c r="Y6" s="174">
        <v>4.3</v>
      </c>
      <c r="Z6" s="174">
        <v>2</v>
      </c>
      <c r="AA6" s="174"/>
      <c r="AB6" s="174"/>
      <c r="AC6" s="174"/>
      <c r="AD6" s="174"/>
      <c r="AE6" s="174">
        <v>5.2</v>
      </c>
      <c r="AF6" s="174"/>
      <c r="AG6" s="174"/>
      <c r="AH6" s="180" t="s">
        <v>247</v>
      </c>
      <c r="AI6" s="174"/>
      <c r="AJ6" s="174"/>
      <c r="AK6" s="174"/>
      <c r="AL6" s="174"/>
      <c r="AM6" s="174"/>
      <c r="AN6" s="174"/>
      <c r="AO6" s="174"/>
      <c r="AP6" s="174"/>
      <c r="AQ6" s="174"/>
      <c r="AR6" s="178">
        <f t="shared" si="1"/>
        <v>0</v>
      </c>
      <c r="AS6" s="178">
        <v>5.2032285564128351</v>
      </c>
      <c r="AT6" s="181">
        <v>5.2032285564128351</v>
      </c>
      <c r="AU6" s="181">
        <v>59.18447947740237</v>
      </c>
      <c r="AV6" s="180"/>
      <c r="AW6" s="178">
        <v>0.14599999999999999</v>
      </c>
      <c r="AX6" s="174"/>
      <c r="AY6" s="178">
        <v>35.638551756252298</v>
      </c>
      <c r="AZ6" s="174"/>
      <c r="BA6" s="174"/>
      <c r="BB6" s="174"/>
      <c r="BC6" s="174">
        <v>-28.653750000000002</v>
      </c>
      <c r="BD6" s="174" t="s">
        <v>1014</v>
      </c>
      <c r="BE6" s="174"/>
      <c r="BF6" s="174">
        <v>2021</v>
      </c>
      <c r="BG6" s="174"/>
      <c r="BH6" s="174"/>
      <c r="BI6" s="174"/>
      <c r="BJ6" s="182">
        <v>0.78590000000000004</v>
      </c>
      <c r="BK6" s="182">
        <v>3.5999999999999999E-3</v>
      </c>
      <c r="BL6" s="174"/>
      <c r="BM6" s="174"/>
      <c r="BN6" s="174"/>
      <c r="BO6" s="174"/>
      <c r="BP6" s="174"/>
      <c r="BQ6" s="174"/>
      <c r="BR6" s="174"/>
      <c r="BS6" s="174"/>
      <c r="BT6" s="174"/>
      <c r="BU6" s="174"/>
      <c r="BV6" s="174"/>
      <c r="BW6" s="174"/>
      <c r="BX6" s="174"/>
      <c r="BY6" s="174"/>
      <c r="BZ6" s="174"/>
      <c r="CA6" s="174"/>
      <c r="CB6" s="174"/>
      <c r="CC6" s="174"/>
      <c r="CD6" s="174"/>
      <c r="CE6" s="174"/>
      <c r="CF6" s="174"/>
      <c r="CG6" s="174"/>
      <c r="CH6" s="174"/>
      <c r="CI6" s="174"/>
      <c r="CJ6" s="174"/>
      <c r="CK6" s="174"/>
      <c r="CL6" s="174"/>
      <c r="CM6" s="174"/>
      <c r="CN6" s="174"/>
      <c r="CO6" s="174"/>
      <c r="CP6" s="174"/>
      <c r="CQ6" s="174"/>
      <c r="CR6" s="174"/>
      <c r="CS6" s="174"/>
      <c r="CT6" s="174"/>
      <c r="CU6" s="174"/>
      <c r="CV6" s="174"/>
      <c r="CW6" s="174"/>
      <c r="CX6" s="174"/>
      <c r="CY6" s="174"/>
      <c r="CZ6" s="174"/>
      <c r="DA6" s="174"/>
      <c r="DB6" s="174"/>
      <c r="DC6" s="174"/>
      <c r="DD6" s="174"/>
      <c r="DF6" s="174"/>
      <c r="DG6" s="174"/>
      <c r="DH6" s="180"/>
      <c r="DI6" s="174"/>
      <c r="DJ6" s="174"/>
    </row>
    <row r="7" spans="1:114" s="177" customFormat="1" ht="14" x14ac:dyDescent="0.15">
      <c r="A7" s="177" t="s">
        <v>989</v>
      </c>
      <c r="B7" s="172" t="s">
        <v>1001</v>
      </c>
      <c r="C7" s="173">
        <v>4</v>
      </c>
      <c r="D7" s="179" t="str">
        <f t="shared" si="0"/>
        <v>N1.4_0-15</v>
      </c>
      <c r="E7" s="179">
        <v>2019</v>
      </c>
      <c r="F7" s="183"/>
      <c r="G7" s="179"/>
      <c r="H7" s="174"/>
      <c r="I7" s="173">
        <v>0</v>
      </c>
      <c r="J7" s="173">
        <v>15</v>
      </c>
      <c r="K7" s="174"/>
      <c r="L7" s="174"/>
      <c r="M7" s="174"/>
      <c r="N7" s="174"/>
      <c r="O7" s="174"/>
      <c r="P7" s="174"/>
      <c r="Q7" s="174"/>
      <c r="R7" s="174"/>
      <c r="S7" s="178">
        <v>0.91938775510204074</v>
      </c>
      <c r="T7" s="178">
        <v>0.92200000000000004</v>
      </c>
      <c r="U7" s="174" t="s">
        <v>1013</v>
      </c>
      <c r="V7" s="174">
        <v>17</v>
      </c>
      <c r="W7" s="174">
        <v>50</v>
      </c>
      <c r="X7" s="174">
        <v>25</v>
      </c>
      <c r="Y7" s="174">
        <v>0.4</v>
      </c>
      <c r="Z7" s="174">
        <v>2</v>
      </c>
      <c r="AA7" s="174"/>
      <c r="AB7" s="174"/>
      <c r="AC7" s="174"/>
      <c r="AD7" s="174"/>
      <c r="AE7" s="174">
        <v>5.2</v>
      </c>
      <c r="AF7" s="174"/>
      <c r="AG7" s="174"/>
      <c r="AH7" s="180" t="s">
        <v>247</v>
      </c>
      <c r="AI7" s="174"/>
      <c r="AJ7" s="174"/>
      <c r="AK7" s="174"/>
      <c r="AL7" s="174"/>
      <c r="AM7" s="174"/>
      <c r="AN7" s="174"/>
      <c r="AO7" s="174"/>
      <c r="AP7" s="174"/>
      <c r="AQ7" s="174"/>
      <c r="AR7" s="178">
        <f t="shared" si="1"/>
        <v>0</v>
      </c>
      <c r="AS7" s="178">
        <v>5.4652338542302115</v>
      </c>
      <c r="AT7" s="181">
        <v>5.4652338542302115</v>
      </c>
      <c r="AU7" s="181">
        <v>75.370036265225821</v>
      </c>
      <c r="AV7" s="180"/>
      <c r="AW7" s="178">
        <v>0.17499999999999999</v>
      </c>
      <c r="AX7" s="174"/>
      <c r="AY7" s="178">
        <v>31.229907738458355</v>
      </c>
      <c r="AZ7" s="174"/>
      <c r="BA7" s="174"/>
      <c r="BB7" s="174"/>
      <c r="BC7" s="174">
        <v>-28.259142857142855</v>
      </c>
      <c r="BD7" s="174" t="s">
        <v>1014</v>
      </c>
      <c r="BE7" s="174"/>
      <c r="BF7" s="174">
        <v>2021</v>
      </c>
      <c r="BG7" s="174"/>
      <c r="BH7" s="174"/>
      <c r="BI7" s="174"/>
      <c r="BJ7" s="182">
        <v>0.76870000000000005</v>
      </c>
      <c r="BK7" s="182">
        <v>3.4999999999999996E-3</v>
      </c>
      <c r="BL7" s="174"/>
      <c r="BM7" s="174"/>
      <c r="BN7" s="174"/>
      <c r="BO7" s="174"/>
      <c r="BP7" s="174"/>
      <c r="BQ7" s="174"/>
      <c r="BR7" s="174"/>
      <c r="BS7" s="174"/>
      <c r="BT7" s="174"/>
      <c r="BU7" s="174"/>
      <c r="BV7" s="174"/>
      <c r="BW7" s="174"/>
      <c r="BX7" s="174"/>
      <c r="BY7" s="174"/>
      <c r="BZ7" s="174"/>
      <c r="CA7" s="174"/>
      <c r="CB7" s="174"/>
      <c r="CC7" s="174"/>
      <c r="CD7" s="174"/>
      <c r="CE7" s="174"/>
      <c r="CF7" s="174"/>
      <c r="CG7" s="174"/>
      <c r="CH7" s="174"/>
      <c r="CI7" s="174"/>
      <c r="CJ7" s="174"/>
      <c r="CK7" s="174"/>
      <c r="CL7" s="174"/>
      <c r="CM7" s="174"/>
      <c r="CN7" s="174"/>
      <c r="CO7" s="174"/>
      <c r="CP7" s="174"/>
      <c r="CQ7" s="174"/>
      <c r="CR7" s="174"/>
      <c r="CS7" s="174"/>
      <c r="CT7" s="174"/>
      <c r="CU7" s="174"/>
      <c r="CV7" s="174"/>
      <c r="CW7" s="174"/>
      <c r="CX7" s="174"/>
      <c r="CY7" s="174"/>
      <c r="CZ7" s="174"/>
      <c r="DA7" s="174"/>
      <c r="DB7" s="174"/>
      <c r="DC7" s="174"/>
      <c r="DD7" s="174"/>
      <c r="DF7" s="174"/>
      <c r="DG7" s="174"/>
      <c r="DH7" s="180"/>
      <c r="DI7" s="174"/>
      <c r="DJ7" s="174"/>
    </row>
    <row r="8" spans="1:114" s="177" customFormat="1" ht="14" x14ac:dyDescent="0.15">
      <c r="A8" s="177" t="s">
        <v>989</v>
      </c>
      <c r="B8" s="172" t="s">
        <v>1001</v>
      </c>
      <c r="C8" s="173">
        <v>5</v>
      </c>
      <c r="D8" s="179" t="str">
        <f t="shared" si="0"/>
        <v>N1.5_0-15</v>
      </c>
      <c r="E8" s="179">
        <v>2019</v>
      </c>
      <c r="F8" s="183"/>
      <c r="G8" s="179"/>
      <c r="H8" s="174"/>
      <c r="I8" s="173">
        <v>0</v>
      </c>
      <c r="J8" s="173">
        <v>15</v>
      </c>
      <c r="K8" s="174"/>
      <c r="L8" s="174"/>
      <c r="M8" s="174"/>
      <c r="N8" s="174"/>
      <c r="O8" s="174"/>
      <c r="P8" s="174"/>
      <c r="Q8" s="174"/>
      <c r="R8" s="174"/>
      <c r="S8" s="178">
        <v>0.37650602409638556</v>
      </c>
      <c r="T8" s="178">
        <v>0.379</v>
      </c>
      <c r="U8" s="174" t="s">
        <v>1013</v>
      </c>
      <c r="V8" s="174">
        <v>17</v>
      </c>
      <c r="W8" s="174">
        <v>50</v>
      </c>
      <c r="X8" s="174">
        <v>25</v>
      </c>
      <c r="Y8" s="174">
        <v>0</v>
      </c>
      <c r="Z8" s="174">
        <v>2</v>
      </c>
      <c r="AA8" s="174"/>
      <c r="AB8" s="174"/>
      <c r="AC8" s="174"/>
      <c r="AD8" s="174"/>
      <c r="AE8" s="174">
        <v>5.2</v>
      </c>
      <c r="AF8" s="174"/>
      <c r="AG8" s="174"/>
      <c r="AH8" s="180" t="s">
        <v>247</v>
      </c>
      <c r="AI8" s="174"/>
      <c r="AJ8" s="174"/>
      <c r="AK8" s="174"/>
      <c r="AL8" s="174"/>
      <c r="AM8" s="174"/>
      <c r="AN8" s="174"/>
      <c r="AO8" s="174"/>
      <c r="AP8" s="174"/>
      <c r="AQ8" s="174"/>
      <c r="AR8" s="178">
        <f t="shared" si="1"/>
        <v>0</v>
      </c>
      <c r="AS8" s="178">
        <v>8.0007328792302932</v>
      </c>
      <c r="AT8" s="181">
        <v>8.0007328792302932</v>
      </c>
      <c r="AU8" s="181">
        <v>45.184861893243372</v>
      </c>
      <c r="AV8" s="180"/>
      <c r="AW8" s="178">
        <v>0.245</v>
      </c>
      <c r="AX8" s="174"/>
      <c r="AY8" s="178">
        <v>32.65605256828691</v>
      </c>
      <c r="AZ8" s="174"/>
      <c r="BA8" s="174"/>
      <c r="BB8" s="174"/>
      <c r="BC8" s="174">
        <v>-28.435571428571428</v>
      </c>
      <c r="BD8" s="174" t="s">
        <v>1014</v>
      </c>
      <c r="BE8" s="174"/>
      <c r="BF8" s="174">
        <v>2021</v>
      </c>
      <c r="BG8" s="174"/>
      <c r="BH8" s="174"/>
      <c r="BI8" s="174"/>
      <c r="BJ8" s="182">
        <v>0.80549999999999999</v>
      </c>
      <c r="BK8" s="182">
        <v>3.7000000000000002E-3</v>
      </c>
      <c r="BL8" s="174"/>
      <c r="BM8" s="174"/>
      <c r="BN8" s="174"/>
      <c r="BO8" s="174"/>
      <c r="BP8" s="174"/>
      <c r="BQ8" s="174"/>
      <c r="BR8" s="174"/>
      <c r="BS8" s="174"/>
      <c r="BT8" s="174"/>
      <c r="BU8" s="174"/>
      <c r="BV8" s="174"/>
      <c r="BW8" s="174"/>
      <c r="BX8" s="174"/>
      <c r="BY8" s="174"/>
      <c r="BZ8" s="174"/>
      <c r="CA8" s="174"/>
      <c r="CB8" s="174"/>
      <c r="CC8" s="174"/>
      <c r="CD8" s="174"/>
      <c r="CE8" s="174"/>
      <c r="CF8" s="174"/>
      <c r="CG8" s="174"/>
      <c r="CH8" s="174"/>
      <c r="CI8" s="174"/>
      <c r="CJ8" s="174"/>
      <c r="CK8" s="174"/>
      <c r="CL8" s="174"/>
      <c r="CM8" s="174"/>
      <c r="CN8" s="174"/>
      <c r="CO8" s="174"/>
      <c r="CP8" s="174"/>
      <c r="CQ8" s="174"/>
      <c r="CR8" s="174"/>
      <c r="CS8" s="174"/>
      <c r="CT8" s="174"/>
      <c r="CU8" s="174"/>
      <c r="CV8" s="174"/>
      <c r="CW8" s="174"/>
      <c r="CX8" s="174"/>
      <c r="CY8" s="174"/>
      <c r="CZ8" s="174"/>
      <c r="DA8" s="174"/>
      <c r="DB8" s="174"/>
      <c r="DC8" s="174"/>
      <c r="DD8" s="174"/>
      <c r="DF8" s="174"/>
      <c r="DG8" s="174"/>
      <c r="DH8" s="180"/>
      <c r="DI8" s="174"/>
      <c r="DJ8" s="174"/>
    </row>
    <row r="9" spans="1:114" s="177" customFormat="1" ht="14" x14ac:dyDescent="0.15">
      <c r="A9" s="177" t="s">
        <v>989</v>
      </c>
      <c r="B9" s="172" t="s">
        <v>1001</v>
      </c>
      <c r="C9" s="172">
        <v>6</v>
      </c>
      <c r="D9" s="179" t="str">
        <f t="shared" si="0"/>
        <v>N1.6_0-15</v>
      </c>
      <c r="E9" s="179">
        <v>2019</v>
      </c>
      <c r="F9" s="183"/>
      <c r="G9" s="183"/>
      <c r="H9" s="174"/>
      <c r="I9" s="173">
        <v>0</v>
      </c>
      <c r="J9" s="173">
        <v>15</v>
      </c>
      <c r="S9" s="184">
        <v>0.68512640073430986</v>
      </c>
      <c r="T9" s="184">
        <v>0.70799999999999996</v>
      </c>
      <c r="U9" s="174" t="s">
        <v>1013</v>
      </c>
      <c r="V9" s="174">
        <v>17</v>
      </c>
      <c r="W9" s="174">
        <v>50</v>
      </c>
      <c r="X9" s="174">
        <v>25</v>
      </c>
      <c r="Y9" s="177">
        <v>3</v>
      </c>
      <c r="Z9" s="174">
        <v>2</v>
      </c>
      <c r="AB9" s="174"/>
      <c r="AE9" s="174">
        <v>5.2</v>
      </c>
      <c r="AH9" s="180" t="s">
        <v>247</v>
      </c>
      <c r="AR9" s="178">
        <f t="shared" si="1"/>
        <v>0</v>
      </c>
      <c r="AS9" s="184">
        <v>6.4538073982247779</v>
      </c>
      <c r="AT9" s="185">
        <v>6.4538073982247779</v>
      </c>
      <c r="AU9" s="185">
        <v>66.325107506673049</v>
      </c>
      <c r="AV9" s="186"/>
      <c r="AW9" s="184">
        <v>0.29899999999999999</v>
      </c>
      <c r="AY9" s="178">
        <v>21.584640127842068</v>
      </c>
      <c r="BC9" s="177">
        <v>-28.26764285714286</v>
      </c>
      <c r="BD9" s="174" t="s">
        <v>1014</v>
      </c>
      <c r="BF9" s="177">
        <v>2021</v>
      </c>
      <c r="BJ9" s="182">
        <v>0.81200000000000006</v>
      </c>
      <c r="BK9" s="182">
        <v>3.7000000000000002E-3</v>
      </c>
      <c r="DH9" s="186"/>
    </row>
    <row r="10" spans="1:114" s="177" customFormat="1" ht="14" x14ac:dyDescent="0.15">
      <c r="A10" s="177" t="s">
        <v>989</v>
      </c>
      <c r="B10" s="172" t="s">
        <v>1001</v>
      </c>
      <c r="C10" s="172">
        <v>7</v>
      </c>
      <c r="D10" s="179" t="str">
        <f t="shared" si="0"/>
        <v>N1.7_0-15</v>
      </c>
      <c r="E10" s="179">
        <v>2019</v>
      </c>
      <c r="F10" s="183"/>
      <c r="G10" s="183"/>
      <c r="H10" s="174"/>
      <c r="I10" s="173">
        <v>0</v>
      </c>
      <c r="J10" s="173">
        <v>15</v>
      </c>
      <c r="S10" s="184">
        <v>0.76934993401801599</v>
      </c>
      <c r="T10" s="184">
        <v>0.79299999999999993</v>
      </c>
      <c r="U10" s="174" t="s">
        <v>1013</v>
      </c>
      <c r="V10" s="174">
        <v>17</v>
      </c>
      <c r="W10" s="174">
        <v>50</v>
      </c>
      <c r="X10" s="174">
        <v>25</v>
      </c>
      <c r="Y10" s="177">
        <v>3.3</v>
      </c>
      <c r="Z10" s="174">
        <v>2</v>
      </c>
      <c r="AB10" s="174"/>
      <c r="AE10" s="174">
        <v>5.2</v>
      </c>
      <c r="AH10" s="180" t="s">
        <v>247</v>
      </c>
      <c r="AR10" s="178">
        <f t="shared" si="1"/>
        <v>0</v>
      </c>
      <c r="AS10" s="184">
        <v>4.7452684451705185</v>
      </c>
      <c r="AT10" s="185">
        <v>4.7452684451705185</v>
      </c>
      <c r="AU10" s="185">
        <v>54.761579477845679</v>
      </c>
      <c r="AV10" s="186"/>
      <c r="AW10" s="184">
        <v>0.219</v>
      </c>
      <c r="AY10" s="178">
        <v>21.667892443700996</v>
      </c>
      <c r="BC10" s="177">
        <v>-28.208642857142859</v>
      </c>
      <c r="BD10" s="174" t="s">
        <v>1014</v>
      </c>
      <c r="BF10" s="177">
        <v>2021</v>
      </c>
      <c r="BJ10" s="182">
        <v>0.73290000000000011</v>
      </c>
      <c r="BK10" s="182">
        <v>3.4000000000000002E-3</v>
      </c>
      <c r="DH10" s="186"/>
    </row>
    <row r="11" spans="1:114" s="177" customFormat="1" ht="14" x14ac:dyDescent="0.15">
      <c r="A11" s="177" t="s">
        <v>989</v>
      </c>
      <c r="B11" s="172" t="s">
        <v>1001</v>
      </c>
      <c r="C11" s="172">
        <v>8</v>
      </c>
      <c r="D11" s="179" t="str">
        <f t="shared" si="0"/>
        <v>N1.8_0-15</v>
      </c>
      <c r="E11" s="179">
        <v>2019</v>
      </c>
      <c r="F11" s="183"/>
      <c r="G11" s="183"/>
      <c r="H11" s="174"/>
      <c r="I11" s="173">
        <v>0</v>
      </c>
      <c r="J11" s="173">
        <v>15</v>
      </c>
      <c r="S11" s="184">
        <v>1.2428864889051601</v>
      </c>
      <c r="T11" s="184">
        <v>1.3430000000000002</v>
      </c>
      <c r="U11" s="174" t="s">
        <v>1013</v>
      </c>
      <c r="V11" s="174">
        <v>17</v>
      </c>
      <c r="W11" s="174">
        <v>50</v>
      </c>
      <c r="X11" s="174">
        <v>25</v>
      </c>
      <c r="Y11" s="177">
        <v>18.899999999999999</v>
      </c>
      <c r="Z11" s="174">
        <v>2</v>
      </c>
      <c r="AB11" s="174"/>
      <c r="AE11" s="174">
        <v>5.2</v>
      </c>
      <c r="AH11" s="180" t="s">
        <v>247</v>
      </c>
      <c r="AR11" s="178">
        <f t="shared" si="1"/>
        <v>0</v>
      </c>
      <c r="AS11" s="184">
        <v>5.2398364575887069</v>
      </c>
      <c r="AT11" s="185">
        <v>5.2398364575887069</v>
      </c>
      <c r="AU11" s="185">
        <v>97.687829058145184</v>
      </c>
      <c r="AV11" s="186"/>
      <c r="AW11" s="184">
        <v>0.27200000000000002</v>
      </c>
      <c r="AY11" s="178">
        <v>19.264104623487892</v>
      </c>
      <c r="BC11" s="177">
        <v>-28.250928571428574</v>
      </c>
      <c r="BD11" s="174" t="s">
        <v>1014</v>
      </c>
      <c r="BF11" s="177">
        <v>2021</v>
      </c>
      <c r="BJ11" s="182">
        <v>0.6552</v>
      </c>
      <c r="BK11" s="182">
        <v>3.0000000000000001E-3</v>
      </c>
      <c r="DH11" s="186"/>
    </row>
    <row r="12" spans="1:114" s="177" customFormat="1" ht="14" x14ac:dyDescent="0.15">
      <c r="A12" s="177" t="s">
        <v>989</v>
      </c>
      <c r="B12" s="172" t="s">
        <v>1001</v>
      </c>
      <c r="C12" s="172">
        <v>9</v>
      </c>
      <c r="D12" s="179" t="str">
        <f t="shared" si="0"/>
        <v>N1.9_0-15</v>
      </c>
      <c r="E12" s="179">
        <v>2019</v>
      </c>
      <c r="F12" s="183"/>
      <c r="G12" s="183"/>
      <c r="H12" s="174"/>
      <c r="I12" s="173">
        <v>0</v>
      </c>
      <c r="J12" s="173">
        <v>15</v>
      </c>
      <c r="S12" s="184">
        <v>1.0718736858202393</v>
      </c>
      <c r="T12" s="184">
        <v>1.089</v>
      </c>
      <c r="U12" s="174" t="s">
        <v>1013</v>
      </c>
      <c r="V12" s="174">
        <v>17</v>
      </c>
      <c r="W12" s="174">
        <v>50</v>
      </c>
      <c r="X12" s="174">
        <v>25</v>
      </c>
      <c r="Y12" s="177">
        <v>2.9</v>
      </c>
      <c r="Z12" s="174">
        <v>2</v>
      </c>
      <c r="AB12" s="174"/>
      <c r="AE12" s="174">
        <v>5.2</v>
      </c>
      <c r="AH12" s="180" t="s">
        <v>247</v>
      </c>
      <c r="AR12" s="178">
        <f t="shared" si="1"/>
        <v>0</v>
      </c>
      <c r="AS12" s="184">
        <v>6.5600190491666144</v>
      </c>
      <c r="AT12" s="185">
        <v>6.5600190491666144</v>
      </c>
      <c r="AU12" s="185">
        <v>105.47267695921802</v>
      </c>
      <c r="AV12" s="186"/>
      <c r="AW12" s="184">
        <v>0.29699999999999999</v>
      </c>
      <c r="AY12" s="178">
        <v>22.087606226150218</v>
      </c>
      <c r="BC12" s="177">
        <v>-28.244452380952382</v>
      </c>
      <c r="BD12" s="174" t="s">
        <v>1014</v>
      </c>
      <c r="BF12" s="177">
        <v>2021</v>
      </c>
      <c r="BJ12" s="182">
        <v>0.78790000000000004</v>
      </c>
      <c r="BK12" s="182">
        <v>3.4000000000000002E-3</v>
      </c>
      <c r="DH12" s="186"/>
    </row>
    <row r="13" spans="1:114" s="177" customFormat="1" ht="14" x14ac:dyDescent="0.15">
      <c r="A13" s="177" t="s">
        <v>989</v>
      </c>
      <c r="B13" s="172" t="s">
        <v>1003</v>
      </c>
      <c r="C13" s="172">
        <v>1</v>
      </c>
      <c r="D13" s="179" t="str">
        <f t="shared" si="0"/>
        <v>N2.1_0-15</v>
      </c>
      <c r="E13" s="179">
        <v>2019</v>
      </c>
      <c r="F13" s="183"/>
      <c r="G13" s="183"/>
      <c r="H13" s="174"/>
      <c r="I13" s="173">
        <v>0</v>
      </c>
      <c r="J13" s="173">
        <v>15</v>
      </c>
      <c r="S13" s="184">
        <v>0.68706118355065193</v>
      </c>
      <c r="T13" s="184">
        <v>0.68799999999999994</v>
      </c>
      <c r="U13" s="174" t="s">
        <v>1013</v>
      </c>
      <c r="V13" s="177">
        <v>14</v>
      </c>
      <c r="W13" s="177">
        <v>52</v>
      </c>
      <c r="X13" s="177">
        <v>30</v>
      </c>
      <c r="Y13" s="177">
        <v>0</v>
      </c>
      <c r="Z13" s="174">
        <v>2</v>
      </c>
      <c r="AB13" s="174"/>
      <c r="AE13" s="177">
        <v>4.4000000000000004</v>
      </c>
      <c r="AH13" s="180" t="s">
        <v>247</v>
      </c>
      <c r="AR13" s="178">
        <f t="shared" si="1"/>
        <v>0</v>
      </c>
      <c r="AS13" s="184">
        <v>4.1949673630067634</v>
      </c>
      <c r="AT13" s="185">
        <v>4.1949673630067634</v>
      </c>
      <c r="AU13" s="185">
        <v>43.232988620756757</v>
      </c>
      <c r="AV13" s="186"/>
      <c r="AW13" s="184">
        <v>0.223</v>
      </c>
      <c r="AY13" s="178">
        <v>18.811512838595352</v>
      </c>
      <c r="BC13" s="177">
        <v>-29.055107142857146</v>
      </c>
      <c r="BD13" s="174" t="s">
        <v>1014</v>
      </c>
      <c r="BF13" s="177">
        <v>2021</v>
      </c>
      <c r="BJ13" s="182">
        <v>0.80579999999999996</v>
      </c>
      <c r="BK13" s="182">
        <v>3.7000000000000002E-3</v>
      </c>
      <c r="DH13" s="186"/>
    </row>
    <row r="14" spans="1:114" s="177" customFormat="1" ht="14" x14ac:dyDescent="0.15">
      <c r="A14" s="177" t="s">
        <v>989</v>
      </c>
      <c r="B14" s="172" t="s">
        <v>1003</v>
      </c>
      <c r="C14" s="172">
        <v>2</v>
      </c>
      <c r="D14" s="179" t="str">
        <f t="shared" si="0"/>
        <v>N2.2_0-15</v>
      </c>
      <c r="E14" s="179">
        <v>2019</v>
      </c>
      <c r="F14" s="183"/>
      <c r="G14" s="183"/>
      <c r="H14" s="174"/>
      <c r="I14" s="173">
        <v>0</v>
      </c>
      <c r="J14" s="173">
        <v>15</v>
      </c>
      <c r="S14" s="184">
        <v>1.1074686754741263</v>
      </c>
      <c r="T14" s="184">
        <v>1.109</v>
      </c>
      <c r="U14" s="174" t="s">
        <v>1013</v>
      </c>
      <c r="V14" s="177">
        <v>14</v>
      </c>
      <c r="W14" s="177">
        <v>52</v>
      </c>
      <c r="X14" s="177">
        <v>30</v>
      </c>
      <c r="Y14" s="177">
        <v>0.3</v>
      </c>
      <c r="Z14" s="174">
        <v>2</v>
      </c>
      <c r="AB14" s="174"/>
      <c r="AE14" s="177">
        <v>4.4000000000000004</v>
      </c>
      <c r="AH14" s="180" t="s">
        <v>247</v>
      </c>
      <c r="AR14" s="178">
        <f t="shared" si="1"/>
        <v>0</v>
      </c>
      <c r="AS14" s="184">
        <v>3.0491772318588888</v>
      </c>
      <c r="AT14" s="185">
        <v>3.0491772318588888</v>
      </c>
      <c r="AU14" s="185">
        <v>50.653024053789395</v>
      </c>
      <c r="AV14" s="186"/>
      <c r="AW14" s="184">
        <v>0.184</v>
      </c>
      <c r="AY14" s="178">
        <v>16.571615390537438</v>
      </c>
      <c r="BC14" s="177">
        <v>-28.719571428571431</v>
      </c>
      <c r="BD14" s="174" t="s">
        <v>1014</v>
      </c>
      <c r="BF14" s="177">
        <v>2021</v>
      </c>
      <c r="BJ14" s="182">
        <v>0.74890000000000001</v>
      </c>
      <c r="BK14" s="182">
        <v>3.4000000000000002E-3</v>
      </c>
      <c r="DH14" s="186"/>
    </row>
    <row r="15" spans="1:114" s="177" customFormat="1" ht="14" x14ac:dyDescent="0.15">
      <c r="A15" s="177" t="s">
        <v>989</v>
      </c>
      <c r="B15" s="172" t="s">
        <v>1003</v>
      </c>
      <c r="C15" s="172">
        <v>3</v>
      </c>
      <c r="D15" s="179" t="str">
        <f t="shared" si="0"/>
        <v>N2.3_0-15</v>
      </c>
      <c r="E15" s="179">
        <v>2019</v>
      </c>
      <c r="F15" s="183"/>
      <c r="G15" s="183"/>
      <c r="H15" s="174"/>
      <c r="I15" s="173">
        <v>0</v>
      </c>
      <c r="J15" s="173">
        <v>15</v>
      </c>
      <c r="S15" s="184">
        <v>0.59159159159159158</v>
      </c>
      <c r="T15" s="184">
        <v>0.59200000000000008</v>
      </c>
      <c r="U15" s="174" t="s">
        <v>1013</v>
      </c>
      <c r="V15" s="177">
        <v>14</v>
      </c>
      <c r="W15" s="177">
        <v>52</v>
      </c>
      <c r="X15" s="177">
        <v>30</v>
      </c>
      <c r="Y15" s="177">
        <v>0</v>
      </c>
      <c r="Z15" s="174">
        <v>2</v>
      </c>
      <c r="AB15" s="174"/>
      <c r="AE15" s="177">
        <v>4.4000000000000004</v>
      </c>
      <c r="AH15" s="180" t="s">
        <v>247</v>
      </c>
      <c r="AR15" s="178">
        <f t="shared" si="1"/>
        <v>0</v>
      </c>
      <c r="AS15" s="184">
        <v>8.4327426725470396</v>
      </c>
      <c r="AT15" s="185">
        <v>8.4327426725470396</v>
      </c>
      <c r="AU15" s="185">
        <v>74.831094887016519</v>
      </c>
      <c r="AV15" s="186"/>
      <c r="AW15" s="184">
        <v>0.38100000000000001</v>
      </c>
      <c r="AY15" s="178">
        <v>22.133182867577531</v>
      </c>
      <c r="BC15" s="177">
        <v>-28.429309523809525</v>
      </c>
      <c r="BD15" s="174" t="s">
        <v>1014</v>
      </c>
      <c r="BF15" s="177">
        <v>2021</v>
      </c>
      <c r="BJ15" s="182">
        <v>0.87769999999999992</v>
      </c>
      <c r="BK15" s="182">
        <v>3.8E-3</v>
      </c>
      <c r="DH15" s="186"/>
    </row>
    <row r="16" spans="1:114" s="177" customFormat="1" ht="14" x14ac:dyDescent="0.15">
      <c r="A16" s="177" t="s">
        <v>989</v>
      </c>
      <c r="B16" s="172" t="s">
        <v>1003</v>
      </c>
      <c r="C16" s="172">
        <v>4</v>
      </c>
      <c r="D16" s="179" t="str">
        <f t="shared" si="0"/>
        <v>N2.4_0-15</v>
      </c>
      <c r="E16" s="179">
        <v>2019</v>
      </c>
      <c r="F16" s="183"/>
      <c r="G16" s="183"/>
      <c r="H16" s="174"/>
      <c r="I16" s="173">
        <v>0</v>
      </c>
      <c r="J16" s="173">
        <v>15</v>
      </c>
      <c r="S16" s="184">
        <v>0.90900000000000003</v>
      </c>
      <c r="T16" s="184">
        <v>0.90900000000000003</v>
      </c>
      <c r="U16" s="174" t="s">
        <v>1013</v>
      </c>
      <c r="V16" s="177">
        <v>14</v>
      </c>
      <c r="W16" s="177">
        <v>52</v>
      </c>
      <c r="X16" s="177">
        <v>30</v>
      </c>
      <c r="Y16" s="177">
        <v>0</v>
      </c>
      <c r="Z16" s="174">
        <v>2</v>
      </c>
      <c r="AB16" s="174"/>
      <c r="AE16" s="177">
        <v>4.4000000000000004</v>
      </c>
      <c r="AH16" s="180" t="s">
        <v>247</v>
      </c>
      <c r="AR16" s="178">
        <f t="shared" si="1"/>
        <v>0</v>
      </c>
      <c r="AS16" s="184">
        <v>5.8959224494379932</v>
      </c>
      <c r="AT16" s="185">
        <v>5.8959224494379932</v>
      </c>
      <c r="AU16" s="185">
        <v>80.390902598087038</v>
      </c>
      <c r="AV16" s="186"/>
      <c r="AW16" s="184">
        <v>0.27500000000000002</v>
      </c>
      <c r="AY16" s="178">
        <v>21.439717997956336</v>
      </c>
      <c r="BC16" s="177">
        <v>-28.773047619047624</v>
      </c>
      <c r="BD16" s="174" t="s">
        <v>1014</v>
      </c>
      <c r="BF16" s="177">
        <v>2021</v>
      </c>
      <c r="BJ16" s="182">
        <v>0.83140000000000003</v>
      </c>
      <c r="BK16" s="182">
        <v>3.8E-3</v>
      </c>
      <c r="DH16" s="186"/>
    </row>
    <row r="17" spans="1:112" s="177" customFormat="1" ht="14" x14ac:dyDescent="0.15">
      <c r="A17" s="177" t="s">
        <v>989</v>
      </c>
      <c r="B17" s="172" t="s">
        <v>1003</v>
      </c>
      <c r="C17" s="172">
        <v>5</v>
      </c>
      <c r="D17" s="179" t="str">
        <f t="shared" si="0"/>
        <v>N2.5_0-15</v>
      </c>
      <c r="E17" s="179">
        <v>2019</v>
      </c>
      <c r="F17" s="183"/>
      <c r="G17" s="183"/>
      <c r="H17" s="174"/>
      <c r="I17" s="173">
        <v>0</v>
      </c>
      <c r="J17" s="173">
        <v>15</v>
      </c>
      <c r="S17" s="184">
        <v>0.77804822392941364</v>
      </c>
      <c r="T17" s="184">
        <v>0.78600000000000003</v>
      </c>
      <c r="U17" s="174" t="s">
        <v>1013</v>
      </c>
      <c r="V17" s="177">
        <v>14</v>
      </c>
      <c r="W17" s="177">
        <v>52</v>
      </c>
      <c r="X17" s="177">
        <v>30</v>
      </c>
      <c r="Y17" s="177">
        <v>1</v>
      </c>
      <c r="Z17" s="174">
        <v>2</v>
      </c>
      <c r="AB17" s="174"/>
      <c r="AE17" s="177">
        <v>4.4000000000000004</v>
      </c>
      <c r="AH17" s="180" t="s">
        <v>247</v>
      </c>
      <c r="AR17" s="178">
        <f t="shared" si="1"/>
        <v>0</v>
      </c>
      <c r="AS17" s="184">
        <v>3.5536176356207623</v>
      </c>
      <c r="AT17" s="185">
        <v>3.5536176356207623</v>
      </c>
      <c r="AU17" s="185">
        <v>41.473288348784642</v>
      </c>
      <c r="AV17" s="186"/>
      <c r="AW17" s="184">
        <v>0.21099999999999999</v>
      </c>
      <c r="AY17" s="178">
        <v>16.841789742278493</v>
      </c>
      <c r="BC17" s="177">
        <v>-28.522571428571428</v>
      </c>
      <c r="BD17" s="174" t="s">
        <v>1014</v>
      </c>
      <c r="BF17" s="177">
        <v>2021</v>
      </c>
      <c r="BJ17" s="182">
        <v>0.73519999999999996</v>
      </c>
      <c r="BK17" s="182">
        <v>3.4000000000000002E-3</v>
      </c>
      <c r="DH17" s="186"/>
    </row>
    <row r="18" spans="1:112" s="177" customFormat="1" ht="14" x14ac:dyDescent="0.15">
      <c r="A18" s="177" t="s">
        <v>989</v>
      </c>
      <c r="B18" s="172" t="s">
        <v>1003</v>
      </c>
      <c r="C18" s="172">
        <v>6</v>
      </c>
      <c r="D18" s="179" t="str">
        <f t="shared" si="0"/>
        <v>N2.6_0-15</v>
      </c>
      <c r="E18" s="179">
        <v>2019</v>
      </c>
      <c r="F18" s="183"/>
      <c r="G18" s="183"/>
      <c r="H18" s="174"/>
      <c r="I18" s="173">
        <v>0</v>
      </c>
      <c r="J18" s="173">
        <v>15</v>
      </c>
      <c r="S18" s="184">
        <v>0.98895582329317255</v>
      </c>
      <c r="T18" s="184">
        <v>0.98899999999999988</v>
      </c>
      <c r="U18" s="174" t="s">
        <v>1013</v>
      </c>
      <c r="V18" s="177">
        <v>14</v>
      </c>
      <c r="W18" s="177">
        <v>52</v>
      </c>
      <c r="X18" s="177">
        <v>30</v>
      </c>
      <c r="Y18" s="177">
        <v>0</v>
      </c>
      <c r="Z18" s="174">
        <v>2</v>
      </c>
      <c r="AB18" s="174"/>
      <c r="AE18" s="177">
        <v>4.4000000000000004</v>
      </c>
      <c r="AH18" s="180" t="s">
        <v>247</v>
      </c>
      <c r="AR18" s="178">
        <f t="shared" si="1"/>
        <v>0</v>
      </c>
      <c r="AS18" s="184">
        <v>5.7897674160792283</v>
      </c>
      <c r="AT18" s="185">
        <v>5.7897674160792283</v>
      </c>
      <c r="AU18" s="185">
        <v>85.88736302466927</v>
      </c>
      <c r="AV18" s="186"/>
      <c r="AW18" s="184">
        <v>0.28799999999999998</v>
      </c>
      <c r="AY18" s="178">
        <v>20.103359083608431</v>
      </c>
      <c r="BC18" s="177">
        <v>-28.855857142857143</v>
      </c>
      <c r="BD18" s="174" t="s">
        <v>1014</v>
      </c>
      <c r="BF18" s="177">
        <v>2021</v>
      </c>
      <c r="BJ18" s="182">
        <v>0.82689999999999997</v>
      </c>
      <c r="BK18" s="182">
        <v>3.8E-3</v>
      </c>
      <c r="DH18" s="186"/>
    </row>
    <row r="19" spans="1:112" s="177" customFormat="1" ht="14" x14ac:dyDescent="0.15">
      <c r="A19" s="177" t="s">
        <v>989</v>
      </c>
      <c r="B19" s="172" t="s">
        <v>1003</v>
      </c>
      <c r="C19" s="172">
        <v>7</v>
      </c>
      <c r="D19" s="179" t="str">
        <f t="shared" si="0"/>
        <v>N2.7_0-15</v>
      </c>
      <c r="E19" s="179">
        <v>2019</v>
      </c>
      <c r="F19" s="183"/>
      <c r="G19" s="183"/>
      <c r="H19" s="174"/>
      <c r="I19" s="173">
        <v>0</v>
      </c>
      <c r="J19" s="173">
        <v>15</v>
      </c>
      <c r="S19" s="184">
        <v>1.2291992224720816</v>
      </c>
      <c r="T19" s="184">
        <v>1.24</v>
      </c>
      <c r="U19" s="174" t="s">
        <v>1013</v>
      </c>
      <c r="V19" s="177">
        <v>14</v>
      </c>
      <c r="W19" s="177">
        <v>52</v>
      </c>
      <c r="X19" s="177">
        <v>30</v>
      </c>
      <c r="Y19" s="177">
        <v>2.1</v>
      </c>
      <c r="Z19" s="174">
        <v>2</v>
      </c>
      <c r="AB19" s="174"/>
      <c r="AE19" s="177">
        <v>4.4000000000000004</v>
      </c>
      <c r="AH19" s="180" t="s">
        <v>247</v>
      </c>
      <c r="AR19" s="178">
        <f t="shared" si="1"/>
        <v>0</v>
      </c>
      <c r="AS19" s="184">
        <v>3.5405634054180664</v>
      </c>
      <c r="AT19" s="185">
        <v>3.5405634054180664</v>
      </c>
      <c r="AU19" s="185">
        <v>65.280866775794891</v>
      </c>
      <c r="AV19" s="186"/>
      <c r="AW19" s="184">
        <v>0.19900000000000001</v>
      </c>
      <c r="AY19" s="178">
        <v>17.79177590662345</v>
      </c>
      <c r="BC19" s="177">
        <v>-28.426380952380953</v>
      </c>
      <c r="BD19" s="174" t="s">
        <v>1014</v>
      </c>
      <c r="BF19" s="177">
        <v>2021</v>
      </c>
      <c r="BJ19" s="182">
        <v>0.68459999999999999</v>
      </c>
      <c r="BK19" s="182">
        <v>3.0000000000000001E-3</v>
      </c>
      <c r="DH19" s="186"/>
    </row>
    <row r="20" spans="1:112" s="177" customFormat="1" ht="14" x14ac:dyDescent="0.15">
      <c r="A20" s="177" t="s">
        <v>989</v>
      </c>
      <c r="B20" s="172" t="s">
        <v>1003</v>
      </c>
      <c r="C20" s="172">
        <v>8</v>
      </c>
      <c r="D20" s="179" t="str">
        <f t="shared" si="0"/>
        <v>N2.8_0-15</v>
      </c>
      <c r="E20" s="179">
        <v>2019</v>
      </c>
      <c r="F20" s="183"/>
      <c r="G20" s="183"/>
      <c r="H20" s="174"/>
      <c r="I20" s="173">
        <v>0</v>
      </c>
      <c r="J20" s="173">
        <v>15</v>
      </c>
      <c r="S20" s="184">
        <v>1.1152304609218437</v>
      </c>
      <c r="T20" s="184">
        <v>1.115</v>
      </c>
      <c r="U20" s="174" t="s">
        <v>1013</v>
      </c>
      <c r="V20" s="177">
        <v>14</v>
      </c>
      <c r="W20" s="177">
        <v>52</v>
      </c>
      <c r="X20" s="177">
        <v>30</v>
      </c>
      <c r="Y20" s="177">
        <v>0</v>
      </c>
      <c r="Z20" s="174">
        <v>2</v>
      </c>
      <c r="AB20" s="174"/>
      <c r="AE20" s="177">
        <v>4.4000000000000004</v>
      </c>
      <c r="AH20" s="180" t="s">
        <v>247</v>
      </c>
      <c r="AR20" s="178">
        <f t="shared" si="1"/>
        <v>0</v>
      </c>
      <c r="AS20" s="184">
        <v>3.1685624777025865</v>
      </c>
      <c r="AT20" s="185">
        <v>3.1685624777025865</v>
      </c>
      <c r="AU20" s="185">
        <v>53.005160887018718</v>
      </c>
      <c r="AV20" s="186"/>
      <c r="AW20" s="184">
        <v>0.16600000000000001</v>
      </c>
      <c r="AY20" s="178">
        <v>19.087725769292689</v>
      </c>
      <c r="BC20" s="177">
        <v>-28.826785714285716</v>
      </c>
      <c r="BD20" s="174" t="s">
        <v>1014</v>
      </c>
      <c r="BF20" s="177">
        <v>2021</v>
      </c>
      <c r="BJ20" s="182">
        <v>0.76659999999999995</v>
      </c>
      <c r="BK20" s="182">
        <v>3.4999999999999996E-3</v>
      </c>
      <c r="DH20" s="186"/>
    </row>
    <row r="21" spans="1:112" s="177" customFormat="1" ht="14" x14ac:dyDescent="0.15">
      <c r="A21" s="177" t="s">
        <v>989</v>
      </c>
      <c r="B21" s="172" t="s">
        <v>1003</v>
      </c>
      <c r="C21" s="172">
        <v>9</v>
      </c>
      <c r="D21" s="179" t="str">
        <f t="shared" si="0"/>
        <v>N2.9_0-15</v>
      </c>
      <c r="E21" s="179">
        <v>2019</v>
      </c>
      <c r="F21" s="183"/>
      <c r="G21" s="183"/>
      <c r="H21" s="174"/>
      <c r="I21" s="173">
        <v>0</v>
      </c>
      <c r="J21" s="173">
        <v>15</v>
      </c>
      <c r="S21" s="184">
        <v>0.76488395560040368</v>
      </c>
      <c r="T21" s="184">
        <v>0.76700000000000002</v>
      </c>
      <c r="U21" s="174" t="s">
        <v>1013</v>
      </c>
      <c r="V21" s="177">
        <v>14</v>
      </c>
      <c r="W21" s="177">
        <v>52</v>
      </c>
      <c r="X21" s="177">
        <v>30</v>
      </c>
      <c r="Y21" s="177">
        <v>0</v>
      </c>
      <c r="Z21" s="174">
        <v>2</v>
      </c>
      <c r="AB21" s="174"/>
      <c r="AE21" s="177">
        <v>4.4000000000000004</v>
      </c>
      <c r="AH21" s="180" t="s">
        <v>247</v>
      </c>
      <c r="AR21" s="178">
        <f t="shared" si="1"/>
        <v>0</v>
      </c>
      <c r="AS21" s="184">
        <v>3.4795730143175243</v>
      </c>
      <c r="AT21" s="185">
        <v>3.4795730143175243</v>
      </c>
      <c r="AU21" s="185">
        <v>39.922043564874123</v>
      </c>
      <c r="AV21" s="186"/>
      <c r="AW21" s="184">
        <v>0.19900000000000001</v>
      </c>
      <c r="AY21" s="178">
        <v>17.485291529233791</v>
      </c>
      <c r="BC21" s="177">
        <v>-28.589690476190476</v>
      </c>
      <c r="BD21" s="174" t="s">
        <v>1014</v>
      </c>
      <c r="BF21" s="177">
        <v>2021</v>
      </c>
      <c r="BJ21" s="182">
        <v>0.77939999999999998</v>
      </c>
      <c r="BK21" s="182">
        <v>3.5999999999999999E-3</v>
      </c>
      <c r="DH21" s="186"/>
    </row>
    <row r="22" spans="1:112" s="177" customFormat="1" ht="14" x14ac:dyDescent="0.15">
      <c r="A22" s="177" t="s">
        <v>989</v>
      </c>
      <c r="B22" s="172" t="s">
        <v>1004</v>
      </c>
      <c r="C22" s="172">
        <v>1</v>
      </c>
      <c r="D22" s="179" t="str">
        <f t="shared" si="0"/>
        <v>N3.1_0-15</v>
      </c>
      <c r="E22" s="179">
        <v>2019</v>
      </c>
      <c r="F22" s="183"/>
      <c r="G22" s="183"/>
      <c r="H22" s="174"/>
      <c r="I22" s="173">
        <v>0</v>
      </c>
      <c r="J22" s="173">
        <v>15</v>
      </c>
      <c r="S22" s="184">
        <v>0.87962184873949589</v>
      </c>
      <c r="T22" s="184">
        <v>1.06</v>
      </c>
      <c r="U22" s="174" t="s">
        <v>1013</v>
      </c>
      <c r="V22" s="177">
        <v>26</v>
      </c>
      <c r="W22" s="177">
        <v>44</v>
      </c>
      <c r="X22" s="177">
        <v>27</v>
      </c>
      <c r="Y22" s="177">
        <v>27</v>
      </c>
      <c r="Z22" s="174">
        <v>2</v>
      </c>
      <c r="AB22" s="174"/>
      <c r="AE22" s="177">
        <v>4.5</v>
      </c>
      <c r="AH22" s="180" t="s">
        <v>247</v>
      </c>
      <c r="AR22" s="178">
        <f t="shared" si="1"/>
        <v>0</v>
      </c>
      <c r="AS22" s="184">
        <v>3.3577647561405057</v>
      </c>
      <c r="AT22" s="185">
        <v>3.3577647561405057</v>
      </c>
      <c r="AU22" s="185">
        <v>44.303448636429515</v>
      </c>
      <c r="AV22" s="186"/>
      <c r="AW22" s="184">
        <v>0.192</v>
      </c>
      <c r="AY22" s="178">
        <v>17.488358104898467</v>
      </c>
      <c r="BC22" s="177">
        <v>-28.172714285714285</v>
      </c>
      <c r="BD22" s="174" t="s">
        <v>1014</v>
      </c>
      <c r="BF22" s="177">
        <v>2021</v>
      </c>
      <c r="BJ22" s="182">
        <v>0.78390000000000004</v>
      </c>
      <c r="BK22" s="182">
        <v>3.4000000000000002E-3</v>
      </c>
      <c r="DH22" s="186"/>
    </row>
    <row r="23" spans="1:112" s="177" customFormat="1" ht="14" x14ac:dyDescent="0.15">
      <c r="A23" s="177" t="s">
        <v>989</v>
      </c>
      <c r="B23" s="172" t="s">
        <v>1004</v>
      </c>
      <c r="C23" s="172">
        <v>2</v>
      </c>
      <c r="D23" s="179" t="str">
        <f t="shared" si="0"/>
        <v>N3.2_0-15</v>
      </c>
      <c r="E23" s="179">
        <v>2019</v>
      </c>
      <c r="F23" s="183"/>
      <c r="G23" s="183"/>
      <c r="H23" s="174"/>
      <c r="I23" s="173">
        <v>0</v>
      </c>
      <c r="J23" s="173">
        <v>15</v>
      </c>
      <c r="S23" s="184">
        <v>1.1126897509673579</v>
      </c>
      <c r="T23" s="184">
        <v>1.18</v>
      </c>
      <c r="U23" s="174" t="s">
        <v>1013</v>
      </c>
      <c r="V23" s="177">
        <v>26</v>
      </c>
      <c r="W23" s="177">
        <v>44</v>
      </c>
      <c r="X23" s="177">
        <v>27</v>
      </c>
      <c r="Y23" s="177">
        <v>11.7</v>
      </c>
      <c r="Z23" s="174">
        <v>2</v>
      </c>
      <c r="AB23" s="174"/>
      <c r="AE23" s="177">
        <v>4.5</v>
      </c>
      <c r="AH23" s="180" t="s">
        <v>247</v>
      </c>
      <c r="AR23" s="178">
        <f t="shared" si="1"/>
        <v>0</v>
      </c>
      <c r="AS23" s="184">
        <v>4.0367641607571425</v>
      </c>
      <c r="AT23" s="185">
        <v>4.0367641607571425</v>
      </c>
      <c r="AU23" s="185">
        <v>67.374991631202306</v>
      </c>
      <c r="AV23" s="186"/>
      <c r="AW23" s="184">
        <v>0.19</v>
      </c>
      <c r="AY23" s="178">
        <v>21.246127161879699</v>
      </c>
      <c r="BC23" s="177">
        <v>-28.860928571428573</v>
      </c>
      <c r="BD23" s="174" t="s">
        <v>1014</v>
      </c>
      <c r="BF23" s="177">
        <v>2021</v>
      </c>
      <c r="BJ23" s="182">
        <v>0.88670000000000004</v>
      </c>
      <c r="BK23" s="182">
        <v>4.0999999999999995E-3</v>
      </c>
      <c r="DH23" s="186"/>
    </row>
    <row r="24" spans="1:112" s="177" customFormat="1" ht="14" x14ac:dyDescent="0.15">
      <c r="A24" s="177" t="s">
        <v>989</v>
      </c>
      <c r="B24" s="172" t="s">
        <v>1004</v>
      </c>
      <c r="C24" s="172">
        <v>3</v>
      </c>
      <c r="D24" s="179" t="str">
        <f t="shared" si="0"/>
        <v>N3.3_0-15</v>
      </c>
      <c r="E24" s="179">
        <v>2019</v>
      </c>
      <c r="F24" s="183"/>
      <c r="G24" s="183"/>
      <c r="H24" s="174"/>
      <c r="I24" s="173">
        <v>0</v>
      </c>
      <c r="J24" s="173">
        <v>15</v>
      </c>
      <c r="S24" s="184">
        <v>1.082901443897029</v>
      </c>
      <c r="T24" s="184">
        <v>1.2619999999999998</v>
      </c>
      <c r="U24" s="174" t="s">
        <v>1013</v>
      </c>
      <c r="V24" s="177">
        <v>26</v>
      </c>
      <c r="W24" s="177">
        <v>44</v>
      </c>
      <c r="X24" s="177">
        <v>27</v>
      </c>
      <c r="Y24" s="177">
        <v>30.3</v>
      </c>
      <c r="Z24" s="174">
        <v>2</v>
      </c>
      <c r="AB24" s="174"/>
      <c r="AE24" s="177">
        <v>4.5</v>
      </c>
      <c r="AH24" s="180" t="s">
        <v>247</v>
      </c>
      <c r="AR24" s="178">
        <f t="shared" si="1"/>
        <v>0</v>
      </c>
      <c r="AS24" s="184">
        <v>2.7393403292806404</v>
      </c>
      <c r="AT24" s="185">
        <v>2.7393403292806404</v>
      </c>
      <c r="AU24" s="185">
        <v>44.496533968550523</v>
      </c>
      <c r="AV24" s="186"/>
      <c r="AW24" s="184">
        <v>0.156</v>
      </c>
      <c r="AY24" s="178">
        <v>17.55987390564513</v>
      </c>
      <c r="BC24" s="177">
        <v>-28.721642857142861</v>
      </c>
      <c r="BD24" s="174" t="s">
        <v>1014</v>
      </c>
      <c r="BF24" s="177">
        <v>2021</v>
      </c>
      <c r="BJ24" s="182">
        <v>0.82371099999999997</v>
      </c>
      <c r="BK24" s="182">
        <v>3.7450000000000001E-3</v>
      </c>
      <c r="DH24" s="186"/>
    </row>
    <row r="25" spans="1:112" s="177" customFormat="1" ht="14" x14ac:dyDescent="0.15">
      <c r="A25" s="177" t="s">
        <v>989</v>
      </c>
      <c r="B25" s="172" t="s">
        <v>1004</v>
      </c>
      <c r="C25" s="172">
        <v>4</v>
      </c>
      <c r="D25" s="179" t="str">
        <f t="shared" si="0"/>
        <v>N3.4_0-15</v>
      </c>
      <c r="E25" s="179">
        <v>2019</v>
      </c>
      <c r="F25" s="183"/>
      <c r="G25" s="183"/>
      <c r="H25" s="174"/>
      <c r="I25" s="173">
        <v>0</v>
      </c>
      <c r="J25" s="173">
        <v>15</v>
      </c>
      <c r="S25" s="184">
        <v>1.5141384675223646</v>
      </c>
      <c r="T25" s="184">
        <v>1.5479999999999998</v>
      </c>
      <c r="U25" s="174" t="s">
        <v>1013</v>
      </c>
      <c r="V25" s="177">
        <v>26</v>
      </c>
      <c r="W25" s="177">
        <v>44</v>
      </c>
      <c r="X25" s="177">
        <v>27</v>
      </c>
      <c r="Y25" s="177">
        <v>7.9</v>
      </c>
      <c r="Z25" s="174">
        <v>2</v>
      </c>
      <c r="AB25" s="174"/>
      <c r="AE25" s="177">
        <v>4.5</v>
      </c>
      <c r="AH25" s="180" t="s">
        <v>247</v>
      </c>
      <c r="AR25" s="178">
        <f t="shared" si="1"/>
        <v>0</v>
      </c>
      <c r="AS25" s="184">
        <v>3.3699742181808392</v>
      </c>
      <c r="AT25" s="185">
        <v>3.3699742181808392</v>
      </c>
      <c r="AU25" s="185">
        <v>76.539113974593221</v>
      </c>
      <c r="AV25" s="186"/>
      <c r="AW25" s="184">
        <v>0.218</v>
      </c>
      <c r="AY25" s="178">
        <v>15.458597331104768</v>
      </c>
      <c r="BC25" s="177">
        <v>-28.529642857142861</v>
      </c>
      <c r="BD25" s="174" t="s">
        <v>1014</v>
      </c>
      <c r="BF25" s="177">
        <v>2021</v>
      </c>
      <c r="BJ25" s="182">
        <v>0.83175399999999999</v>
      </c>
      <c r="BK25" s="182">
        <v>3.6240000000000001E-3</v>
      </c>
      <c r="DH25" s="186"/>
    </row>
    <row r="26" spans="1:112" s="177" customFormat="1" ht="14" x14ac:dyDescent="0.15">
      <c r="A26" s="177" t="s">
        <v>989</v>
      </c>
      <c r="B26" s="172" t="s">
        <v>1004</v>
      </c>
      <c r="C26" s="172">
        <v>5</v>
      </c>
      <c r="D26" s="179" t="str">
        <f t="shared" si="0"/>
        <v>N3.5_0-15</v>
      </c>
      <c r="E26" s="179">
        <v>2019</v>
      </c>
      <c r="F26" s="183"/>
      <c r="G26" s="183"/>
      <c r="H26" s="174"/>
      <c r="I26" s="173">
        <v>0</v>
      </c>
      <c r="J26" s="173">
        <v>15</v>
      </c>
      <c r="S26" s="184">
        <v>1.204297309546372</v>
      </c>
      <c r="T26" s="184">
        <v>1.3159999999999998</v>
      </c>
      <c r="U26" s="174" t="s">
        <v>1013</v>
      </c>
      <c r="V26" s="177">
        <v>26</v>
      </c>
      <c r="W26" s="177">
        <v>44</v>
      </c>
      <c r="X26" s="177">
        <v>27</v>
      </c>
      <c r="Y26" s="177">
        <v>20.7</v>
      </c>
      <c r="Z26" s="174">
        <v>2</v>
      </c>
      <c r="AB26" s="174"/>
      <c r="AE26" s="177">
        <v>4.5</v>
      </c>
      <c r="AH26" s="180" t="s">
        <v>247</v>
      </c>
      <c r="AR26" s="178">
        <f t="shared" si="1"/>
        <v>0</v>
      </c>
      <c r="AS26" s="184">
        <v>2.5684249625031184</v>
      </c>
      <c r="AT26" s="185">
        <v>2.5684249625031184</v>
      </c>
      <c r="AU26" s="185">
        <v>46.397209081713704</v>
      </c>
      <c r="AV26" s="186"/>
      <c r="AW26" s="184">
        <v>0.129</v>
      </c>
      <c r="AY26" s="178">
        <v>19.910271027155957</v>
      </c>
      <c r="BC26" s="177">
        <v>-29.279095238095238</v>
      </c>
      <c r="BD26" s="174" t="s">
        <v>1014</v>
      </c>
      <c r="BF26" s="177">
        <v>2021</v>
      </c>
      <c r="BJ26" s="182">
        <v>0.84438599999999997</v>
      </c>
      <c r="BK26" s="182">
        <v>3.8069999999999996E-3</v>
      </c>
      <c r="DH26" s="186"/>
    </row>
    <row r="27" spans="1:112" s="177" customFormat="1" ht="14" x14ac:dyDescent="0.15">
      <c r="A27" s="177" t="s">
        <v>989</v>
      </c>
      <c r="B27" s="172" t="s">
        <v>1004</v>
      </c>
      <c r="C27" s="172">
        <v>6</v>
      </c>
      <c r="D27" s="179" t="str">
        <f t="shared" si="0"/>
        <v>N3.6_0-15</v>
      </c>
      <c r="E27" s="179">
        <v>2019</v>
      </c>
      <c r="F27" s="183"/>
      <c r="G27" s="183"/>
      <c r="H27" s="174"/>
      <c r="I27" s="173">
        <v>0</v>
      </c>
      <c r="J27" s="173">
        <v>15</v>
      </c>
      <c r="S27" s="184">
        <v>1.3019348577667251</v>
      </c>
      <c r="T27" s="184">
        <v>1.3869999999999998</v>
      </c>
      <c r="U27" s="174" t="s">
        <v>1013</v>
      </c>
      <c r="V27" s="177">
        <v>26</v>
      </c>
      <c r="W27" s="177">
        <v>44</v>
      </c>
      <c r="X27" s="177">
        <v>27</v>
      </c>
      <c r="Y27" s="177">
        <v>16.899999999999999</v>
      </c>
      <c r="Z27" s="174">
        <v>2</v>
      </c>
      <c r="AB27" s="174"/>
      <c r="AE27" s="177">
        <v>4.5</v>
      </c>
      <c r="AH27" s="180" t="s">
        <v>247</v>
      </c>
      <c r="AR27" s="178">
        <f t="shared" si="1"/>
        <v>0</v>
      </c>
      <c r="AS27" s="184">
        <v>2.0838571066388689</v>
      </c>
      <c r="AT27" s="185">
        <v>2.0838571066388689</v>
      </c>
      <c r="AU27" s="185">
        <v>40.695693086070833</v>
      </c>
      <c r="AV27" s="186"/>
      <c r="AW27" s="184">
        <v>0.115</v>
      </c>
      <c r="AY27" s="178">
        <v>18.120496579468426</v>
      </c>
      <c r="BC27" s="177">
        <v>-29.359523809523807</v>
      </c>
      <c r="BD27" s="174" t="s">
        <v>1014</v>
      </c>
      <c r="BF27" s="177">
        <v>2021</v>
      </c>
      <c r="BJ27" s="182">
        <v>0.89827699999999988</v>
      </c>
      <c r="BK27" s="182">
        <v>4.2009999999999999E-3</v>
      </c>
      <c r="DH27" s="186"/>
    </row>
    <row r="28" spans="1:112" s="177" customFormat="1" ht="14" x14ac:dyDescent="0.15">
      <c r="A28" s="177" t="s">
        <v>989</v>
      </c>
      <c r="B28" s="172" t="s">
        <v>1004</v>
      </c>
      <c r="C28" s="172">
        <v>7</v>
      </c>
      <c r="D28" s="179" t="str">
        <f t="shared" si="0"/>
        <v>N3.7_0-15</v>
      </c>
      <c r="E28" s="179">
        <v>2019</v>
      </c>
      <c r="F28" s="183"/>
      <c r="G28" s="183"/>
      <c r="H28" s="174"/>
      <c r="I28" s="173">
        <v>0</v>
      </c>
      <c r="J28" s="173">
        <v>15</v>
      </c>
      <c r="S28" s="184">
        <v>1.0489882854100105</v>
      </c>
      <c r="T28" s="184">
        <v>1.145</v>
      </c>
      <c r="U28" s="174" t="s">
        <v>1013</v>
      </c>
      <c r="V28" s="177">
        <v>26</v>
      </c>
      <c r="W28" s="177">
        <v>44</v>
      </c>
      <c r="X28" s="177">
        <v>27</v>
      </c>
      <c r="Y28" s="177">
        <v>15.9</v>
      </c>
      <c r="Z28" s="174">
        <v>2</v>
      </c>
      <c r="AB28" s="174"/>
      <c r="AE28" s="177">
        <v>4.5</v>
      </c>
      <c r="AH28" s="180" t="s">
        <v>247</v>
      </c>
      <c r="AR28" s="178">
        <f t="shared" si="1"/>
        <v>0</v>
      </c>
      <c r="AS28" s="184">
        <v>2.3833117605894114</v>
      </c>
      <c r="AT28" s="185">
        <v>2.3833117605894114</v>
      </c>
      <c r="AU28" s="185">
        <v>37.500991760073006</v>
      </c>
      <c r="AV28" s="186"/>
      <c r="AW28" s="184">
        <v>0.13300000000000001</v>
      </c>
      <c r="AY28" s="178">
        <v>17.919637297664746</v>
      </c>
      <c r="BC28" s="177">
        <v>-29.041166666666669</v>
      </c>
      <c r="BD28" s="174" t="s">
        <v>1014</v>
      </c>
      <c r="BF28" s="177">
        <v>2021</v>
      </c>
      <c r="BJ28" s="182">
        <v>0.82472300000000009</v>
      </c>
      <c r="BK28" s="182">
        <v>3.8579999999999999E-3</v>
      </c>
      <c r="DH28" s="186"/>
    </row>
    <row r="29" spans="1:112" s="177" customFormat="1" ht="14" x14ac:dyDescent="0.15">
      <c r="A29" s="177" t="s">
        <v>989</v>
      </c>
      <c r="B29" s="172" t="s">
        <v>1004</v>
      </c>
      <c r="C29" s="172">
        <v>8</v>
      </c>
      <c r="D29" s="179" t="str">
        <f t="shared" si="0"/>
        <v>N3.8_0-15</v>
      </c>
      <c r="E29" s="179">
        <v>2019</v>
      </c>
      <c r="F29" s="183"/>
      <c r="G29" s="183"/>
      <c r="H29" s="174"/>
      <c r="I29" s="173">
        <v>0</v>
      </c>
      <c r="J29" s="173">
        <v>15</v>
      </c>
      <c r="S29" s="184">
        <v>0.68662097381244802</v>
      </c>
      <c r="T29" s="184">
        <v>0.77</v>
      </c>
      <c r="U29" s="174" t="s">
        <v>1013</v>
      </c>
      <c r="V29" s="177">
        <v>26</v>
      </c>
      <c r="W29" s="177">
        <v>44</v>
      </c>
      <c r="X29" s="177">
        <v>27</v>
      </c>
      <c r="Y29" s="177">
        <v>11</v>
      </c>
      <c r="Z29" s="174">
        <v>2</v>
      </c>
      <c r="AB29" s="174"/>
      <c r="AE29" s="177">
        <v>4.5</v>
      </c>
      <c r="AH29" s="180" t="s">
        <v>247</v>
      </c>
      <c r="AR29" s="178">
        <f t="shared" si="1"/>
        <v>0</v>
      </c>
      <c r="AS29" s="184">
        <v>4.1695063505938172</v>
      </c>
      <c r="AT29" s="185">
        <v>4.1695063505938172</v>
      </c>
      <c r="AU29" s="185">
        <v>42.943057661428696</v>
      </c>
      <c r="AV29" s="186"/>
      <c r="AW29" s="184">
        <v>0.219</v>
      </c>
      <c r="AY29" s="178">
        <v>19.038841783533414</v>
      </c>
      <c r="BC29" s="177">
        <v>-28.997166666666665</v>
      </c>
      <c r="BD29" s="174" t="s">
        <v>1014</v>
      </c>
      <c r="BF29" s="177">
        <v>2021</v>
      </c>
      <c r="BJ29" s="182">
        <v>0.86438000000000004</v>
      </c>
      <c r="BK29" s="182">
        <v>4.0470000000000002E-3</v>
      </c>
      <c r="DH29" s="186"/>
    </row>
    <row r="30" spans="1:112" s="177" customFormat="1" ht="14" x14ac:dyDescent="0.15">
      <c r="A30" s="177" t="s">
        <v>989</v>
      </c>
      <c r="B30" s="172" t="s">
        <v>1004</v>
      </c>
      <c r="C30" s="172">
        <v>9</v>
      </c>
      <c r="D30" s="179" t="str">
        <f t="shared" si="0"/>
        <v>N3.9_0-15</v>
      </c>
      <c r="E30" s="179">
        <v>2019</v>
      </c>
      <c r="F30" s="183"/>
      <c r="G30" s="183"/>
      <c r="H30" s="174"/>
      <c r="I30" s="173">
        <v>0</v>
      </c>
      <c r="J30" s="173">
        <v>15</v>
      </c>
      <c r="S30" s="184">
        <v>1.3134417129262488</v>
      </c>
      <c r="T30" s="184">
        <v>1.3779999999999999</v>
      </c>
      <c r="U30" s="174" t="s">
        <v>1013</v>
      </c>
      <c r="V30" s="177">
        <v>26</v>
      </c>
      <c r="W30" s="177">
        <v>44</v>
      </c>
      <c r="X30" s="177">
        <v>27</v>
      </c>
      <c r="Y30" s="177">
        <v>12.8</v>
      </c>
      <c r="Z30" s="174">
        <v>2</v>
      </c>
      <c r="AB30" s="174"/>
      <c r="AE30" s="177">
        <v>4.5</v>
      </c>
      <c r="AH30" s="180" t="s">
        <v>247</v>
      </c>
      <c r="AR30" s="178">
        <f t="shared" si="1"/>
        <v>0</v>
      </c>
      <c r="AS30" s="184">
        <v>4.3913965788264431</v>
      </c>
      <c r="AT30" s="185">
        <v>4.3913965788264431</v>
      </c>
      <c r="AU30" s="185">
        <v>86.517651669484081</v>
      </c>
      <c r="AV30" s="186"/>
      <c r="AW30" s="184">
        <v>0.255</v>
      </c>
      <c r="AY30" s="178">
        <v>17.221163054221346</v>
      </c>
      <c r="BC30" s="177">
        <v>-28.640416666666667</v>
      </c>
      <c r="BD30" s="174" t="s">
        <v>1014</v>
      </c>
      <c r="BF30" s="177">
        <v>2021</v>
      </c>
      <c r="BJ30" s="182">
        <v>0.88392300000000001</v>
      </c>
      <c r="BK30" s="182">
        <v>3.8509999999999998E-3</v>
      </c>
      <c r="DH30" s="186"/>
    </row>
    <row r="31" spans="1:112" s="177" customFormat="1" ht="14" x14ac:dyDescent="0.15">
      <c r="A31" s="177" t="s">
        <v>989</v>
      </c>
      <c r="B31" s="172" t="s">
        <v>1002</v>
      </c>
      <c r="C31" s="172">
        <v>1</v>
      </c>
      <c r="D31" s="179" t="str">
        <f t="shared" si="0"/>
        <v>N4.1_0-15</v>
      </c>
      <c r="E31" s="179">
        <v>2019</v>
      </c>
      <c r="F31" s="183"/>
      <c r="G31" s="183"/>
      <c r="H31" s="174"/>
      <c r="I31" s="173">
        <v>0</v>
      </c>
      <c r="J31" s="173">
        <v>15</v>
      </c>
      <c r="S31" s="184">
        <v>0.77245566323208326</v>
      </c>
      <c r="T31" s="184">
        <v>0.79700000000000004</v>
      </c>
      <c r="U31" s="174" t="s">
        <v>1013</v>
      </c>
      <c r="V31" s="177">
        <v>12</v>
      </c>
      <c r="W31" s="177">
        <v>55</v>
      </c>
      <c r="X31" s="177">
        <v>32</v>
      </c>
      <c r="Y31" s="177">
        <v>3.4</v>
      </c>
      <c r="Z31" s="174">
        <v>2</v>
      </c>
      <c r="AB31" s="174"/>
      <c r="AE31" s="177">
        <v>3.6</v>
      </c>
      <c r="AH31" s="180" t="s">
        <v>247</v>
      </c>
      <c r="AR31" s="178">
        <f t="shared" si="1"/>
        <v>0</v>
      </c>
      <c r="AS31" s="184">
        <v>2.7029448872404327</v>
      </c>
      <c r="AT31" s="185">
        <v>2.7029448872404327</v>
      </c>
      <c r="AU31" s="185">
        <v>31.318576283296153</v>
      </c>
      <c r="AV31" s="186"/>
      <c r="AW31" s="184">
        <v>0.14899999999999999</v>
      </c>
      <c r="AY31" s="178">
        <v>18.140569713023037</v>
      </c>
      <c r="BC31" s="177">
        <v>-28.805976190476191</v>
      </c>
      <c r="BD31" s="174" t="s">
        <v>1014</v>
      </c>
      <c r="BF31" s="177">
        <v>2021</v>
      </c>
      <c r="BJ31" s="182">
        <v>0.7913</v>
      </c>
      <c r="BK31" s="182">
        <v>3.5999999999999999E-3</v>
      </c>
      <c r="DH31" s="186"/>
    </row>
    <row r="32" spans="1:112" s="177" customFormat="1" ht="14" x14ac:dyDescent="0.15">
      <c r="A32" s="177" t="s">
        <v>989</v>
      </c>
      <c r="B32" s="172" t="s">
        <v>1002</v>
      </c>
      <c r="C32" s="172">
        <v>2</v>
      </c>
      <c r="D32" s="179" t="str">
        <f t="shared" si="0"/>
        <v>N4.2_0-15</v>
      </c>
      <c r="E32" s="179">
        <v>2019</v>
      </c>
      <c r="F32" s="183"/>
      <c r="G32" s="183"/>
      <c r="H32" s="174"/>
      <c r="I32" s="173">
        <v>0</v>
      </c>
      <c r="J32" s="173">
        <v>15</v>
      </c>
      <c r="S32" s="184">
        <v>0.91660574814358808</v>
      </c>
      <c r="T32" s="184">
        <v>0.94</v>
      </c>
      <c r="U32" s="174" t="s">
        <v>1013</v>
      </c>
      <c r="V32" s="177">
        <v>12</v>
      </c>
      <c r="W32" s="177">
        <v>55</v>
      </c>
      <c r="X32" s="177">
        <v>32</v>
      </c>
      <c r="Y32" s="177">
        <v>3.5</v>
      </c>
      <c r="Z32" s="174">
        <v>2</v>
      </c>
      <c r="AB32" s="174"/>
      <c r="AE32" s="177">
        <v>3.6</v>
      </c>
      <c r="AH32" s="180" t="s">
        <v>247</v>
      </c>
      <c r="AR32" s="178">
        <f t="shared" si="1"/>
        <v>0</v>
      </c>
      <c r="AS32" s="184">
        <v>2.2105391284776728</v>
      </c>
      <c r="AT32" s="185">
        <v>2.2105391284776728</v>
      </c>
      <c r="AU32" s="185">
        <v>30.392893074884288</v>
      </c>
      <c r="AV32" s="186"/>
      <c r="AW32" s="184">
        <v>0.13800000000000001</v>
      </c>
      <c r="AY32" s="178">
        <v>16.018399481722266</v>
      </c>
      <c r="BC32" s="177">
        <v>-29.165190476190475</v>
      </c>
      <c r="BD32" s="174" t="s">
        <v>1014</v>
      </c>
      <c r="BF32" s="177">
        <v>2021</v>
      </c>
      <c r="BJ32" s="182">
        <v>0.82420000000000004</v>
      </c>
      <c r="BK32" s="182">
        <v>3.8E-3</v>
      </c>
      <c r="DH32" s="186"/>
    </row>
    <row r="33" spans="1:112" s="177" customFormat="1" ht="14" x14ac:dyDescent="0.15">
      <c r="A33" s="177" t="s">
        <v>989</v>
      </c>
      <c r="B33" s="172" t="s">
        <v>1002</v>
      </c>
      <c r="C33" s="172">
        <v>3</v>
      </c>
      <c r="D33" s="179" t="str">
        <f t="shared" si="0"/>
        <v>N4.3_0-15</v>
      </c>
      <c r="E33" s="179">
        <v>2019</v>
      </c>
      <c r="F33" s="183"/>
      <c r="G33" s="183"/>
      <c r="H33" s="174"/>
      <c r="I33" s="173">
        <v>0</v>
      </c>
      <c r="J33" s="173">
        <v>15</v>
      </c>
      <c r="S33" s="184">
        <v>1.0275448647418144</v>
      </c>
      <c r="T33" s="184">
        <v>1.0330000000000001</v>
      </c>
      <c r="U33" s="174" t="s">
        <v>1013</v>
      </c>
      <c r="V33" s="177">
        <v>12</v>
      </c>
      <c r="W33" s="177">
        <v>55</v>
      </c>
      <c r="X33" s="177">
        <v>32</v>
      </c>
      <c r="Y33" s="177">
        <v>0.9</v>
      </c>
      <c r="Z33" s="174">
        <v>2</v>
      </c>
      <c r="AB33" s="174"/>
      <c r="AE33" s="177">
        <v>3.6</v>
      </c>
      <c r="AH33" s="180" t="s">
        <v>247</v>
      </c>
      <c r="AR33" s="178">
        <f t="shared" si="1"/>
        <v>0</v>
      </c>
      <c r="AS33" s="184">
        <v>2.6180291412391874</v>
      </c>
      <c r="AT33" s="185">
        <v>2.6180291412391874</v>
      </c>
      <c r="AU33" s="185">
        <v>40.352135997371235</v>
      </c>
      <c r="AV33" s="186"/>
      <c r="AW33" s="184">
        <v>0.16900000000000001</v>
      </c>
      <c r="AY33" s="178">
        <v>15.491296693723001</v>
      </c>
      <c r="BC33" s="177">
        <v>-29.025976190476193</v>
      </c>
      <c r="BD33" s="174" t="s">
        <v>1014</v>
      </c>
      <c r="BF33" s="177">
        <v>2021</v>
      </c>
      <c r="BJ33" s="182">
        <v>0.78560000000000008</v>
      </c>
      <c r="BK33" s="182">
        <v>3.5999999999999999E-3</v>
      </c>
      <c r="DH33" s="186"/>
    </row>
    <row r="34" spans="1:112" s="177" customFormat="1" ht="14" x14ac:dyDescent="0.15">
      <c r="A34" s="177" t="s">
        <v>989</v>
      </c>
      <c r="B34" s="172" t="s">
        <v>1002</v>
      </c>
      <c r="C34" s="172">
        <v>4</v>
      </c>
      <c r="D34" s="179" t="str">
        <f t="shared" si="0"/>
        <v>N4.4_0-15</v>
      </c>
      <c r="E34" s="179">
        <v>2019</v>
      </c>
      <c r="F34" s="183"/>
      <c r="G34" s="183"/>
      <c r="H34" s="174"/>
      <c r="I34" s="173">
        <v>0</v>
      </c>
      <c r="J34" s="173">
        <v>15</v>
      </c>
      <c r="S34" s="184">
        <v>1.0966753546487333</v>
      </c>
      <c r="T34" s="184">
        <v>1.1719999999999999</v>
      </c>
      <c r="U34" s="174" t="s">
        <v>1013</v>
      </c>
      <c r="V34" s="177">
        <v>12</v>
      </c>
      <c r="W34" s="177">
        <v>55</v>
      </c>
      <c r="X34" s="177">
        <v>32</v>
      </c>
      <c r="Y34" s="177">
        <v>12.9</v>
      </c>
      <c r="Z34" s="174">
        <v>2</v>
      </c>
      <c r="AB34" s="174"/>
      <c r="AE34" s="177">
        <v>3.6</v>
      </c>
      <c r="AH34" s="180" t="s">
        <v>247</v>
      </c>
      <c r="AR34" s="178">
        <f t="shared" si="1"/>
        <v>0</v>
      </c>
      <c r="AS34" s="184">
        <v>2.2238374263683252</v>
      </c>
      <c r="AT34" s="185">
        <v>2.2238374263683252</v>
      </c>
      <c r="AU34" s="185">
        <v>36.582415473654144</v>
      </c>
      <c r="AV34" s="186"/>
      <c r="AW34" s="184">
        <v>0.14799999999999999</v>
      </c>
      <c r="AY34" s="178">
        <v>15.025928556542738</v>
      </c>
      <c r="BC34" s="177">
        <v>-28.982357142857143</v>
      </c>
      <c r="BD34" s="174" t="s">
        <v>1014</v>
      </c>
      <c r="BF34" s="177">
        <v>2021</v>
      </c>
      <c r="BJ34" s="182">
        <v>0.84370000000000001</v>
      </c>
      <c r="BK34" s="182">
        <v>3.7000000000000002E-3</v>
      </c>
      <c r="DH34" s="186"/>
    </row>
    <row r="35" spans="1:112" s="177" customFormat="1" ht="14" x14ac:dyDescent="0.15">
      <c r="A35" s="177" t="s">
        <v>989</v>
      </c>
      <c r="B35" s="172" t="s">
        <v>1002</v>
      </c>
      <c r="C35" s="172">
        <v>5</v>
      </c>
      <c r="D35" s="179" t="str">
        <f t="shared" si="0"/>
        <v>N4.5_0-15</v>
      </c>
      <c r="E35" s="179">
        <v>2019</v>
      </c>
      <c r="F35" s="183"/>
      <c r="G35" s="183"/>
      <c r="H35" s="174"/>
      <c r="I35" s="173">
        <v>0</v>
      </c>
      <c r="J35" s="173">
        <v>15</v>
      </c>
      <c r="S35" s="184">
        <v>0.95201437002822675</v>
      </c>
      <c r="T35" s="184">
        <v>1.022</v>
      </c>
      <c r="U35" s="174" t="s">
        <v>1013</v>
      </c>
      <c r="V35" s="177">
        <v>12</v>
      </c>
      <c r="W35" s="177">
        <v>55</v>
      </c>
      <c r="X35" s="177">
        <v>32</v>
      </c>
      <c r="Y35" s="177">
        <v>10.9</v>
      </c>
      <c r="Z35" s="174">
        <v>2</v>
      </c>
      <c r="AB35" s="174"/>
      <c r="AE35" s="177">
        <v>3.6</v>
      </c>
      <c r="AH35" s="180" t="s">
        <v>247</v>
      </c>
      <c r="AR35" s="178">
        <f t="shared" si="1"/>
        <v>0</v>
      </c>
      <c r="AS35" s="184">
        <v>2.4484330315674354</v>
      </c>
      <c r="AT35" s="185">
        <v>2.4484330315674354</v>
      </c>
      <c r="AU35" s="185">
        <v>34.964151451559601</v>
      </c>
      <c r="AV35" s="186"/>
      <c r="AW35" s="184">
        <v>0.108</v>
      </c>
      <c r="AY35" s="178">
        <v>22.670676218216993</v>
      </c>
      <c r="BC35" s="177">
        <v>-29.447928571428573</v>
      </c>
      <c r="BD35" s="174" t="s">
        <v>1014</v>
      </c>
      <c r="BF35" s="177">
        <v>2021</v>
      </c>
      <c r="BJ35" s="182">
        <v>0.86430000000000007</v>
      </c>
      <c r="BK35" s="182">
        <v>4.0000000000000001E-3</v>
      </c>
      <c r="DH35" s="186"/>
    </row>
    <row r="36" spans="1:112" s="177" customFormat="1" ht="14" x14ac:dyDescent="0.15">
      <c r="A36" s="177" t="s">
        <v>989</v>
      </c>
      <c r="B36" s="172" t="s">
        <v>1002</v>
      </c>
      <c r="C36" s="172">
        <v>6</v>
      </c>
      <c r="D36" s="179" t="str">
        <f t="shared" ref="D36:D67" si="2">B36&amp;"."&amp;C36&amp;"_"&amp;"0-15"</f>
        <v>N4.6_0-15</v>
      </c>
      <c r="E36" s="179">
        <v>2019</v>
      </c>
      <c r="F36" s="183"/>
      <c r="G36" s="183"/>
      <c r="H36" s="174"/>
      <c r="I36" s="173">
        <v>0</v>
      </c>
      <c r="J36" s="173">
        <v>15</v>
      </c>
      <c r="S36" s="184">
        <v>0.93809189032711615</v>
      </c>
      <c r="T36" s="184">
        <v>1.0780000000000001</v>
      </c>
      <c r="U36" s="174" t="s">
        <v>1013</v>
      </c>
      <c r="V36" s="177">
        <v>12</v>
      </c>
      <c r="W36" s="177">
        <v>55</v>
      </c>
      <c r="X36" s="177">
        <v>32</v>
      </c>
      <c r="Y36" s="177">
        <v>21.6</v>
      </c>
      <c r="Z36" s="174">
        <v>2</v>
      </c>
      <c r="AB36" s="174"/>
      <c r="AE36" s="177">
        <v>3.6</v>
      </c>
      <c r="AH36" s="180" t="s">
        <v>247</v>
      </c>
      <c r="AR36" s="178">
        <f t="shared" si="1"/>
        <v>0</v>
      </c>
      <c r="AS36" s="184">
        <v>2.2414190694945679</v>
      </c>
      <c r="AT36" s="185">
        <v>2.2414190694945679</v>
      </c>
      <c r="AU36" s="185">
        <v>31.539855778761073</v>
      </c>
      <c r="AV36" s="186"/>
      <c r="AW36" s="184">
        <v>8.5000000000000006E-2</v>
      </c>
      <c r="AY36" s="178">
        <v>26.369636111700796</v>
      </c>
      <c r="BC36" s="177">
        <v>-28.976880952380952</v>
      </c>
      <c r="BD36" s="174" t="s">
        <v>1014</v>
      </c>
      <c r="BF36" s="177">
        <v>2021</v>
      </c>
      <c r="BJ36" s="182">
        <v>1.002</v>
      </c>
      <c r="BK36" s="182">
        <v>4.5999999999999999E-3</v>
      </c>
      <c r="DH36" s="186"/>
    </row>
    <row r="37" spans="1:112" s="177" customFormat="1" ht="14" x14ac:dyDescent="0.15">
      <c r="A37" s="177" t="s">
        <v>989</v>
      </c>
      <c r="B37" s="172" t="s">
        <v>1002</v>
      </c>
      <c r="C37" s="172">
        <v>7</v>
      </c>
      <c r="D37" s="179" t="str">
        <f t="shared" si="2"/>
        <v>N4.7_0-15</v>
      </c>
      <c r="E37" s="179">
        <v>2019</v>
      </c>
      <c r="F37" s="183"/>
      <c r="G37" s="183"/>
      <c r="H37" s="174"/>
      <c r="I37" s="173">
        <v>0</v>
      </c>
      <c r="J37" s="173">
        <v>15</v>
      </c>
      <c r="S37" s="184">
        <v>0.82799093411040958</v>
      </c>
      <c r="T37" s="184">
        <v>0.93799999999999994</v>
      </c>
      <c r="U37" s="174" t="s">
        <v>1013</v>
      </c>
      <c r="V37" s="177">
        <v>12</v>
      </c>
      <c r="W37" s="177">
        <v>55</v>
      </c>
      <c r="X37" s="177">
        <v>32</v>
      </c>
      <c r="Y37" s="177">
        <v>15.8</v>
      </c>
      <c r="Z37" s="174">
        <v>2</v>
      </c>
      <c r="AB37" s="174"/>
      <c r="AE37" s="177">
        <v>3.6</v>
      </c>
      <c r="AH37" s="180" t="s">
        <v>247</v>
      </c>
      <c r="AR37" s="178">
        <f t="shared" si="1"/>
        <v>0</v>
      </c>
      <c r="AS37" s="184">
        <v>2.6544679151209349</v>
      </c>
      <c r="AT37" s="185">
        <v>2.6544679151209349</v>
      </c>
      <c r="AU37" s="185">
        <v>32.968130529106418</v>
      </c>
      <c r="AV37" s="186"/>
      <c r="AW37" s="184">
        <v>0.14799999999999999</v>
      </c>
      <c r="AY37" s="178">
        <v>17.9355940210874</v>
      </c>
      <c r="BC37" s="177">
        <v>-29.354452380952385</v>
      </c>
      <c r="BD37" s="174" t="s">
        <v>1014</v>
      </c>
      <c r="BF37" s="177">
        <v>2021</v>
      </c>
      <c r="BJ37" s="182">
        <v>0.92220000000000002</v>
      </c>
      <c r="BK37" s="182">
        <v>4.1999999999999997E-3</v>
      </c>
      <c r="DH37" s="186"/>
    </row>
    <row r="38" spans="1:112" s="177" customFormat="1" ht="14" x14ac:dyDescent="0.15">
      <c r="A38" s="177" t="s">
        <v>989</v>
      </c>
      <c r="B38" s="172" t="s">
        <v>1002</v>
      </c>
      <c r="C38" s="172">
        <v>8</v>
      </c>
      <c r="D38" s="179" t="str">
        <f t="shared" si="2"/>
        <v>N4.8_0-15</v>
      </c>
      <c r="E38" s="179">
        <v>2019</v>
      </c>
      <c r="F38" s="183"/>
      <c r="G38" s="183"/>
      <c r="H38" s="174"/>
      <c r="I38" s="173">
        <v>0</v>
      </c>
      <c r="J38" s="173">
        <v>15</v>
      </c>
      <c r="S38" s="184">
        <v>1.1384683972683243</v>
      </c>
      <c r="T38" s="184">
        <v>1.2409999999999999</v>
      </c>
      <c r="U38" s="174" t="s">
        <v>1013</v>
      </c>
      <c r="V38" s="177">
        <v>12</v>
      </c>
      <c r="W38" s="177">
        <v>55</v>
      </c>
      <c r="X38" s="177">
        <v>32</v>
      </c>
      <c r="Y38" s="177">
        <v>18</v>
      </c>
      <c r="Z38" s="174">
        <v>2</v>
      </c>
      <c r="AB38" s="174"/>
      <c r="AE38" s="177">
        <v>3.6</v>
      </c>
      <c r="AH38" s="180" t="s">
        <v>247</v>
      </c>
      <c r="AR38" s="178">
        <f t="shared" si="1"/>
        <v>0</v>
      </c>
      <c r="AS38" s="184">
        <v>2.0164408350385412</v>
      </c>
      <c r="AT38" s="185">
        <v>2.0164408350385412</v>
      </c>
      <c r="AU38" s="185">
        <v>34.434812484790946</v>
      </c>
      <c r="AV38" s="186"/>
      <c r="AW38" s="184">
        <v>0.10299999999999999</v>
      </c>
      <c r="AY38" s="178">
        <v>19.577095485811082</v>
      </c>
      <c r="BC38" s="177">
        <v>-29.593142857142858</v>
      </c>
      <c r="BD38" s="174" t="s">
        <v>1014</v>
      </c>
      <c r="BF38" s="177">
        <v>2021</v>
      </c>
      <c r="BJ38" s="182">
        <v>0.95</v>
      </c>
      <c r="BK38" s="182">
        <v>4.0999999999999995E-3</v>
      </c>
      <c r="DH38" s="186"/>
    </row>
    <row r="39" spans="1:112" s="177" customFormat="1" ht="14" x14ac:dyDescent="0.15">
      <c r="A39" s="177" t="s">
        <v>989</v>
      </c>
      <c r="B39" s="172" t="s">
        <v>1002</v>
      </c>
      <c r="C39" s="172">
        <v>9</v>
      </c>
      <c r="D39" s="179" t="str">
        <f t="shared" si="2"/>
        <v>N4.9_0-15</v>
      </c>
      <c r="E39" s="179">
        <v>2019</v>
      </c>
      <c r="F39" s="183"/>
      <c r="G39" s="183"/>
      <c r="H39" s="174"/>
      <c r="I39" s="173">
        <v>0</v>
      </c>
      <c r="J39" s="173">
        <v>15</v>
      </c>
      <c r="S39" s="184">
        <v>0.76794351135691108</v>
      </c>
      <c r="T39" s="184">
        <v>0.90500000000000003</v>
      </c>
      <c r="U39" s="174" t="s">
        <v>1013</v>
      </c>
      <c r="V39" s="177">
        <v>12</v>
      </c>
      <c r="W39" s="177">
        <v>55</v>
      </c>
      <c r="X39" s="177">
        <v>32</v>
      </c>
      <c r="Y39" s="177">
        <v>19.2</v>
      </c>
      <c r="Z39" s="174">
        <v>2</v>
      </c>
      <c r="AB39" s="174"/>
      <c r="AE39" s="177">
        <v>3.6</v>
      </c>
      <c r="AH39" s="180" t="s">
        <v>247</v>
      </c>
      <c r="AR39" s="178">
        <f t="shared" si="1"/>
        <v>0</v>
      </c>
      <c r="AS39" s="184">
        <v>1.3789373240153844</v>
      </c>
      <c r="AT39" s="185">
        <v>1.3789373240153844</v>
      </c>
      <c r="AU39" s="185">
        <v>15.884189558182154</v>
      </c>
      <c r="AV39" s="186"/>
      <c r="AW39" s="184">
        <v>8.8999999999999996E-2</v>
      </c>
      <c r="AY39" s="178">
        <v>15.493677797925669</v>
      </c>
      <c r="BC39" s="177">
        <v>-29.135428571428573</v>
      </c>
      <c r="BD39" s="174" t="s">
        <v>1014</v>
      </c>
      <c r="BF39" s="177">
        <v>2021</v>
      </c>
      <c r="BJ39" s="182">
        <v>0.89419999999999999</v>
      </c>
      <c r="BK39" s="182">
        <v>4.0999999999999995E-3</v>
      </c>
      <c r="DH39" s="186"/>
    </row>
    <row r="40" spans="1:112" s="177" customFormat="1" ht="14" x14ac:dyDescent="0.15">
      <c r="A40" s="177" t="s">
        <v>989</v>
      </c>
      <c r="B40" s="172" t="s">
        <v>1005</v>
      </c>
      <c r="C40" s="172">
        <v>1</v>
      </c>
      <c r="D40" s="179" t="str">
        <f t="shared" si="2"/>
        <v>N5.1_0-15</v>
      </c>
      <c r="E40" s="179">
        <v>2019</v>
      </c>
      <c r="F40" s="183"/>
      <c r="G40" s="183"/>
      <c r="H40" s="174"/>
      <c r="I40" s="173">
        <v>0</v>
      </c>
      <c r="J40" s="173">
        <v>15</v>
      </c>
      <c r="S40" s="184">
        <v>0.83187751875204863</v>
      </c>
      <c r="T40" s="184">
        <v>0.86599999999999999</v>
      </c>
      <c r="U40" s="174" t="s">
        <v>1013</v>
      </c>
      <c r="V40" s="177">
        <v>15</v>
      </c>
      <c r="W40" s="177">
        <v>58</v>
      </c>
      <c r="X40" s="177">
        <v>25</v>
      </c>
      <c r="Y40" s="177">
        <v>4.9000000000000004</v>
      </c>
      <c r="Z40" s="174">
        <v>2</v>
      </c>
      <c r="AB40" s="174"/>
      <c r="AE40" s="177">
        <v>4</v>
      </c>
      <c r="AH40" s="180" t="s">
        <v>247</v>
      </c>
      <c r="AR40" s="178">
        <f t="shared" si="1"/>
        <v>0</v>
      </c>
      <c r="AS40" s="184">
        <v>5.8155622316808824</v>
      </c>
      <c r="AT40" s="185">
        <v>5.8155622316808824</v>
      </c>
      <c r="AU40" s="185">
        <v>72.567532191582288</v>
      </c>
      <c r="AV40" s="186"/>
      <c r="AW40" s="184">
        <v>0.20899999999999999</v>
      </c>
      <c r="AY40" s="178">
        <v>27.825656610913313</v>
      </c>
      <c r="BC40" s="177">
        <v>-28.194166666666668</v>
      </c>
      <c r="BD40" s="174" t="s">
        <v>1014</v>
      </c>
      <c r="BF40" s="177">
        <v>2021</v>
      </c>
      <c r="BJ40" s="182">
        <v>0.94345400000000001</v>
      </c>
      <c r="BK40" s="182">
        <v>4.339E-3</v>
      </c>
      <c r="DH40" s="186"/>
    </row>
    <row r="41" spans="1:112" s="177" customFormat="1" ht="14" x14ac:dyDescent="0.15">
      <c r="A41" s="177" t="s">
        <v>989</v>
      </c>
      <c r="B41" s="172" t="s">
        <v>1005</v>
      </c>
      <c r="C41" s="172">
        <v>2</v>
      </c>
      <c r="D41" s="179" t="str">
        <f t="shared" si="2"/>
        <v>N5.2_0-15</v>
      </c>
      <c r="E41" s="179">
        <v>2019</v>
      </c>
      <c r="F41" s="183"/>
      <c r="G41" s="183"/>
      <c r="H41" s="174"/>
      <c r="I41" s="173">
        <v>0</v>
      </c>
      <c r="J41" s="173">
        <v>15</v>
      </c>
      <c r="S41" s="184">
        <v>0.99195966463589302</v>
      </c>
      <c r="T41" s="184">
        <v>1.0070000000000001</v>
      </c>
      <c r="U41" s="174" t="s">
        <v>1013</v>
      </c>
      <c r="V41" s="177">
        <v>15</v>
      </c>
      <c r="W41" s="177">
        <v>58</v>
      </c>
      <c r="X41" s="177">
        <v>25</v>
      </c>
      <c r="Y41" s="177">
        <v>2.4</v>
      </c>
      <c r="Z41" s="174">
        <v>2</v>
      </c>
      <c r="AB41" s="174"/>
      <c r="AE41" s="177">
        <v>4</v>
      </c>
      <c r="AH41" s="180" t="s">
        <v>247</v>
      </c>
      <c r="AR41" s="178">
        <f t="shared" si="1"/>
        <v>0</v>
      </c>
      <c r="AS41" s="184">
        <v>3.4695554890453648</v>
      </c>
      <c r="AT41" s="185">
        <v>3.4695554890453648</v>
      </c>
      <c r="AU41" s="185">
        <v>51.62488649023593</v>
      </c>
      <c r="AV41" s="186"/>
      <c r="AW41" s="184">
        <v>0.13700000000000001</v>
      </c>
      <c r="AY41" s="178">
        <v>25.325222547776384</v>
      </c>
      <c r="BC41" s="177">
        <v>-28.878928571428574</v>
      </c>
      <c r="BD41" s="174" t="s">
        <v>1014</v>
      </c>
      <c r="BF41" s="177">
        <v>2021</v>
      </c>
      <c r="BJ41" s="182">
        <v>0.88034699999999999</v>
      </c>
      <c r="BK41" s="182">
        <v>3.96E-3</v>
      </c>
      <c r="DH41" s="186"/>
    </row>
    <row r="42" spans="1:112" s="177" customFormat="1" ht="14" x14ac:dyDescent="0.15">
      <c r="A42" s="177" t="s">
        <v>989</v>
      </c>
      <c r="B42" s="172" t="s">
        <v>1005</v>
      </c>
      <c r="C42" s="172">
        <v>3</v>
      </c>
      <c r="D42" s="179" t="str">
        <f t="shared" si="2"/>
        <v>N5.3_0-15</v>
      </c>
      <c r="E42" s="179">
        <v>2019</v>
      </c>
      <c r="F42" s="183"/>
      <c r="G42" s="183"/>
      <c r="H42" s="174"/>
      <c r="I42" s="173">
        <v>0</v>
      </c>
      <c r="J42" s="173">
        <v>15</v>
      </c>
      <c r="S42" s="184">
        <v>0.63230002501491278</v>
      </c>
      <c r="T42" s="184">
        <v>0.66</v>
      </c>
      <c r="U42" s="174" t="s">
        <v>1013</v>
      </c>
      <c r="V42" s="177">
        <v>15</v>
      </c>
      <c r="W42" s="177">
        <v>58</v>
      </c>
      <c r="X42" s="177">
        <v>25</v>
      </c>
      <c r="Y42" s="177">
        <v>3.3</v>
      </c>
      <c r="Z42" s="174">
        <v>2</v>
      </c>
      <c r="AB42" s="174"/>
      <c r="AE42" s="177">
        <v>4</v>
      </c>
      <c r="AH42" s="180" t="s">
        <v>247</v>
      </c>
      <c r="AR42" s="178">
        <f t="shared" si="1"/>
        <v>0</v>
      </c>
      <c r="AS42" s="184">
        <v>5.0822673727582739</v>
      </c>
      <c r="AT42" s="185">
        <v>5.0822673727582739</v>
      </c>
      <c r="AU42" s="185">
        <v>48.202766803912972</v>
      </c>
      <c r="AV42" s="186"/>
      <c r="AW42" s="184">
        <v>0.16300000000000001</v>
      </c>
      <c r="AY42" s="178">
        <v>31.179554434099838</v>
      </c>
      <c r="BC42" s="177">
        <v>-28.346642857142861</v>
      </c>
      <c r="BD42" s="174" t="s">
        <v>1014</v>
      </c>
      <c r="BF42" s="177">
        <v>2021</v>
      </c>
      <c r="BJ42" s="182">
        <v>0.93955699999999998</v>
      </c>
      <c r="BK42" s="182">
        <v>4.0939999999999995E-3</v>
      </c>
      <c r="DH42" s="186"/>
    </row>
    <row r="43" spans="1:112" s="177" customFormat="1" ht="14" x14ac:dyDescent="0.15">
      <c r="A43" s="177" t="s">
        <v>989</v>
      </c>
      <c r="B43" s="172" t="s">
        <v>1005</v>
      </c>
      <c r="C43" s="172">
        <v>4</v>
      </c>
      <c r="D43" s="179" t="str">
        <f t="shared" si="2"/>
        <v>N5.4_0-15</v>
      </c>
      <c r="E43" s="179">
        <v>2019</v>
      </c>
      <c r="F43" s="183"/>
      <c r="G43" s="183"/>
      <c r="H43" s="174"/>
      <c r="I43" s="173">
        <v>0</v>
      </c>
      <c r="J43" s="173">
        <v>15</v>
      </c>
      <c r="S43" s="184">
        <v>0.55597959496778149</v>
      </c>
      <c r="T43" s="184">
        <v>0.56999999999999995</v>
      </c>
      <c r="U43" s="174" t="s">
        <v>1013</v>
      </c>
      <c r="V43" s="177">
        <v>15</v>
      </c>
      <c r="W43" s="177">
        <v>58</v>
      </c>
      <c r="X43" s="177">
        <v>25</v>
      </c>
      <c r="Y43" s="177">
        <v>1.1000000000000001</v>
      </c>
      <c r="Z43" s="174">
        <v>2</v>
      </c>
      <c r="AB43" s="174"/>
      <c r="AE43" s="177">
        <v>4</v>
      </c>
      <c r="AH43" s="180" t="s">
        <v>247</v>
      </c>
      <c r="AR43" s="178">
        <f t="shared" si="1"/>
        <v>0</v>
      </c>
      <c r="AS43" s="184">
        <v>11.506196884173979</v>
      </c>
      <c r="AT43" s="185">
        <v>11.506196884173979</v>
      </c>
      <c r="AU43" s="185">
        <v>95.958160249238986</v>
      </c>
      <c r="AV43" s="186"/>
      <c r="AW43" s="184">
        <v>0.32200000000000001</v>
      </c>
      <c r="AY43" s="178">
        <v>35.733530696192481</v>
      </c>
      <c r="BC43" s="177">
        <v>-27.708500000000001</v>
      </c>
      <c r="BD43" s="174" t="s">
        <v>1014</v>
      </c>
      <c r="BF43" s="177">
        <v>2021</v>
      </c>
      <c r="BJ43" s="182">
        <v>1.003566</v>
      </c>
      <c r="BK43" s="182">
        <v>4.3730000000000002E-3</v>
      </c>
      <c r="DH43" s="186"/>
    </row>
    <row r="44" spans="1:112" s="177" customFormat="1" ht="14" x14ac:dyDescent="0.15">
      <c r="A44" s="177" t="s">
        <v>989</v>
      </c>
      <c r="B44" s="172" t="s">
        <v>1005</v>
      </c>
      <c r="C44" s="172">
        <v>5</v>
      </c>
      <c r="D44" s="179" t="str">
        <f t="shared" si="2"/>
        <v>N5.5_0-15</v>
      </c>
      <c r="E44" s="179">
        <v>2019</v>
      </c>
      <c r="F44" s="183"/>
      <c r="G44" s="183"/>
      <c r="H44" s="174"/>
      <c r="I44" s="173">
        <v>0</v>
      </c>
      <c r="J44" s="173">
        <v>15</v>
      </c>
      <c r="S44" s="184">
        <v>0.57275697411409909</v>
      </c>
      <c r="T44" s="184">
        <v>0.77200000000000002</v>
      </c>
      <c r="U44" s="174" t="s">
        <v>1013</v>
      </c>
      <c r="V44" s="177">
        <v>15</v>
      </c>
      <c r="W44" s="177">
        <v>58</v>
      </c>
      <c r="X44" s="177">
        <v>25</v>
      </c>
      <c r="Y44" s="177">
        <v>25.2</v>
      </c>
      <c r="Z44" s="174">
        <v>2</v>
      </c>
      <c r="AB44" s="174"/>
      <c r="AE44" s="177">
        <v>4</v>
      </c>
      <c r="AH44" s="180" t="s">
        <v>247</v>
      </c>
      <c r="AR44" s="178">
        <f t="shared" si="1"/>
        <v>0</v>
      </c>
      <c r="AS44" s="184">
        <v>5.3494357921624207</v>
      </c>
      <c r="AT44" s="185">
        <v>5.3494357921624207</v>
      </c>
      <c r="AU44" s="185">
        <v>45.958899863049105</v>
      </c>
      <c r="AV44" s="186"/>
      <c r="AW44" s="184">
        <v>0.17699999999999999</v>
      </c>
      <c r="AY44" s="178">
        <v>30.222801085663395</v>
      </c>
      <c r="BC44" s="177">
        <v>-28.201500000000003</v>
      </c>
      <c r="BD44" s="174" t="s">
        <v>1014</v>
      </c>
      <c r="BF44" s="177">
        <v>2021</v>
      </c>
      <c r="BJ44" s="182">
        <v>0.9335469999999999</v>
      </c>
      <c r="BK44" s="182">
        <v>4.333E-3</v>
      </c>
      <c r="DH44" s="186"/>
    </row>
    <row r="45" spans="1:112" s="177" customFormat="1" ht="14" x14ac:dyDescent="0.15">
      <c r="A45" s="177" t="s">
        <v>989</v>
      </c>
      <c r="B45" s="172" t="s">
        <v>1005</v>
      </c>
      <c r="C45" s="172">
        <v>6</v>
      </c>
      <c r="D45" s="179" t="str">
        <f t="shared" si="2"/>
        <v>N5.6_0-15</v>
      </c>
      <c r="E45" s="179">
        <v>2019</v>
      </c>
      <c r="F45" s="183"/>
      <c r="G45" s="183"/>
      <c r="H45" s="174"/>
      <c r="I45" s="173">
        <v>0</v>
      </c>
      <c r="J45" s="173">
        <v>15</v>
      </c>
      <c r="S45" s="184">
        <v>0.60959338005305441</v>
      </c>
      <c r="T45" s="184">
        <v>0.70199999999999985</v>
      </c>
      <c r="U45" s="174" t="s">
        <v>1013</v>
      </c>
      <c r="V45" s="177">
        <v>15</v>
      </c>
      <c r="W45" s="177">
        <v>58</v>
      </c>
      <c r="X45" s="177">
        <v>25</v>
      </c>
      <c r="Y45" s="177">
        <v>11.9</v>
      </c>
      <c r="Z45" s="174">
        <v>2</v>
      </c>
      <c r="AB45" s="174"/>
      <c r="AE45" s="177">
        <v>4</v>
      </c>
      <c r="AH45" s="180" t="s">
        <v>247</v>
      </c>
      <c r="AR45" s="178">
        <f t="shared" si="1"/>
        <v>0</v>
      </c>
      <c r="AS45" s="184">
        <v>4.0662134645457719</v>
      </c>
      <c r="AT45" s="185">
        <v>4.0662134645457719</v>
      </c>
      <c r="AU45" s="185">
        <v>37.181052148045467</v>
      </c>
      <c r="AV45" s="186"/>
      <c r="AW45" s="184">
        <v>0.157</v>
      </c>
      <c r="AY45" s="178">
        <v>25.899448818762878</v>
      </c>
      <c r="BC45" s="177">
        <v>-28.643678571428573</v>
      </c>
      <c r="BD45" s="174" t="s">
        <v>1014</v>
      </c>
      <c r="BF45" s="177">
        <v>2021</v>
      </c>
      <c r="BJ45" s="182">
        <v>0.88197000000000003</v>
      </c>
      <c r="BK45" s="182">
        <v>3.908E-3</v>
      </c>
      <c r="DH45" s="186"/>
    </row>
    <row r="46" spans="1:112" s="177" customFormat="1" ht="14" x14ac:dyDescent="0.15">
      <c r="A46" s="177" t="s">
        <v>989</v>
      </c>
      <c r="B46" s="172" t="s">
        <v>1005</v>
      </c>
      <c r="C46" s="172">
        <v>7</v>
      </c>
      <c r="D46" s="179" t="str">
        <f t="shared" si="2"/>
        <v>N5.7_0-15</v>
      </c>
      <c r="E46" s="179">
        <v>2019</v>
      </c>
      <c r="F46" s="183"/>
      <c r="G46" s="183"/>
      <c r="H46" s="174"/>
      <c r="I46" s="173">
        <v>0</v>
      </c>
      <c r="J46" s="173">
        <v>15</v>
      </c>
      <c r="S46" s="184">
        <v>0.67728855211959849</v>
      </c>
      <c r="T46" s="184">
        <v>0.81599999999999995</v>
      </c>
      <c r="U46" s="174" t="s">
        <v>1013</v>
      </c>
      <c r="V46" s="177">
        <v>15</v>
      </c>
      <c r="W46" s="177">
        <v>58</v>
      </c>
      <c r="X46" s="177">
        <v>25</v>
      </c>
      <c r="Y46" s="177">
        <v>18.2</v>
      </c>
      <c r="Z46" s="174">
        <v>2</v>
      </c>
      <c r="AB46" s="174"/>
      <c r="AE46" s="177">
        <v>4</v>
      </c>
      <c r="AH46" s="180" t="s">
        <v>247</v>
      </c>
      <c r="AR46" s="178">
        <f t="shared" si="1"/>
        <v>0</v>
      </c>
      <c r="AS46" s="184">
        <v>2.2418702037351625</v>
      </c>
      <c r="AT46" s="185">
        <v>2.2418702037351625</v>
      </c>
      <c r="AU46" s="185">
        <v>22.775895364917865</v>
      </c>
      <c r="AV46" s="186"/>
      <c r="AW46" s="184">
        <v>0.105</v>
      </c>
      <c r="AY46" s="178">
        <v>21.35114479747774</v>
      </c>
      <c r="BC46" s="177">
        <v>-29.028535714285717</v>
      </c>
      <c r="BD46" s="174" t="s">
        <v>1014</v>
      </c>
      <c r="BF46" s="177">
        <v>2021</v>
      </c>
      <c r="BJ46" s="182">
        <v>0.69658500000000001</v>
      </c>
      <c r="BK46" s="182">
        <v>3.114E-3</v>
      </c>
      <c r="DH46" s="186"/>
    </row>
    <row r="47" spans="1:112" s="177" customFormat="1" ht="14" x14ac:dyDescent="0.15">
      <c r="A47" s="177" t="s">
        <v>989</v>
      </c>
      <c r="B47" s="172" t="s">
        <v>1005</v>
      </c>
      <c r="C47" s="172">
        <v>8</v>
      </c>
      <c r="D47" s="179" t="str">
        <f t="shared" si="2"/>
        <v>N5.8_0-15</v>
      </c>
      <c r="E47" s="179">
        <v>2019</v>
      </c>
      <c r="F47" s="183"/>
      <c r="G47" s="183"/>
      <c r="H47" s="174"/>
      <c r="I47" s="173">
        <v>0</v>
      </c>
      <c r="J47" s="173">
        <v>15</v>
      </c>
      <c r="S47" s="184">
        <v>0.78342395236815454</v>
      </c>
      <c r="T47" s="184">
        <v>0.92500000000000004</v>
      </c>
      <c r="U47" s="174" t="s">
        <v>1013</v>
      </c>
      <c r="V47" s="177">
        <v>15</v>
      </c>
      <c r="W47" s="177">
        <v>58</v>
      </c>
      <c r="X47" s="177">
        <v>25</v>
      </c>
      <c r="Y47" s="177">
        <v>19.7</v>
      </c>
      <c r="Z47" s="174">
        <v>2</v>
      </c>
      <c r="AB47" s="174"/>
      <c r="AE47" s="177">
        <v>4</v>
      </c>
      <c r="AH47" s="180" t="s">
        <v>247</v>
      </c>
      <c r="AR47" s="178">
        <f t="shared" si="1"/>
        <v>0</v>
      </c>
      <c r="AS47" s="184">
        <v>3.2568041987189265</v>
      </c>
      <c r="AT47" s="185">
        <v>3.2568041987189265</v>
      </c>
      <c r="AU47" s="185">
        <v>38.271876261743728</v>
      </c>
      <c r="AV47" s="186"/>
      <c r="AW47" s="184">
        <v>0.126</v>
      </c>
      <c r="AY47" s="178">
        <v>25.847652370785131</v>
      </c>
      <c r="BC47" s="177">
        <v>-28.706428571428575</v>
      </c>
      <c r="BD47" s="174" t="s">
        <v>1014</v>
      </c>
      <c r="BF47" s="177">
        <v>2021</v>
      </c>
      <c r="BJ47" s="182">
        <v>0.90459800000000001</v>
      </c>
      <c r="BK47" s="182">
        <v>4.1070000000000004E-3</v>
      </c>
      <c r="DH47" s="186"/>
    </row>
    <row r="48" spans="1:112" s="177" customFormat="1" ht="14" x14ac:dyDescent="0.15">
      <c r="A48" s="177" t="s">
        <v>989</v>
      </c>
      <c r="B48" s="172" t="s">
        <v>1005</v>
      </c>
      <c r="C48" s="172">
        <v>9</v>
      </c>
      <c r="D48" s="179" t="str">
        <f t="shared" si="2"/>
        <v>N5.9_0-15</v>
      </c>
      <c r="E48" s="179">
        <v>2019</v>
      </c>
      <c r="F48" s="183"/>
      <c r="G48" s="183"/>
      <c r="H48" s="174"/>
      <c r="I48" s="173">
        <v>0</v>
      </c>
      <c r="J48" s="173">
        <v>15</v>
      </c>
      <c r="S48" s="184">
        <v>0.84692123998482394</v>
      </c>
      <c r="T48" s="184">
        <v>1.1240000000000001</v>
      </c>
      <c r="U48" s="174" t="s">
        <v>1013</v>
      </c>
      <c r="V48" s="177">
        <v>82</v>
      </c>
      <c r="W48" s="177">
        <v>14</v>
      </c>
      <c r="X48" s="177">
        <v>3</v>
      </c>
      <c r="Y48" s="177">
        <v>40.700000000000003</v>
      </c>
      <c r="Z48" s="174">
        <v>2</v>
      </c>
      <c r="AB48" s="174"/>
      <c r="AE48" s="177">
        <v>4</v>
      </c>
      <c r="AH48" s="180" t="s">
        <v>247</v>
      </c>
      <c r="AR48" s="178">
        <f t="shared" si="1"/>
        <v>0</v>
      </c>
      <c r="AS48" s="184">
        <v>4.6469574395100741</v>
      </c>
      <c r="AT48" s="185">
        <v>4.6469574395100741</v>
      </c>
      <c r="AU48" s="185">
        <v>59.034104352398614</v>
      </c>
      <c r="AV48" s="186"/>
      <c r="AW48" s="184">
        <v>0.16500000000000001</v>
      </c>
      <c r="AY48" s="178">
        <v>28.163378421273176</v>
      </c>
      <c r="BC48" s="177">
        <v>-28.379309523809525</v>
      </c>
      <c r="BD48" s="174" t="s">
        <v>1014</v>
      </c>
      <c r="BF48" s="177">
        <v>2021</v>
      </c>
      <c r="BJ48" s="182">
        <v>0.92207800000000006</v>
      </c>
      <c r="BK48" s="182">
        <v>4.2370000000000003E-3</v>
      </c>
      <c r="DH48" s="186"/>
    </row>
    <row r="49" spans="1:112" s="177" customFormat="1" ht="14" x14ac:dyDescent="0.15">
      <c r="A49" s="177" t="s">
        <v>989</v>
      </c>
      <c r="B49" s="172" t="s">
        <v>995</v>
      </c>
      <c r="C49" s="172">
        <v>1</v>
      </c>
      <c r="D49" s="179" t="str">
        <f t="shared" si="2"/>
        <v>S1.1_0-15</v>
      </c>
      <c r="E49" s="179">
        <v>2019</v>
      </c>
      <c r="F49" s="183"/>
      <c r="G49" s="183"/>
      <c r="H49" s="174"/>
      <c r="I49" s="173">
        <v>0</v>
      </c>
      <c r="J49" s="173">
        <v>15</v>
      </c>
      <c r="S49" s="184">
        <v>1.2558780308596622</v>
      </c>
      <c r="T49" s="184">
        <v>1.9340000000000002</v>
      </c>
      <c r="U49" s="174" t="s">
        <v>1013</v>
      </c>
      <c r="V49" s="177">
        <v>82</v>
      </c>
      <c r="W49" s="177">
        <v>14</v>
      </c>
      <c r="X49" s="177">
        <v>3</v>
      </c>
      <c r="Z49" s="174">
        <v>2</v>
      </c>
      <c r="AB49" s="174"/>
      <c r="AE49" s="177">
        <v>5.9</v>
      </c>
      <c r="AH49" s="180" t="s">
        <v>247</v>
      </c>
      <c r="AR49" s="178">
        <f t="shared" si="1"/>
        <v>1.5905277902505222</v>
      </c>
      <c r="AS49" s="184">
        <v>2.0782502190828112</v>
      </c>
      <c r="AT49" s="185">
        <v>3.6687780093333333</v>
      </c>
      <c r="AU49" s="185">
        <v>39.150431891630738</v>
      </c>
      <c r="AV49" s="186"/>
      <c r="AW49" s="184">
        <v>8.8999999999999996E-2</v>
      </c>
      <c r="AY49" s="178">
        <v>23.351126057110239</v>
      </c>
      <c r="BC49" s="177">
        <v>-29.952999999999999</v>
      </c>
      <c r="BD49" s="174" t="s">
        <v>1014</v>
      </c>
      <c r="BF49" s="177">
        <v>2020</v>
      </c>
      <c r="BJ49" s="182">
        <v>1.0284</v>
      </c>
      <c r="BK49" s="182">
        <v>4.6999999999999993E-3</v>
      </c>
      <c r="DH49" s="186"/>
    </row>
    <row r="50" spans="1:112" s="177" customFormat="1" ht="14" x14ac:dyDescent="0.15">
      <c r="A50" s="177" t="s">
        <v>989</v>
      </c>
      <c r="B50" s="172" t="s">
        <v>995</v>
      </c>
      <c r="C50" s="172">
        <v>2</v>
      </c>
      <c r="D50" s="179" t="str">
        <f t="shared" si="2"/>
        <v>S1.2_0-15</v>
      </c>
      <c r="E50" s="179">
        <v>2019</v>
      </c>
      <c r="F50" s="183"/>
      <c r="G50" s="183"/>
      <c r="H50" s="174"/>
      <c r="I50" s="173">
        <v>0</v>
      </c>
      <c r="J50" s="173">
        <v>15</v>
      </c>
      <c r="S50" s="184">
        <v>1.4396439509954058</v>
      </c>
      <c r="T50" s="184">
        <v>1.4569999999999999</v>
      </c>
      <c r="U50" s="174" t="s">
        <v>1013</v>
      </c>
      <c r="V50" s="177">
        <v>82</v>
      </c>
      <c r="W50" s="177">
        <v>14</v>
      </c>
      <c r="X50" s="177">
        <v>3</v>
      </c>
      <c r="Y50" s="177">
        <v>3.8</v>
      </c>
      <c r="Z50" s="174">
        <v>2</v>
      </c>
      <c r="AB50" s="174"/>
      <c r="AE50" s="177">
        <v>5.9</v>
      </c>
      <c r="AH50" s="180" t="s">
        <v>247</v>
      </c>
      <c r="AR50" s="178">
        <f t="shared" si="1"/>
        <v>0.21812788619157286</v>
      </c>
      <c r="AS50" s="184">
        <v>0.59541921264440612</v>
      </c>
      <c r="AT50" s="185">
        <v>0.81354709883597898</v>
      </c>
      <c r="AU50" s="185">
        <v>12.857875016849498</v>
      </c>
      <c r="AV50" s="186"/>
      <c r="AW50" s="184">
        <v>3.6999999999999998E-2</v>
      </c>
      <c r="AY50" s="178">
        <v>16.092411152551517</v>
      </c>
      <c r="BC50" s="177">
        <v>-29.374000000000002</v>
      </c>
      <c r="BD50" s="174" t="s">
        <v>1014</v>
      </c>
      <c r="BF50" s="177">
        <v>2020</v>
      </c>
      <c r="BJ50" s="182">
        <v>1.0226</v>
      </c>
      <c r="BK50" s="182">
        <v>4.6999999999999993E-3</v>
      </c>
      <c r="DH50" s="186"/>
    </row>
    <row r="51" spans="1:112" s="177" customFormat="1" ht="14" x14ac:dyDescent="0.15">
      <c r="A51" s="177" t="s">
        <v>989</v>
      </c>
      <c r="B51" s="172" t="s">
        <v>995</v>
      </c>
      <c r="C51" s="172">
        <v>3</v>
      </c>
      <c r="D51" s="179" t="str">
        <f t="shared" si="2"/>
        <v>S1.3_0-15</v>
      </c>
      <c r="E51" s="179">
        <v>2019</v>
      </c>
      <c r="F51" s="183"/>
      <c r="G51" s="183"/>
      <c r="H51" s="174"/>
      <c r="I51" s="173">
        <v>0</v>
      </c>
      <c r="J51" s="173">
        <v>15</v>
      </c>
      <c r="S51" s="184">
        <v>1.4167826567773181</v>
      </c>
      <c r="T51" s="184">
        <v>1.4280000000000002</v>
      </c>
      <c r="U51" s="174" t="s">
        <v>1013</v>
      </c>
      <c r="V51" s="177">
        <v>82</v>
      </c>
      <c r="W51" s="177">
        <v>14</v>
      </c>
      <c r="X51" s="177">
        <v>3</v>
      </c>
      <c r="Y51" s="177">
        <v>2.5</v>
      </c>
      <c r="Z51" s="174">
        <v>2</v>
      </c>
      <c r="AB51" s="174"/>
      <c r="AE51" s="177">
        <v>5.9</v>
      </c>
      <c r="AH51" s="180" t="s">
        <v>247</v>
      </c>
      <c r="AR51" s="178">
        <f t="shared" si="1"/>
        <v>0.30095634975585772</v>
      </c>
      <c r="AS51" s="184">
        <v>0.97572975363945391</v>
      </c>
      <c r="AT51" s="185">
        <v>1.2766861033953116</v>
      </c>
      <c r="AU51" s="185">
        <v>20.735954889869753</v>
      </c>
      <c r="AV51" s="186"/>
      <c r="AW51" s="184">
        <v>5.8000000000000003E-2</v>
      </c>
      <c r="AY51" s="178">
        <v>16.822926786887134</v>
      </c>
      <c r="BC51" s="177">
        <v>-27.023500000000002</v>
      </c>
      <c r="BD51" s="174" t="s">
        <v>1014</v>
      </c>
      <c r="BF51" s="177">
        <v>2021</v>
      </c>
      <c r="BJ51" s="182">
        <v>1.0204</v>
      </c>
      <c r="BK51" s="182">
        <v>4.4000000000000003E-3</v>
      </c>
      <c r="DH51" s="186"/>
    </row>
    <row r="52" spans="1:112" s="177" customFormat="1" ht="14" x14ac:dyDescent="0.15">
      <c r="A52" s="177" t="s">
        <v>989</v>
      </c>
      <c r="B52" s="172" t="s">
        <v>995</v>
      </c>
      <c r="C52" s="172">
        <v>4</v>
      </c>
      <c r="D52" s="179" t="str">
        <f t="shared" si="2"/>
        <v>S1.4_0-15</v>
      </c>
      <c r="E52" s="179">
        <v>2019</v>
      </c>
      <c r="F52" s="183"/>
      <c r="G52" s="183"/>
      <c r="H52" s="174"/>
      <c r="I52" s="173">
        <v>0</v>
      </c>
      <c r="J52" s="173">
        <v>15</v>
      </c>
      <c r="S52" s="184">
        <v>1.1989742180702476</v>
      </c>
      <c r="T52" s="184">
        <v>1.4509999999999998</v>
      </c>
      <c r="U52" s="174" t="s">
        <v>1013</v>
      </c>
      <c r="V52" s="177">
        <v>82</v>
      </c>
      <c r="W52" s="177">
        <v>14</v>
      </c>
      <c r="X52" s="177">
        <v>3</v>
      </c>
      <c r="Y52" s="177">
        <v>46.1</v>
      </c>
      <c r="Z52" s="174">
        <v>2</v>
      </c>
      <c r="AB52" s="174"/>
      <c r="AE52" s="177">
        <v>5.9</v>
      </c>
      <c r="AH52" s="180" t="s">
        <v>247</v>
      </c>
      <c r="AR52" s="178">
        <f t="shared" si="1"/>
        <v>0.49798926403122756</v>
      </c>
      <c r="AS52" s="184">
        <v>2.0064288677320574</v>
      </c>
      <c r="AT52" s="185">
        <v>2.504418131763285</v>
      </c>
      <c r="AU52" s="185">
        <v>36.084847242039238</v>
      </c>
      <c r="AV52" s="186"/>
      <c r="AW52" s="184">
        <v>0.115</v>
      </c>
      <c r="AY52" s="178">
        <v>17.447207545496152</v>
      </c>
      <c r="BC52" s="177">
        <v>-27.7195</v>
      </c>
      <c r="BD52" s="174" t="s">
        <v>1014</v>
      </c>
      <c r="BF52" s="177">
        <v>2020</v>
      </c>
      <c r="BJ52" s="182">
        <v>0.99549999999999994</v>
      </c>
      <c r="BK52" s="182">
        <v>4.5999999999999999E-3</v>
      </c>
      <c r="DH52" s="186"/>
    </row>
    <row r="53" spans="1:112" s="177" customFormat="1" ht="14" x14ac:dyDescent="0.15">
      <c r="A53" s="177" t="s">
        <v>989</v>
      </c>
      <c r="B53" s="172" t="s">
        <v>995</v>
      </c>
      <c r="C53" s="172">
        <v>5</v>
      </c>
      <c r="D53" s="179" t="str">
        <f t="shared" si="2"/>
        <v>S1.5_0-15</v>
      </c>
      <c r="E53" s="179">
        <v>2019</v>
      </c>
      <c r="F53" s="183"/>
      <c r="G53" s="183"/>
      <c r="H53" s="174"/>
      <c r="I53" s="173">
        <v>0</v>
      </c>
      <c r="J53" s="173">
        <v>15</v>
      </c>
      <c r="S53" s="184">
        <v>1.4451570498137709</v>
      </c>
      <c r="T53" s="184">
        <v>1.5069999999999999</v>
      </c>
      <c r="U53" s="174" t="s">
        <v>1013</v>
      </c>
      <c r="V53" s="177">
        <v>82</v>
      </c>
      <c r="W53" s="177">
        <v>14</v>
      </c>
      <c r="X53" s="177">
        <v>3</v>
      </c>
      <c r="Y53" s="177">
        <v>13.7</v>
      </c>
      <c r="Z53" s="174">
        <v>2</v>
      </c>
      <c r="AB53" s="174"/>
      <c r="AE53" s="177">
        <v>5.9</v>
      </c>
      <c r="AH53" s="180" t="s">
        <v>247</v>
      </c>
      <c r="AR53" s="178">
        <f t="shared" si="1"/>
        <v>0.56831314644264097</v>
      </c>
      <c r="AS53" s="184">
        <v>2.3441800672331925</v>
      </c>
      <c r="AT53" s="185">
        <v>2.9124932136758335</v>
      </c>
      <c r="AU53" s="185">
        <v>50.815625252924512</v>
      </c>
      <c r="AV53" s="186"/>
      <c r="AW53" s="184">
        <v>0.113</v>
      </c>
      <c r="AY53" s="178">
        <v>20.744956347196393</v>
      </c>
      <c r="BC53" s="177">
        <v>-15.898500000000002</v>
      </c>
      <c r="BD53" s="174" t="s">
        <v>1014</v>
      </c>
      <c r="BF53" s="177">
        <v>2020</v>
      </c>
      <c r="BJ53" s="182">
        <v>1.0061</v>
      </c>
      <c r="BK53" s="182">
        <v>4.5999999999999999E-3</v>
      </c>
      <c r="DH53" s="186"/>
    </row>
    <row r="54" spans="1:112" s="177" customFormat="1" ht="14" x14ac:dyDescent="0.15">
      <c r="A54" s="177" t="s">
        <v>989</v>
      </c>
      <c r="B54" s="172" t="s">
        <v>995</v>
      </c>
      <c r="C54" s="172">
        <v>6</v>
      </c>
      <c r="D54" s="179" t="str">
        <f t="shared" si="2"/>
        <v>S1.6_0-15</v>
      </c>
      <c r="E54" s="179">
        <v>2019</v>
      </c>
      <c r="F54" s="183"/>
      <c r="G54" s="183"/>
      <c r="H54" s="174"/>
      <c r="I54" s="173">
        <v>0</v>
      </c>
      <c r="J54" s="173">
        <v>15</v>
      </c>
      <c r="S54" s="184">
        <v>1.2941182546609757</v>
      </c>
      <c r="T54" s="184">
        <v>1.554</v>
      </c>
      <c r="U54" s="174" t="s">
        <v>1013</v>
      </c>
      <c r="V54" s="177">
        <v>82</v>
      </c>
      <c r="W54" s="177">
        <v>14</v>
      </c>
      <c r="X54" s="177">
        <v>3</v>
      </c>
      <c r="Z54" s="174">
        <v>2</v>
      </c>
      <c r="AB54" s="174"/>
      <c r="AE54" s="177">
        <v>5.9</v>
      </c>
      <c r="AH54" s="180" t="s">
        <v>247</v>
      </c>
      <c r="AR54" s="178">
        <f t="shared" si="1"/>
        <v>1.0740510813034678</v>
      </c>
      <c r="AS54" s="184">
        <v>0.858325327732677</v>
      </c>
      <c r="AT54" s="185">
        <v>1.9323764090361448</v>
      </c>
      <c r="AU54" s="185">
        <v>16.661617125850828</v>
      </c>
      <c r="AV54" s="186"/>
      <c r="AW54" s="184">
        <v>4.2999999999999997E-2</v>
      </c>
      <c r="AY54" s="178">
        <v>19.961054133318072</v>
      </c>
      <c r="BC54" s="177">
        <v>-29.406833333333335</v>
      </c>
      <c r="BD54" s="174" t="s">
        <v>1014</v>
      </c>
      <c r="BF54" s="177">
        <v>2020</v>
      </c>
      <c r="BJ54" s="182">
        <v>1.0156000000000001</v>
      </c>
      <c r="BK54" s="182">
        <v>4.5999999999999999E-3</v>
      </c>
      <c r="DH54" s="186"/>
    </row>
    <row r="55" spans="1:112" s="177" customFormat="1" ht="14" x14ac:dyDescent="0.15">
      <c r="A55" s="177" t="s">
        <v>989</v>
      </c>
      <c r="B55" s="172" t="s">
        <v>995</v>
      </c>
      <c r="C55" s="172">
        <v>7</v>
      </c>
      <c r="D55" s="179" t="str">
        <f t="shared" si="2"/>
        <v>S1.7_0-15</v>
      </c>
      <c r="E55" s="179">
        <v>2019</v>
      </c>
      <c r="F55" s="183"/>
      <c r="G55" s="183"/>
      <c r="H55" s="174"/>
      <c r="I55" s="173">
        <v>0</v>
      </c>
      <c r="J55" s="173">
        <v>15</v>
      </c>
      <c r="S55" s="184">
        <v>1.1263282172373081</v>
      </c>
      <c r="T55" s="184">
        <v>1.137</v>
      </c>
      <c r="U55" s="174" t="s">
        <v>1013</v>
      </c>
      <c r="V55" s="177">
        <v>82</v>
      </c>
      <c r="W55" s="177">
        <v>14</v>
      </c>
      <c r="X55" s="177">
        <v>3</v>
      </c>
      <c r="Y55" s="177">
        <v>1.9</v>
      </c>
      <c r="Z55" s="174">
        <v>2</v>
      </c>
      <c r="AB55" s="174"/>
      <c r="AE55" s="177">
        <v>5.9</v>
      </c>
      <c r="AH55" s="180" t="s">
        <v>247</v>
      </c>
      <c r="AR55" s="178">
        <f t="shared" si="1"/>
        <v>0.22295022186198876</v>
      </c>
      <c r="AS55" s="184">
        <v>1.3836834758918781</v>
      </c>
      <c r="AT55" s="185">
        <v>1.6066336977538669</v>
      </c>
      <c r="AU55" s="185">
        <v>23.377226139330315</v>
      </c>
      <c r="AV55" s="186"/>
      <c r="AW55" s="184">
        <v>6.7000000000000004E-2</v>
      </c>
      <c r="AY55" s="178">
        <v>20.651992177490715</v>
      </c>
      <c r="BC55" s="177">
        <v>-30.22216666666667</v>
      </c>
      <c r="BD55" s="174" t="s">
        <v>1014</v>
      </c>
      <c r="BF55" s="177">
        <v>2020</v>
      </c>
      <c r="BJ55" s="182">
        <v>0.9899</v>
      </c>
      <c r="BK55" s="182">
        <v>4.3E-3</v>
      </c>
      <c r="DH55" s="186"/>
    </row>
    <row r="56" spans="1:112" s="177" customFormat="1" ht="14" x14ac:dyDescent="0.15">
      <c r="A56" s="177" t="s">
        <v>989</v>
      </c>
      <c r="B56" s="172" t="s">
        <v>995</v>
      </c>
      <c r="C56" s="172">
        <v>8</v>
      </c>
      <c r="D56" s="179" t="str">
        <f t="shared" si="2"/>
        <v>S1.8_0-15</v>
      </c>
      <c r="E56" s="179">
        <v>2019</v>
      </c>
      <c r="F56" s="183"/>
      <c r="G56" s="183"/>
      <c r="H56" s="174"/>
      <c r="I56" s="173">
        <v>0</v>
      </c>
      <c r="J56" s="173">
        <v>15</v>
      </c>
      <c r="S56" s="184">
        <v>1.176063658873117</v>
      </c>
      <c r="T56" s="184">
        <v>1.177</v>
      </c>
      <c r="U56" s="174" t="s">
        <v>1013</v>
      </c>
      <c r="V56" s="177">
        <v>82</v>
      </c>
      <c r="W56" s="177">
        <v>14</v>
      </c>
      <c r="X56" s="177">
        <v>3</v>
      </c>
      <c r="Y56" s="177">
        <v>0.2</v>
      </c>
      <c r="Z56" s="174">
        <v>2</v>
      </c>
      <c r="AB56" s="174"/>
      <c r="AE56" s="177">
        <v>5.9</v>
      </c>
      <c r="AH56" s="180" t="s">
        <v>247</v>
      </c>
      <c r="AR56" s="178">
        <f t="shared" si="1"/>
        <v>3.7059492283670892E-2</v>
      </c>
      <c r="AS56" s="184">
        <v>1.4590154538460998</v>
      </c>
      <c r="AT56" s="185">
        <v>1.4960749461297707</v>
      </c>
      <c r="AU56" s="185">
        <v>25.738425795039984</v>
      </c>
      <c r="AV56" s="186"/>
      <c r="AW56" s="184">
        <v>8.5999999999999993E-2</v>
      </c>
      <c r="AY56" s="178">
        <v>16.96529597495465</v>
      </c>
      <c r="BC56" s="177">
        <v>-22.243000000000002</v>
      </c>
      <c r="BD56" s="174" t="s">
        <v>1014</v>
      </c>
      <c r="BF56" s="177">
        <v>2021</v>
      </c>
      <c r="BJ56" s="182">
        <v>1.0351000000000001</v>
      </c>
      <c r="BK56" s="182">
        <v>4.6999999999999993E-3</v>
      </c>
      <c r="DH56" s="186"/>
    </row>
    <row r="57" spans="1:112" s="177" customFormat="1" ht="14" x14ac:dyDescent="0.15">
      <c r="A57" s="177" t="s">
        <v>989</v>
      </c>
      <c r="B57" s="172" t="s">
        <v>996</v>
      </c>
      <c r="C57" s="172">
        <v>1</v>
      </c>
      <c r="D57" s="179" t="str">
        <f t="shared" si="2"/>
        <v>S2.1_0-15</v>
      </c>
      <c r="E57" s="179">
        <v>2019</v>
      </c>
      <c r="F57" s="183"/>
      <c r="G57" s="183"/>
      <c r="H57" s="174"/>
      <c r="I57" s="173">
        <v>0</v>
      </c>
      <c r="J57" s="173">
        <v>15</v>
      </c>
      <c r="S57" s="184">
        <v>1.0965794006852558</v>
      </c>
      <c r="T57" s="184">
        <v>1.1000000000000001</v>
      </c>
      <c r="U57" s="174" t="s">
        <v>1013</v>
      </c>
      <c r="V57" s="177">
        <v>59</v>
      </c>
      <c r="W57" s="177">
        <v>34</v>
      </c>
      <c r="X57" s="177">
        <v>7</v>
      </c>
      <c r="Y57" s="177">
        <v>0.6</v>
      </c>
      <c r="Z57" s="174">
        <v>2</v>
      </c>
      <c r="AB57" s="174"/>
      <c r="AE57" s="177">
        <v>4.5999999999999996</v>
      </c>
      <c r="AH57" s="180" t="s">
        <v>247</v>
      </c>
      <c r="AR57" s="178">
        <f t="shared" si="1"/>
        <v>0.34786739162633973</v>
      </c>
      <c r="AS57" s="184">
        <v>1.0688000925017103</v>
      </c>
      <c r="AT57" s="185">
        <v>1.41666748412805</v>
      </c>
      <c r="AU57" s="185">
        <v>17.580362473318072</v>
      </c>
      <c r="AV57" s="186"/>
      <c r="AW57" s="184">
        <v>7.2999999999999995E-2</v>
      </c>
      <c r="AY57" s="178">
        <v>14.641097157557676</v>
      </c>
      <c r="BC57" s="177">
        <v>-30.446999999999999</v>
      </c>
      <c r="BD57" s="174" t="s">
        <v>1014</v>
      </c>
      <c r="BF57" s="177">
        <v>2020</v>
      </c>
      <c r="BJ57" s="182">
        <v>1.0093000000000001</v>
      </c>
      <c r="BK57" s="182">
        <v>4.5999999999999999E-3</v>
      </c>
      <c r="DH57" s="186"/>
    </row>
    <row r="58" spans="1:112" s="177" customFormat="1" ht="14" x14ac:dyDescent="0.15">
      <c r="A58" s="177" t="s">
        <v>989</v>
      </c>
      <c r="B58" s="172" t="s">
        <v>996</v>
      </c>
      <c r="C58" s="172">
        <v>2</v>
      </c>
      <c r="D58" s="179" t="str">
        <f t="shared" si="2"/>
        <v>S2.2_0-15</v>
      </c>
      <c r="E58" s="179">
        <v>2019</v>
      </c>
      <c r="F58" s="183"/>
      <c r="G58" s="183"/>
      <c r="H58" s="174"/>
      <c r="I58" s="173">
        <v>0</v>
      </c>
      <c r="J58" s="173">
        <v>15</v>
      </c>
      <c r="S58" s="184">
        <v>1.2991444775545515</v>
      </c>
      <c r="T58" s="184">
        <v>1.3159999999999998</v>
      </c>
      <c r="U58" s="174" t="s">
        <v>1013</v>
      </c>
      <c r="V58" s="177">
        <v>59</v>
      </c>
      <c r="W58" s="177">
        <v>34</v>
      </c>
      <c r="X58" s="177">
        <v>7</v>
      </c>
      <c r="Y58" s="177">
        <v>3.6</v>
      </c>
      <c r="Z58" s="174">
        <v>2</v>
      </c>
      <c r="AB58" s="174"/>
      <c r="AE58" s="177">
        <v>4.5999999999999996</v>
      </c>
      <c r="AH58" s="180" t="s">
        <v>247</v>
      </c>
      <c r="AR58" s="178">
        <f t="shared" si="1"/>
        <v>0.1908333899867537</v>
      </c>
      <c r="AS58" s="184">
        <v>0.78736295110966525</v>
      </c>
      <c r="AT58" s="185">
        <v>0.97819634109641895</v>
      </c>
      <c r="AU58" s="185">
        <v>15.343473446477638</v>
      </c>
      <c r="AV58" s="186"/>
      <c r="AW58" s="184">
        <v>5.0999999999999997E-2</v>
      </c>
      <c r="AY58" s="178">
        <v>15.438489237444418</v>
      </c>
      <c r="BC58" s="177">
        <v>-29.332000000000001</v>
      </c>
      <c r="BD58" s="174" t="s">
        <v>1014</v>
      </c>
      <c r="BF58" s="177">
        <v>2020</v>
      </c>
      <c r="BJ58" s="182">
        <v>1.0173999999999999</v>
      </c>
      <c r="BK58" s="182">
        <v>4.5000000000000005E-3</v>
      </c>
      <c r="DH58" s="186"/>
    </row>
    <row r="59" spans="1:112" s="177" customFormat="1" ht="14" x14ac:dyDescent="0.15">
      <c r="A59" s="177" t="s">
        <v>989</v>
      </c>
      <c r="B59" s="172" t="s">
        <v>996</v>
      </c>
      <c r="C59" s="172">
        <v>3</v>
      </c>
      <c r="D59" s="179" t="str">
        <f t="shared" si="2"/>
        <v>S2.3_0-15</v>
      </c>
      <c r="E59" s="179">
        <v>2019</v>
      </c>
      <c r="F59" s="183"/>
      <c r="G59" s="183"/>
      <c r="H59" s="174"/>
      <c r="I59" s="173">
        <v>0</v>
      </c>
      <c r="J59" s="173">
        <v>15</v>
      </c>
      <c r="S59" s="184">
        <v>1.2378586036199613</v>
      </c>
      <c r="T59" s="184">
        <v>1.2509999999999999</v>
      </c>
      <c r="U59" s="174" t="s">
        <v>1013</v>
      </c>
      <c r="V59" s="177">
        <v>59</v>
      </c>
      <c r="W59" s="177">
        <v>34</v>
      </c>
      <c r="X59" s="177">
        <v>7</v>
      </c>
      <c r="Y59" s="177">
        <v>2.6</v>
      </c>
      <c r="Z59" s="174">
        <v>2</v>
      </c>
      <c r="AB59" s="174"/>
      <c r="AE59" s="177">
        <v>4.5999999999999996</v>
      </c>
      <c r="AH59" s="180" t="s">
        <v>247</v>
      </c>
      <c r="AR59" s="178">
        <f t="shared" si="1"/>
        <v>0.49590357042610322</v>
      </c>
      <c r="AS59" s="184">
        <v>1.3214790344709111</v>
      </c>
      <c r="AT59" s="185">
        <v>1.8173826048970143</v>
      </c>
      <c r="AU59" s="185">
        <v>24.53706288484825</v>
      </c>
      <c r="AV59" s="186"/>
      <c r="AW59" s="184">
        <v>6.3E-2</v>
      </c>
      <c r="AY59" s="178">
        <v>20.975857690014461</v>
      </c>
      <c r="BC59" s="177">
        <v>-29.208833333333335</v>
      </c>
      <c r="BD59" s="174" t="s">
        <v>1014</v>
      </c>
      <c r="BF59" s="177">
        <v>2020</v>
      </c>
      <c r="BJ59" s="182">
        <v>0.90769999999999995</v>
      </c>
      <c r="BK59" s="182">
        <v>4.0000000000000001E-3</v>
      </c>
      <c r="DH59" s="186"/>
    </row>
    <row r="60" spans="1:112" s="177" customFormat="1" ht="14" x14ac:dyDescent="0.15">
      <c r="A60" s="177" t="s">
        <v>989</v>
      </c>
      <c r="B60" s="172" t="s">
        <v>996</v>
      </c>
      <c r="C60" s="172">
        <v>4</v>
      </c>
      <c r="D60" s="179" t="str">
        <f t="shared" si="2"/>
        <v>S2.4_0-15</v>
      </c>
      <c r="E60" s="179">
        <v>2019</v>
      </c>
      <c r="F60" s="183"/>
      <c r="G60" s="183"/>
      <c r="H60" s="174"/>
      <c r="I60" s="173">
        <v>0</v>
      </c>
      <c r="J60" s="173">
        <v>15</v>
      </c>
      <c r="S60" s="184">
        <v>1.3463045534387246</v>
      </c>
      <c r="T60" s="184">
        <v>1.3740000000000001</v>
      </c>
      <c r="U60" s="174" t="s">
        <v>1013</v>
      </c>
      <c r="V60" s="177">
        <v>59</v>
      </c>
      <c r="W60" s="177">
        <v>34</v>
      </c>
      <c r="X60" s="177">
        <v>7</v>
      </c>
      <c r="Y60" s="177">
        <v>5.7</v>
      </c>
      <c r="Z60" s="174">
        <v>2</v>
      </c>
      <c r="AB60" s="174"/>
      <c r="AE60" s="177">
        <v>4.5999999999999996</v>
      </c>
      <c r="AH60" s="180" t="s">
        <v>247</v>
      </c>
      <c r="AR60" s="178">
        <f t="shared" si="1"/>
        <v>0.38477757480473618</v>
      </c>
      <c r="AS60" s="184">
        <v>1.1804067907125051</v>
      </c>
      <c r="AT60" s="185">
        <v>1.5651843655172413</v>
      </c>
      <c r="AU60" s="185">
        <v>23.837805558693557</v>
      </c>
      <c r="AV60" s="186"/>
      <c r="AW60" s="184">
        <v>6.9000000000000006E-2</v>
      </c>
      <c r="AY60" s="178">
        <v>17.107344792934857</v>
      </c>
      <c r="BC60" s="177">
        <v>-29.99216666666667</v>
      </c>
      <c r="BD60" s="174" t="s">
        <v>1014</v>
      </c>
      <c r="BF60" s="177">
        <v>2020</v>
      </c>
      <c r="BJ60" s="182">
        <v>1.0145</v>
      </c>
      <c r="BK60" s="182">
        <v>4.4000000000000003E-3</v>
      </c>
      <c r="DH60" s="186"/>
    </row>
    <row r="61" spans="1:112" s="177" customFormat="1" ht="14" x14ac:dyDescent="0.15">
      <c r="A61" s="177" t="s">
        <v>989</v>
      </c>
      <c r="B61" s="172" t="s">
        <v>996</v>
      </c>
      <c r="C61" s="172">
        <v>5</v>
      </c>
      <c r="D61" s="179" t="str">
        <f t="shared" si="2"/>
        <v>S2.5_0-15</v>
      </c>
      <c r="E61" s="179">
        <v>2019</v>
      </c>
      <c r="F61" s="183"/>
      <c r="G61" s="183"/>
      <c r="H61" s="174"/>
      <c r="I61" s="173">
        <v>0</v>
      </c>
      <c r="J61" s="173">
        <v>15</v>
      </c>
      <c r="S61" s="184">
        <v>1.502305196653196</v>
      </c>
      <c r="T61" s="184">
        <v>1.5069999999999999</v>
      </c>
      <c r="U61" s="174" t="s">
        <v>1013</v>
      </c>
      <c r="V61" s="177">
        <v>59</v>
      </c>
      <c r="W61" s="177">
        <v>34</v>
      </c>
      <c r="X61" s="177">
        <v>7</v>
      </c>
      <c r="Y61" s="177">
        <v>1.2</v>
      </c>
      <c r="Z61" s="174">
        <v>2</v>
      </c>
      <c r="AB61" s="174"/>
      <c r="AE61" s="177">
        <v>4.5999999999999996</v>
      </c>
      <c r="AH61" s="180" t="s">
        <v>247</v>
      </c>
      <c r="AR61" s="178">
        <f t="shared" si="1"/>
        <v>0.21110251187159923</v>
      </c>
      <c r="AS61" s="184">
        <v>1.0857648365627783</v>
      </c>
      <c r="AT61" s="185">
        <v>1.2968673484343776</v>
      </c>
      <c r="AU61" s="185">
        <v>24.467252344673547</v>
      </c>
      <c r="AV61" s="186"/>
      <c r="AW61" s="184">
        <v>7.8E-2</v>
      </c>
      <c r="AY61" s="178">
        <v>13.920062007215106</v>
      </c>
      <c r="BC61" s="177">
        <v>-29.839000000000002</v>
      </c>
      <c r="BD61" s="174" t="s">
        <v>1014</v>
      </c>
      <c r="BF61" s="177">
        <v>2020</v>
      </c>
      <c r="BJ61" s="182">
        <v>0.97699999999999998</v>
      </c>
      <c r="BK61" s="182">
        <v>4.5000000000000005E-3</v>
      </c>
      <c r="DH61" s="186"/>
    </row>
    <row r="62" spans="1:112" s="177" customFormat="1" ht="14" x14ac:dyDescent="0.15">
      <c r="A62" s="177" t="s">
        <v>989</v>
      </c>
      <c r="B62" s="172" t="s">
        <v>996</v>
      </c>
      <c r="C62" s="172">
        <v>6</v>
      </c>
      <c r="D62" s="179" t="str">
        <f t="shared" si="2"/>
        <v>S2.6_0-15</v>
      </c>
      <c r="E62" s="179">
        <v>2019</v>
      </c>
      <c r="F62" s="183"/>
      <c r="G62" s="183"/>
      <c r="H62" s="174"/>
      <c r="I62" s="173">
        <v>0</v>
      </c>
      <c r="J62" s="173">
        <v>15</v>
      </c>
      <c r="S62" s="184">
        <v>1.0138396496483213</v>
      </c>
      <c r="T62" s="184">
        <v>1.02</v>
      </c>
      <c r="U62" s="174" t="s">
        <v>1013</v>
      </c>
      <c r="V62" s="177">
        <v>59</v>
      </c>
      <c r="W62" s="177">
        <v>34</v>
      </c>
      <c r="X62" s="177">
        <v>7</v>
      </c>
      <c r="Y62" s="177">
        <v>1</v>
      </c>
      <c r="Z62" s="174">
        <v>2</v>
      </c>
      <c r="AB62" s="174"/>
      <c r="AE62" s="177">
        <v>4.5999999999999996</v>
      </c>
      <c r="AH62" s="180" t="s">
        <v>247</v>
      </c>
      <c r="AR62" s="178">
        <f t="shared" si="1"/>
        <v>0.83440225381756061</v>
      </c>
      <c r="AS62" s="184">
        <v>0.94367650640626022</v>
      </c>
      <c r="AT62" s="185">
        <v>1.7780787602238208</v>
      </c>
      <c r="AU62" s="185">
        <v>14.351049879544121</v>
      </c>
      <c r="AV62" s="186"/>
      <c r="AW62" s="184">
        <v>7.8E-2</v>
      </c>
      <c r="AY62" s="178">
        <v>12.098416748798208</v>
      </c>
      <c r="BC62" s="177">
        <v>-29.772500000000001</v>
      </c>
      <c r="BD62" s="174" t="s">
        <v>1014</v>
      </c>
      <c r="BF62" s="177">
        <v>2020</v>
      </c>
      <c r="BJ62" s="182">
        <v>0.94669999999999999</v>
      </c>
      <c r="BK62" s="182">
        <v>4.3E-3</v>
      </c>
      <c r="DH62" s="186"/>
    </row>
    <row r="63" spans="1:112" s="177" customFormat="1" ht="14" x14ac:dyDescent="0.15">
      <c r="A63" s="177" t="s">
        <v>989</v>
      </c>
      <c r="B63" s="172" t="s">
        <v>996</v>
      </c>
      <c r="C63" s="172">
        <v>7</v>
      </c>
      <c r="D63" s="179" t="str">
        <f t="shared" si="2"/>
        <v>S2.7_0-15</v>
      </c>
      <c r="E63" s="179">
        <v>2019</v>
      </c>
      <c r="F63" s="183"/>
      <c r="G63" s="183"/>
      <c r="H63" s="174"/>
      <c r="I63" s="173">
        <v>0</v>
      </c>
      <c r="J63" s="173">
        <v>15</v>
      </c>
      <c r="S63" s="184">
        <v>1.3114025085518812</v>
      </c>
      <c r="T63" s="184">
        <v>1.321</v>
      </c>
      <c r="U63" s="174" t="s">
        <v>1013</v>
      </c>
      <c r="V63" s="177">
        <v>59</v>
      </c>
      <c r="W63" s="177">
        <v>34</v>
      </c>
      <c r="X63" s="177">
        <v>7</v>
      </c>
      <c r="Y63" s="177">
        <v>1.9</v>
      </c>
      <c r="Z63" s="174">
        <v>2</v>
      </c>
      <c r="AB63" s="174"/>
      <c r="AE63" s="177">
        <v>4.5999999999999996</v>
      </c>
      <c r="AH63" s="180" t="s">
        <v>247</v>
      </c>
      <c r="AR63" s="178">
        <f t="shared" si="1"/>
        <v>0.5216766019204353</v>
      </c>
      <c r="AS63" s="184">
        <v>0.60417038077934571</v>
      </c>
      <c r="AT63" s="185">
        <v>1.125846982699781</v>
      </c>
      <c r="AU63" s="185">
        <v>11.884658294201689</v>
      </c>
      <c r="AV63" s="186"/>
      <c r="AW63" s="184">
        <v>5.8999999999999997E-2</v>
      </c>
      <c r="AY63" s="178">
        <v>10.24017594541264</v>
      </c>
      <c r="BC63" s="177">
        <v>-30.1555</v>
      </c>
      <c r="BD63" s="174" t="s">
        <v>1014</v>
      </c>
      <c r="BF63" s="177">
        <v>2020</v>
      </c>
      <c r="BJ63" s="182">
        <v>0.9043000000000001</v>
      </c>
      <c r="BK63" s="182">
        <v>4.0999999999999995E-3</v>
      </c>
      <c r="DH63" s="186"/>
    </row>
    <row r="64" spans="1:112" s="177" customFormat="1" ht="14" x14ac:dyDescent="0.15">
      <c r="A64" s="177" t="s">
        <v>989</v>
      </c>
      <c r="B64" s="172" t="s">
        <v>996</v>
      </c>
      <c r="C64" s="172">
        <v>8</v>
      </c>
      <c r="D64" s="179" t="str">
        <f t="shared" si="2"/>
        <v>S2.8_0-15</v>
      </c>
      <c r="E64" s="179">
        <v>2019</v>
      </c>
      <c r="F64" s="183"/>
      <c r="G64" s="183"/>
      <c r="H64" s="174"/>
      <c r="I64" s="173">
        <v>0</v>
      </c>
      <c r="J64" s="173">
        <v>15</v>
      </c>
      <c r="S64" s="184">
        <v>1.2246109629965776</v>
      </c>
      <c r="T64" s="184">
        <v>1.226</v>
      </c>
      <c r="U64" s="174" t="s">
        <v>1013</v>
      </c>
      <c r="V64" s="177">
        <v>59</v>
      </c>
      <c r="W64" s="177">
        <v>34</v>
      </c>
      <c r="X64" s="177">
        <v>7</v>
      </c>
      <c r="Y64" s="177">
        <v>0.3</v>
      </c>
      <c r="Z64" s="174">
        <v>2</v>
      </c>
      <c r="AB64" s="174"/>
      <c r="AE64" s="177">
        <v>4.5999999999999996</v>
      </c>
      <c r="AH64" s="180" t="s">
        <v>247</v>
      </c>
      <c r="AR64" s="178">
        <f t="shared" si="1"/>
        <v>5.7190766970799833E-2</v>
      </c>
      <c r="AS64" s="184">
        <v>1.0716012903870862</v>
      </c>
      <c r="AT64" s="185">
        <v>1.128792057357886</v>
      </c>
      <c r="AU64" s="185">
        <v>19.68442032253957</v>
      </c>
      <c r="AV64" s="186"/>
      <c r="AW64" s="184">
        <v>7.8E-2</v>
      </c>
      <c r="AY64" s="178">
        <v>13.73847808188572</v>
      </c>
      <c r="BC64" s="177">
        <v>-29.495000000000001</v>
      </c>
      <c r="BD64" s="174" t="s">
        <v>1014</v>
      </c>
      <c r="BF64" s="177">
        <v>2020</v>
      </c>
      <c r="BJ64" s="182">
        <v>0.98699999999999999</v>
      </c>
      <c r="BK64" s="182">
        <v>4.5000000000000005E-3</v>
      </c>
      <c r="DH64" s="186"/>
    </row>
    <row r="65" spans="1:112" s="177" customFormat="1" ht="14" x14ac:dyDescent="0.15">
      <c r="A65" s="177" t="s">
        <v>989</v>
      </c>
      <c r="B65" s="172" t="s">
        <v>996</v>
      </c>
      <c r="C65" s="172">
        <v>9</v>
      </c>
      <c r="D65" s="179" t="str">
        <f t="shared" si="2"/>
        <v>S2.9_0-15</v>
      </c>
      <c r="E65" s="179">
        <v>2019</v>
      </c>
      <c r="F65" s="183"/>
      <c r="G65" s="183"/>
      <c r="H65" s="174"/>
      <c r="I65" s="173">
        <v>0</v>
      </c>
      <c r="J65" s="173">
        <v>15</v>
      </c>
      <c r="S65" s="184">
        <v>1.3639220495525708</v>
      </c>
      <c r="T65" s="184">
        <v>1.3820000000000001</v>
      </c>
      <c r="U65" s="174" t="s">
        <v>1013</v>
      </c>
      <c r="V65" s="177">
        <v>59</v>
      </c>
      <c r="W65" s="177">
        <v>34</v>
      </c>
      <c r="X65" s="177">
        <v>7</v>
      </c>
      <c r="Y65" s="177">
        <v>3.8</v>
      </c>
      <c r="Z65" s="174">
        <v>2</v>
      </c>
      <c r="AB65" s="174"/>
      <c r="AE65" s="177">
        <v>4.5999999999999996</v>
      </c>
      <c r="AH65" s="180" t="s">
        <v>247</v>
      </c>
      <c r="AR65" s="178">
        <f t="shared" si="1"/>
        <v>0.51632177331300555</v>
      </c>
      <c r="AS65" s="184">
        <v>0.69795527551730163</v>
      </c>
      <c r="AT65" s="185">
        <v>1.2142770488303072</v>
      </c>
      <c r="AU65" s="185">
        <v>14.279348848193809</v>
      </c>
      <c r="AV65" s="186"/>
      <c r="AW65" s="184">
        <v>5.8999999999999997E-2</v>
      </c>
      <c r="AY65" s="178">
        <v>11.829750432496638</v>
      </c>
      <c r="BC65" s="177">
        <v>-29.788</v>
      </c>
      <c r="BD65" s="174" t="s">
        <v>1014</v>
      </c>
      <c r="BF65" s="177">
        <v>2020</v>
      </c>
      <c r="BJ65" s="182">
        <v>0.97360000000000002</v>
      </c>
      <c r="BK65" s="182">
        <v>4.5000000000000005E-3</v>
      </c>
      <c r="DH65" s="186"/>
    </row>
    <row r="66" spans="1:112" s="177" customFormat="1" ht="14" x14ac:dyDescent="0.15">
      <c r="A66" s="177" t="s">
        <v>989</v>
      </c>
      <c r="B66" s="172" t="s">
        <v>997</v>
      </c>
      <c r="C66" s="172">
        <v>1</v>
      </c>
      <c r="D66" s="179" t="str">
        <f t="shared" si="2"/>
        <v>S3.1_0-15</v>
      </c>
      <c r="E66" s="179">
        <v>2019</v>
      </c>
      <c r="F66" s="183"/>
      <c r="G66" s="183"/>
      <c r="H66" s="174"/>
      <c r="I66" s="173">
        <v>0</v>
      </c>
      <c r="J66" s="173">
        <v>15</v>
      </c>
      <c r="S66" s="184">
        <v>1.4660841091248311</v>
      </c>
      <c r="T66" s="184">
        <v>1.4750000000000001</v>
      </c>
      <c r="U66" s="174" t="s">
        <v>1013</v>
      </c>
      <c r="V66" s="177">
        <v>65</v>
      </c>
      <c r="W66" s="177">
        <v>29</v>
      </c>
      <c r="X66" s="177">
        <v>5</v>
      </c>
      <c r="Y66" s="177">
        <v>2.1</v>
      </c>
      <c r="Z66" s="174">
        <v>2</v>
      </c>
      <c r="AB66" s="174"/>
      <c r="AE66" s="177">
        <v>4.8</v>
      </c>
      <c r="AH66" s="180" t="s">
        <v>247</v>
      </c>
      <c r="AR66" s="178">
        <f t="shared" si="1"/>
        <v>1.1401400314614563E-3</v>
      </c>
      <c r="AS66" s="184">
        <v>1.5185331588474744</v>
      </c>
      <c r="AT66" s="185">
        <v>1.5196732988789359</v>
      </c>
      <c r="AU66" s="185">
        <v>33.394460000481224</v>
      </c>
      <c r="AV66" s="186"/>
      <c r="AW66" s="184">
        <v>6.0999999999999999E-2</v>
      </c>
      <c r="AY66" s="178">
        <v>24.893986210614337</v>
      </c>
      <c r="BC66" s="177">
        <v>-29.887833333333333</v>
      </c>
      <c r="BD66" s="174" t="s">
        <v>1014</v>
      </c>
      <c r="BF66" s="177">
        <v>2020</v>
      </c>
      <c r="BJ66" s="182">
        <v>1.0343</v>
      </c>
      <c r="BK66" s="182">
        <v>4.6999999999999993E-3</v>
      </c>
      <c r="DH66" s="186"/>
    </row>
    <row r="67" spans="1:112" s="177" customFormat="1" ht="14" x14ac:dyDescent="0.15">
      <c r="A67" s="177" t="s">
        <v>989</v>
      </c>
      <c r="B67" s="172" t="s">
        <v>997</v>
      </c>
      <c r="C67" s="172">
        <v>2</v>
      </c>
      <c r="D67" s="179" t="str">
        <f t="shared" si="2"/>
        <v>S3.2_0-15</v>
      </c>
      <c r="E67" s="179">
        <v>2019</v>
      </c>
      <c r="F67" s="183"/>
      <c r="G67" s="183"/>
      <c r="H67" s="174"/>
      <c r="I67" s="173">
        <v>0</v>
      </c>
      <c r="J67" s="173">
        <v>15</v>
      </c>
      <c r="S67" s="184">
        <v>1.3990307867730902</v>
      </c>
      <c r="T67" s="184">
        <v>1.4080000000000001</v>
      </c>
      <c r="U67" s="174" t="s">
        <v>1013</v>
      </c>
      <c r="V67" s="177">
        <v>65</v>
      </c>
      <c r="W67" s="177">
        <v>29</v>
      </c>
      <c r="X67" s="177">
        <v>5</v>
      </c>
      <c r="Y67" s="177">
        <v>1.9</v>
      </c>
      <c r="Z67" s="174">
        <v>2</v>
      </c>
      <c r="AB67" s="174"/>
      <c r="AE67" s="177">
        <v>4.8</v>
      </c>
      <c r="AH67" s="180" t="s">
        <v>247</v>
      </c>
      <c r="AR67" s="178">
        <f t="shared" si="1"/>
        <v>7.0738592191937899E-2</v>
      </c>
      <c r="AS67" s="184">
        <v>1.6904178469619082</v>
      </c>
      <c r="AT67" s="185">
        <v>1.7611564391538461</v>
      </c>
      <c r="AU67" s="185">
        <v>35.474199156155876</v>
      </c>
      <c r="AV67" s="186"/>
      <c r="AW67" s="184">
        <v>8.5999999999999993E-2</v>
      </c>
      <c r="AY67" s="178">
        <v>19.656021476301259</v>
      </c>
      <c r="BC67" s="177">
        <v>-29.464333333333336</v>
      </c>
      <c r="BD67" s="174" t="s">
        <v>1014</v>
      </c>
      <c r="BF67" s="177">
        <v>2020</v>
      </c>
      <c r="BJ67" s="182">
        <v>1.0002</v>
      </c>
      <c r="BK67" s="182">
        <v>4.5999999999999999E-3</v>
      </c>
      <c r="DH67" s="186"/>
    </row>
    <row r="68" spans="1:112" s="177" customFormat="1" ht="14" x14ac:dyDescent="0.15">
      <c r="A68" s="177" t="s">
        <v>989</v>
      </c>
      <c r="B68" s="172" t="s">
        <v>997</v>
      </c>
      <c r="C68" s="172">
        <v>3</v>
      </c>
      <c r="D68" s="179" t="str">
        <f t="shared" ref="D68:D97" si="3">B68&amp;"."&amp;C68&amp;"_"&amp;"0-15"</f>
        <v>S3.3_0-15</v>
      </c>
      <c r="E68" s="179">
        <v>2019</v>
      </c>
      <c r="F68" s="183"/>
      <c r="G68" s="183"/>
      <c r="H68" s="174"/>
      <c r="I68" s="173">
        <v>0</v>
      </c>
      <c r="J68" s="173">
        <v>15</v>
      </c>
      <c r="S68" s="184">
        <v>1.4527680394498597</v>
      </c>
      <c r="T68" s="184">
        <v>1.474</v>
      </c>
      <c r="U68" s="174" t="s">
        <v>1013</v>
      </c>
      <c r="V68" s="177">
        <v>65</v>
      </c>
      <c r="W68" s="177">
        <v>29</v>
      </c>
      <c r="X68" s="177">
        <v>5</v>
      </c>
      <c r="Y68" s="177">
        <v>4.9000000000000004</v>
      </c>
      <c r="Z68" s="174">
        <v>2</v>
      </c>
      <c r="AB68" s="174"/>
      <c r="AE68" s="177">
        <v>4.8</v>
      </c>
      <c r="AH68" s="180" t="s">
        <v>247</v>
      </c>
      <c r="AR68" s="178">
        <v>0</v>
      </c>
      <c r="AS68" s="184">
        <v>1.6408745385515715</v>
      </c>
      <c r="AT68" s="185">
        <v>1.600188075190476</v>
      </c>
      <c r="AU68" s="185">
        <v>35.7571512953214</v>
      </c>
      <c r="AV68" s="186"/>
      <c r="AW68" s="184">
        <v>8.4000000000000005E-2</v>
      </c>
      <c r="AY68" s="178">
        <v>19.534220697042517</v>
      </c>
      <c r="BC68" s="177">
        <v>-29.167000000000002</v>
      </c>
      <c r="BD68" s="174" t="s">
        <v>1014</v>
      </c>
      <c r="BF68" s="177">
        <v>2020</v>
      </c>
      <c r="BJ68" s="182">
        <v>1.0573000000000001</v>
      </c>
      <c r="BK68" s="182">
        <v>4.8999999999999998E-3</v>
      </c>
      <c r="DH68" s="186"/>
    </row>
    <row r="69" spans="1:112" s="177" customFormat="1" ht="14" x14ac:dyDescent="0.15">
      <c r="A69" s="177" t="s">
        <v>989</v>
      </c>
      <c r="B69" s="172" t="s">
        <v>997</v>
      </c>
      <c r="C69" s="172">
        <v>4</v>
      </c>
      <c r="D69" s="179" t="str">
        <f t="shared" si="3"/>
        <v>S3.4_0-15</v>
      </c>
      <c r="E69" s="179">
        <v>2019</v>
      </c>
      <c r="F69" s="183"/>
      <c r="G69" s="183"/>
      <c r="H69" s="174"/>
      <c r="I69" s="173">
        <v>0</v>
      </c>
      <c r="J69" s="173">
        <v>15</v>
      </c>
      <c r="S69" s="184">
        <v>1.1271558421379739</v>
      </c>
      <c r="T69" s="184">
        <v>1.1640000000000001</v>
      </c>
      <c r="U69" s="174" t="s">
        <v>1013</v>
      </c>
      <c r="V69" s="177">
        <v>65</v>
      </c>
      <c r="W69" s="177">
        <v>29</v>
      </c>
      <c r="X69" s="177">
        <v>5</v>
      </c>
      <c r="Y69" s="177">
        <v>6.5</v>
      </c>
      <c r="Z69" s="174">
        <v>2</v>
      </c>
      <c r="AB69" s="174"/>
      <c r="AE69" s="177">
        <v>4.8</v>
      </c>
      <c r="AH69" s="180" t="s">
        <v>247</v>
      </c>
      <c r="AR69" s="178">
        <f t="shared" ref="AR69:AR116" si="4">AT69-AS69</f>
        <v>0.16128782422374821</v>
      </c>
      <c r="AS69" s="184">
        <v>0.95669759943131483</v>
      </c>
      <c r="AT69" s="185">
        <v>1.117985423655063</v>
      </c>
      <c r="AU69" s="185">
        <v>16.175209325375725</v>
      </c>
      <c r="AV69" s="186"/>
      <c r="AW69" s="184">
        <v>4.9000000000000002E-2</v>
      </c>
      <c r="AY69" s="178">
        <v>19.524440804720712</v>
      </c>
      <c r="BC69" s="177">
        <v>-30.007000000000001</v>
      </c>
      <c r="BD69" s="174" t="s">
        <v>1014</v>
      </c>
      <c r="BF69" s="177">
        <v>2020</v>
      </c>
      <c r="BJ69" s="182">
        <v>0.98019999999999996</v>
      </c>
      <c r="BK69" s="182">
        <v>4.3E-3</v>
      </c>
      <c r="DH69" s="186"/>
    </row>
    <row r="70" spans="1:112" s="177" customFormat="1" ht="14" x14ac:dyDescent="0.15">
      <c r="A70" s="177" t="s">
        <v>989</v>
      </c>
      <c r="B70" s="172" t="s">
        <v>997</v>
      </c>
      <c r="C70" s="172">
        <v>5</v>
      </c>
      <c r="D70" s="179" t="str">
        <f t="shared" si="3"/>
        <v>S3.5_0-15</v>
      </c>
      <c r="E70" s="179">
        <v>2019</v>
      </c>
      <c r="F70" s="183"/>
      <c r="G70" s="183"/>
      <c r="H70" s="174"/>
      <c r="I70" s="173">
        <v>0</v>
      </c>
      <c r="J70" s="173">
        <v>15</v>
      </c>
      <c r="S70" s="184">
        <v>1.4435995173061085</v>
      </c>
      <c r="T70" s="184">
        <v>1.46</v>
      </c>
      <c r="U70" s="174" t="s">
        <v>1013</v>
      </c>
      <c r="V70" s="177">
        <v>65</v>
      </c>
      <c r="W70" s="177">
        <v>29</v>
      </c>
      <c r="X70" s="177">
        <v>5</v>
      </c>
      <c r="Y70" s="177">
        <v>3.7</v>
      </c>
      <c r="Z70" s="174">
        <v>2</v>
      </c>
      <c r="AB70" s="174"/>
      <c r="AE70" s="177">
        <v>4.8</v>
      </c>
      <c r="AH70" s="180" t="s">
        <v>247</v>
      </c>
      <c r="AR70" s="178">
        <f t="shared" si="4"/>
        <v>9.2598340663955891E-2</v>
      </c>
      <c r="AS70" s="184">
        <v>0.95554046562417616</v>
      </c>
      <c r="AT70" s="185">
        <v>1.0481388062881321</v>
      </c>
      <c r="AU70" s="185">
        <v>20.691266324122722</v>
      </c>
      <c r="AV70" s="186"/>
      <c r="AW70" s="184">
        <v>5.0999999999999997E-2</v>
      </c>
      <c r="AY70" s="178">
        <v>18.736087561258358</v>
      </c>
      <c r="BC70" s="177">
        <v>-29.222333333333331</v>
      </c>
      <c r="BD70" s="174" t="s">
        <v>1014</v>
      </c>
      <c r="BF70" s="177">
        <v>2020</v>
      </c>
      <c r="BJ70" s="182">
        <v>1.0268000000000002</v>
      </c>
      <c r="BK70" s="182">
        <v>4.6999999999999993E-3</v>
      </c>
      <c r="DH70" s="186"/>
    </row>
    <row r="71" spans="1:112" s="177" customFormat="1" ht="14" x14ac:dyDescent="0.15">
      <c r="A71" s="177" t="s">
        <v>989</v>
      </c>
      <c r="B71" s="172" t="s">
        <v>997</v>
      </c>
      <c r="C71" s="172">
        <v>6</v>
      </c>
      <c r="D71" s="179" t="str">
        <f t="shared" si="3"/>
        <v>S3.6_0-15</v>
      </c>
      <c r="E71" s="179">
        <v>2019</v>
      </c>
      <c r="F71" s="183"/>
      <c r="G71" s="183"/>
      <c r="H71" s="174"/>
      <c r="I71" s="173">
        <v>0</v>
      </c>
      <c r="J71" s="173">
        <v>15</v>
      </c>
      <c r="S71" s="184">
        <v>1.1665159589818574</v>
      </c>
      <c r="T71" s="184">
        <v>1.177</v>
      </c>
      <c r="U71" s="174" t="s">
        <v>1013</v>
      </c>
      <c r="V71" s="177">
        <v>65</v>
      </c>
      <c r="W71" s="177">
        <v>29</v>
      </c>
      <c r="X71" s="177">
        <v>5</v>
      </c>
      <c r="Y71" s="177">
        <v>2.2000000000000002</v>
      </c>
      <c r="Z71" s="174">
        <v>2</v>
      </c>
      <c r="AB71" s="174"/>
      <c r="AE71" s="177">
        <v>4.8</v>
      </c>
      <c r="AH71" s="180" t="s">
        <v>247</v>
      </c>
      <c r="AR71" s="178">
        <f t="shared" si="4"/>
        <v>2.0380003138608993E-2</v>
      </c>
      <c r="AS71" s="184">
        <v>1.4545454991131388</v>
      </c>
      <c r="AT71" s="185">
        <v>1.4749255022517478</v>
      </c>
      <c r="AU71" s="185">
        <v>25.451258066710611</v>
      </c>
      <c r="AV71" s="186"/>
      <c r="AW71" s="184">
        <v>7.9000000000000001E-2</v>
      </c>
      <c r="AY71" s="178">
        <v>18.41196834320429</v>
      </c>
      <c r="BC71" s="177">
        <v>-29.660000000000004</v>
      </c>
      <c r="BD71" s="174" t="s">
        <v>1014</v>
      </c>
      <c r="BF71" s="177">
        <v>2020</v>
      </c>
      <c r="BJ71" s="182">
        <v>1.0243</v>
      </c>
      <c r="BK71" s="182">
        <v>4.5000000000000005E-3</v>
      </c>
      <c r="DH71" s="186"/>
    </row>
    <row r="72" spans="1:112" s="177" customFormat="1" ht="14" x14ac:dyDescent="0.15">
      <c r="A72" s="177" t="s">
        <v>989</v>
      </c>
      <c r="B72" s="172" t="s">
        <v>997</v>
      </c>
      <c r="C72" s="172">
        <v>7</v>
      </c>
      <c r="D72" s="179" t="str">
        <f t="shared" si="3"/>
        <v>S3.7_0-15</v>
      </c>
      <c r="E72" s="179">
        <v>2019</v>
      </c>
      <c r="F72" s="183"/>
      <c r="G72" s="183"/>
      <c r="H72" s="174"/>
      <c r="I72" s="173">
        <v>0</v>
      </c>
      <c r="J72" s="173">
        <v>15</v>
      </c>
      <c r="S72" s="184">
        <v>1.4448037742309812</v>
      </c>
      <c r="T72" s="184">
        <v>1.4529999999999998</v>
      </c>
      <c r="U72" s="174" t="s">
        <v>1013</v>
      </c>
      <c r="V72" s="177">
        <v>65</v>
      </c>
      <c r="W72" s="177">
        <v>29</v>
      </c>
      <c r="X72" s="177">
        <v>5</v>
      </c>
      <c r="Y72" s="177">
        <v>1.9</v>
      </c>
      <c r="Z72" s="174">
        <v>2</v>
      </c>
      <c r="AB72" s="174"/>
      <c r="AE72" s="177">
        <v>4.8</v>
      </c>
      <c r="AH72" s="180" t="s">
        <v>247</v>
      </c>
      <c r="AR72" s="178">
        <f t="shared" si="4"/>
        <v>0.45000657268831823</v>
      </c>
      <c r="AS72" s="184">
        <v>1.2531171506637944</v>
      </c>
      <c r="AT72" s="185">
        <v>1.7031237233521126</v>
      </c>
      <c r="AU72" s="185">
        <v>27.157625832489348</v>
      </c>
      <c r="AV72" s="186"/>
      <c r="AW72" s="184">
        <v>7.6999999999999999E-2</v>
      </c>
      <c r="AY72" s="178">
        <v>16.274248709919409</v>
      </c>
      <c r="BC72" s="177">
        <v>-29.300333333333334</v>
      </c>
      <c r="BD72" s="174" t="s">
        <v>1014</v>
      </c>
      <c r="BF72" s="177">
        <v>2020</v>
      </c>
      <c r="BJ72" s="182">
        <v>0.97400000000000009</v>
      </c>
      <c r="BK72" s="182">
        <v>4.5000000000000005E-3</v>
      </c>
      <c r="DH72" s="186"/>
    </row>
    <row r="73" spans="1:112" s="177" customFormat="1" ht="14" x14ac:dyDescent="0.15">
      <c r="A73" s="177" t="s">
        <v>989</v>
      </c>
      <c r="B73" s="172" t="s">
        <v>997</v>
      </c>
      <c r="C73" s="172">
        <v>8</v>
      </c>
      <c r="D73" s="179" t="str">
        <f t="shared" si="3"/>
        <v>S3.8_0-15</v>
      </c>
      <c r="E73" s="179">
        <v>2019</v>
      </c>
      <c r="F73" s="183"/>
      <c r="G73" s="183"/>
      <c r="H73" s="174"/>
      <c r="I73" s="173">
        <v>0</v>
      </c>
      <c r="J73" s="173">
        <v>15</v>
      </c>
      <c r="S73" s="184">
        <v>1.2280904846851632</v>
      </c>
      <c r="T73" s="184">
        <v>1.2329999999999999</v>
      </c>
      <c r="U73" s="174" t="s">
        <v>1013</v>
      </c>
      <c r="V73" s="177">
        <v>65</v>
      </c>
      <c r="W73" s="177">
        <v>29</v>
      </c>
      <c r="X73" s="177">
        <v>5</v>
      </c>
      <c r="Y73" s="177">
        <v>1</v>
      </c>
      <c r="Z73" s="174">
        <v>2</v>
      </c>
      <c r="AB73" s="174"/>
      <c r="AE73" s="177">
        <v>4.8</v>
      </c>
      <c r="AH73" s="180" t="s">
        <v>247</v>
      </c>
      <c r="AR73" s="178">
        <f t="shared" si="4"/>
        <v>0.31078015869670139</v>
      </c>
      <c r="AS73" s="184">
        <v>1.0093524488825718</v>
      </c>
      <c r="AT73" s="185">
        <v>1.3201326075792732</v>
      </c>
      <c r="AU73" s="185">
        <v>18.593642072495314</v>
      </c>
      <c r="AV73" s="186"/>
      <c r="AW73" s="184">
        <v>6.0999999999999999E-2</v>
      </c>
      <c r="AY73" s="178">
        <v>16.546761457091343</v>
      </c>
      <c r="BC73" s="177">
        <v>-29.295833333333334</v>
      </c>
      <c r="BD73" s="174" t="s">
        <v>1014</v>
      </c>
      <c r="BF73" s="177">
        <v>2020</v>
      </c>
      <c r="BJ73" s="182">
        <v>1.0329999999999999</v>
      </c>
      <c r="BK73" s="182">
        <v>4.6999999999999993E-3</v>
      </c>
      <c r="DH73" s="186"/>
    </row>
    <row r="74" spans="1:112" s="177" customFormat="1" ht="14" x14ac:dyDescent="0.15">
      <c r="A74" s="177" t="s">
        <v>989</v>
      </c>
      <c r="B74" s="172" t="s">
        <v>997</v>
      </c>
      <c r="C74" s="172">
        <v>9</v>
      </c>
      <c r="D74" s="179" t="str">
        <f t="shared" si="3"/>
        <v>S3.9_0-15</v>
      </c>
      <c r="E74" s="179">
        <v>2019</v>
      </c>
      <c r="F74" s="183"/>
      <c r="G74" s="183"/>
      <c r="H74" s="174"/>
      <c r="I74" s="173">
        <v>0</v>
      </c>
      <c r="J74" s="173">
        <v>15</v>
      </c>
      <c r="S74" s="184">
        <v>1.4313648577088274</v>
      </c>
      <c r="T74" s="184">
        <v>1.476</v>
      </c>
      <c r="U74" s="174" t="s">
        <v>1013</v>
      </c>
      <c r="V74" s="177">
        <v>65</v>
      </c>
      <c r="W74" s="177">
        <v>29</v>
      </c>
      <c r="X74" s="177">
        <v>5</v>
      </c>
      <c r="Y74" s="177">
        <v>9.8000000000000007</v>
      </c>
      <c r="Z74" s="174">
        <v>2</v>
      </c>
      <c r="AB74" s="174"/>
      <c r="AE74" s="177">
        <v>4.8</v>
      </c>
      <c r="AH74" s="180" t="s">
        <v>247</v>
      </c>
      <c r="AR74" s="178">
        <f t="shared" si="4"/>
        <v>0.1716485633767153</v>
      </c>
      <c r="AS74" s="184">
        <v>1.739068011520206</v>
      </c>
      <c r="AT74" s="185">
        <v>1.9107165748969213</v>
      </c>
      <c r="AU74" s="185">
        <v>37.338612552833894</v>
      </c>
      <c r="AV74" s="186"/>
      <c r="AW74" s="184">
        <v>8.5999999999999993E-2</v>
      </c>
      <c r="AY74" s="178">
        <v>20.221721064188444</v>
      </c>
      <c r="BC74" s="177">
        <v>-29.298166666666667</v>
      </c>
      <c r="BD74" s="174" t="s">
        <v>1014</v>
      </c>
      <c r="BF74" s="177">
        <v>2020</v>
      </c>
      <c r="BJ74" s="182">
        <v>1.0026000000000002</v>
      </c>
      <c r="BK74" s="182">
        <v>4.5999999999999999E-3</v>
      </c>
      <c r="DH74" s="186"/>
    </row>
    <row r="75" spans="1:112" s="177" customFormat="1" ht="14" x14ac:dyDescent="0.15">
      <c r="A75" s="177" t="s">
        <v>989</v>
      </c>
      <c r="B75" s="172" t="s">
        <v>998</v>
      </c>
      <c r="C75" s="172">
        <v>1</v>
      </c>
      <c r="D75" s="179" t="str">
        <f t="shared" si="3"/>
        <v>S4.1_0-15</v>
      </c>
      <c r="E75" s="179">
        <v>2019</v>
      </c>
      <c r="F75" s="183"/>
      <c r="G75" s="183"/>
      <c r="H75" s="174"/>
      <c r="I75" s="173">
        <v>0</v>
      </c>
      <c r="J75" s="173">
        <v>15</v>
      </c>
      <c r="S75" s="184">
        <v>0.53710428747979844</v>
      </c>
      <c r="T75" s="184">
        <v>0.54500000000000004</v>
      </c>
      <c r="U75" s="174" t="s">
        <v>1013</v>
      </c>
      <c r="V75" s="177">
        <v>58</v>
      </c>
      <c r="W75" s="177">
        <v>28</v>
      </c>
      <c r="X75" s="177">
        <v>6</v>
      </c>
      <c r="Y75" s="177">
        <v>0.7</v>
      </c>
      <c r="Z75" s="174">
        <v>2</v>
      </c>
      <c r="AB75" s="174"/>
      <c r="AE75" s="177">
        <v>6.8</v>
      </c>
      <c r="AH75" s="180" t="s">
        <v>247</v>
      </c>
      <c r="AR75" s="178">
        <f t="shared" si="4"/>
        <v>0.41974236107629759</v>
      </c>
      <c r="AS75" s="184">
        <v>2.4085454536546607</v>
      </c>
      <c r="AT75" s="185">
        <v>2.8282878147309582</v>
      </c>
      <c r="AU75" s="185">
        <v>19.404601346218413</v>
      </c>
      <c r="AV75" s="186"/>
      <c r="AW75" s="184">
        <v>0.107</v>
      </c>
      <c r="AY75" s="178">
        <v>22.509770594903372</v>
      </c>
      <c r="BC75" s="177">
        <v>-28.797500000000003</v>
      </c>
      <c r="BD75" s="174" t="s">
        <v>1014</v>
      </c>
      <c r="BF75" s="177">
        <v>2020</v>
      </c>
      <c r="BJ75" s="182">
        <v>1.0094000000000001</v>
      </c>
      <c r="BK75" s="182">
        <v>4.5999999999999999E-3</v>
      </c>
      <c r="DH75" s="186"/>
    </row>
    <row r="76" spans="1:112" s="177" customFormat="1" ht="14" x14ac:dyDescent="0.15">
      <c r="A76" s="177" t="s">
        <v>989</v>
      </c>
      <c r="B76" s="172" t="s">
        <v>998</v>
      </c>
      <c r="C76" s="172">
        <v>2</v>
      </c>
      <c r="D76" s="179" t="str">
        <f t="shared" si="3"/>
        <v>S4.2_0-15</v>
      </c>
      <c r="E76" s="179">
        <v>2019</v>
      </c>
      <c r="F76" s="183"/>
      <c r="G76" s="183"/>
      <c r="H76" s="174"/>
      <c r="I76" s="173">
        <v>0</v>
      </c>
      <c r="J76" s="173">
        <v>15</v>
      </c>
      <c r="S76" s="184">
        <v>1.0020100502512563</v>
      </c>
      <c r="T76" s="184">
        <v>1.002</v>
      </c>
      <c r="U76" s="174" t="s">
        <v>1013</v>
      </c>
      <c r="V76" s="177">
        <v>58</v>
      </c>
      <c r="W76" s="177">
        <v>28</v>
      </c>
      <c r="X76" s="177">
        <v>6</v>
      </c>
      <c r="Y76" s="177">
        <v>0</v>
      </c>
      <c r="Z76" s="174">
        <v>2</v>
      </c>
      <c r="AB76" s="174"/>
      <c r="AE76" s="177">
        <v>6.8</v>
      </c>
      <c r="AH76" s="180" t="s">
        <v>247</v>
      </c>
      <c r="AR76" s="178">
        <f t="shared" si="4"/>
        <v>6.198790235333318E-2</v>
      </c>
      <c r="AS76" s="184">
        <v>1.5049904050743192</v>
      </c>
      <c r="AT76" s="185">
        <v>1.5669783074276524</v>
      </c>
      <c r="AU76" s="185">
        <v>22.620232671242661</v>
      </c>
      <c r="AV76" s="186"/>
      <c r="AW76" s="184">
        <v>7.1999999999999995E-2</v>
      </c>
      <c r="AY76" s="178">
        <v>20.902644514921104</v>
      </c>
      <c r="BC76" s="177">
        <v>-26.819166666666668</v>
      </c>
      <c r="BD76" s="174" t="s">
        <v>1014</v>
      </c>
      <c r="BF76" s="177">
        <v>2020</v>
      </c>
      <c r="BJ76" s="182">
        <v>1.0506</v>
      </c>
      <c r="BK76" s="182">
        <v>4.7999999999999996E-3</v>
      </c>
      <c r="DH76" s="186"/>
    </row>
    <row r="77" spans="1:112" s="177" customFormat="1" ht="14" x14ac:dyDescent="0.15">
      <c r="A77" s="177" t="s">
        <v>989</v>
      </c>
      <c r="B77" s="172" t="s">
        <v>998</v>
      </c>
      <c r="C77" s="172">
        <v>3</v>
      </c>
      <c r="D77" s="179" t="str">
        <f t="shared" si="3"/>
        <v>S4.3_0-15</v>
      </c>
      <c r="E77" s="179">
        <v>2019</v>
      </c>
      <c r="F77" s="183"/>
      <c r="G77" s="183"/>
      <c r="H77" s="174"/>
      <c r="I77" s="173">
        <v>0</v>
      </c>
      <c r="J77" s="173">
        <v>15</v>
      </c>
      <c r="S77" s="184">
        <v>1.0419963943448145</v>
      </c>
      <c r="T77" s="184">
        <v>1.0429999999999999</v>
      </c>
      <c r="U77" s="174" t="s">
        <v>1013</v>
      </c>
      <c r="V77" s="177">
        <v>58</v>
      </c>
      <c r="W77" s="177">
        <v>28</v>
      </c>
      <c r="X77" s="177">
        <v>6</v>
      </c>
      <c r="Y77" s="177">
        <v>0.2</v>
      </c>
      <c r="Z77" s="174">
        <v>2</v>
      </c>
      <c r="AB77" s="174"/>
      <c r="AE77" s="177">
        <v>6.8</v>
      </c>
      <c r="AH77" s="180" t="s">
        <v>247</v>
      </c>
      <c r="AR77" s="178">
        <f t="shared" si="4"/>
        <v>0.80104044751849468</v>
      </c>
      <c r="AS77" s="184">
        <v>2.3491303132737551</v>
      </c>
      <c r="AT77" s="185">
        <v>3.1501707607922498</v>
      </c>
      <c r="AU77" s="185">
        <v>36.716779744160362</v>
      </c>
      <c r="AV77" s="186"/>
      <c r="AW77" s="184">
        <v>0.14499999999999999</v>
      </c>
      <c r="AY77" s="178">
        <v>16.200898712232796</v>
      </c>
      <c r="BC77" s="177">
        <v>-26.855666666666668</v>
      </c>
      <c r="BD77" s="174" t="s">
        <v>1014</v>
      </c>
      <c r="BF77" s="177">
        <v>2020</v>
      </c>
      <c r="BJ77" s="182">
        <v>0.98809999999999998</v>
      </c>
      <c r="BK77" s="182">
        <v>4.3E-3</v>
      </c>
      <c r="DH77" s="186"/>
    </row>
    <row r="78" spans="1:112" s="177" customFormat="1" ht="14" x14ac:dyDescent="0.15">
      <c r="A78" s="177" t="s">
        <v>989</v>
      </c>
      <c r="B78" s="172" t="s">
        <v>998</v>
      </c>
      <c r="C78" s="172">
        <v>4</v>
      </c>
      <c r="D78" s="179" t="str">
        <f t="shared" si="3"/>
        <v>S4.4_0-15</v>
      </c>
      <c r="E78" s="179">
        <v>2019</v>
      </c>
      <c r="F78" s="183"/>
      <c r="G78" s="183"/>
      <c r="H78" s="174"/>
      <c r="I78" s="173">
        <v>0</v>
      </c>
      <c r="J78" s="173">
        <v>15</v>
      </c>
      <c r="S78" s="184">
        <v>0.68874323168994001</v>
      </c>
      <c r="T78" s="184">
        <v>0.69399999999999995</v>
      </c>
      <c r="U78" s="174" t="s">
        <v>1013</v>
      </c>
      <c r="V78" s="177">
        <v>58</v>
      </c>
      <c r="W78" s="177">
        <v>28</v>
      </c>
      <c r="X78" s="177">
        <v>6</v>
      </c>
      <c r="Y78" s="177">
        <v>0.5</v>
      </c>
      <c r="Z78" s="174">
        <v>2</v>
      </c>
      <c r="AB78" s="174"/>
      <c r="AE78" s="177">
        <v>6.8</v>
      </c>
      <c r="AH78" s="180" t="s">
        <v>247</v>
      </c>
      <c r="AR78" s="178">
        <f t="shared" si="4"/>
        <v>1.6568111814244553</v>
      </c>
      <c r="AS78" s="184">
        <v>1.9052056782372278</v>
      </c>
      <c r="AT78" s="185">
        <v>3.562016859661683</v>
      </c>
      <c r="AU78" s="185">
        <v>19.682962737946983</v>
      </c>
      <c r="AV78" s="186"/>
      <c r="AW78" s="184">
        <v>0.13800000000000001</v>
      </c>
      <c r="AY78" s="178">
        <v>13.805838248095853</v>
      </c>
      <c r="BC78" s="177">
        <v>-28.5715</v>
      </c>
      <c r="BD78" s="174" t="s">
        <v>1014</v>
      </c>
      <c r="BF78" s="177">
        <v>2020</v>
      </c>
      <c r="BJ78" s="182">
        <v>0.99099999999999999</v>
      </c>
      <c r="BK78" s="182">
        <v>4.5000000000000005E-3</v>
      </c>
      <c r="DH78" s="186"/>
    </row>
    <row r="79" spans="1:112" s="177" customFormat="1" ht="14" x14ac:dyDescent="0.15">
      <c r="A79" s="177" t="s">
        <v>989</v>
      </c>
      <c r="B79" s="172" t="s">
        <v>998</v>
      </c>
      <c r="C79" s="172">
        <v>5</v>
      </c>
      <c r="D79" s="179" t="str">
        <f t="shared" si="3"/>
        <v>S4.5_0-15</v>
      </c>
      <c r="E79" s="179">
        <v>2019</v>
      </c>
      <c r="F79" s="183"/>
      <c r="G79" s="183"/>
      <c r="H79" s="174"/>
      <c r="I79" s="173">
        <v>0</v>
      </c>
      <c r="J79" s="173">
        <v>15</v>
      </c>
      <c r="S79" s="184">
        <v>1.4166666666666667</v>
      </c>
      <c r="T79" s="184">
        <v>1.415</v>
      </c>
      <c r="U79" s="174" t="s">
        <v>1013</v>
      </c>
      <c r="V79" s="177">
        <v>58</v>
      </c>
      <c r="W79" s="177">
        <v>28</v>
      </c>
      <c r="X79" s="177">
        <v>6</v>
      </c>
      <c r="Y79" s="177">
        <v>0</v>
      </c>
      <c r="Z79" s="174">
        <v>2</v>
      </c>
      <c r="AB79" s="174"/>
      <c r="AE79" s="177">
        <v>6.8</v>
      </c>
      <c r="AH79" s="180" t="s">
        <v>247</v>
      </c>
      <c r="AR79" s="178">
        <v>0</v>
      </c>
      <c r="AS79" s="184">
        <v>0.79926666579329719</v>
      </c>
      <c r="AT79" s="185">
        <v>0.74936048076247808</v>
      </c>
      <c r="AU79" s="185">
        <v>16.984416648107565</v>
      </c>
      <c r="AV79" s="186"/>
      <c r="AW79" s="184">
        <v>3.7999999999999999E-2</v>
      </c>
      <c r="AY79" s="178">
        <v>21.033333310349928</v>
      </c>
      <c r="BC79" s="177">
        <v>-27.800500000000003</v>
      </c>
      <c r="BD79" s="174" t="s">
        <v>1014</v>
      </c>
      <c r="BF79" s="177">
        <v>2020</v>
      </c>
      <c r="BJ79" s="182">
        <v>1.0346</v>
      </c>
      <c r="BK79" s="182">
        <v>4.7999999999999996E-3</v>
      </c>
      <c r="DH79" s="186"/>
    </row>
    <row r="80" spans="1:112" s="177" customFormat="1" ht="14" x14ac:dyDescent="0.15">
      <c r="A80" s="177" t="s">
        <v>989</v>
      </c>
      <c r="B80" s="172" t="s">
        <v>998</v>
      </c>
      <c r="C80" s="172">
        <v>6</v>
      </c>
      <c r="D80" s="179" t="str">
        <f t="shared" si="3"/>
        <v>S4.6_0-15</v>
      </c>
      <c r="E80" s="179">
        <v>2019</v>
      </c>
      <c r="F80" s="183"/>
      <c r="G80" s="183"/>
      <c r="H80" s="174"/>
      <c r="I80" s="173">
        <v>0</v>
      </c>
      <c r="J80" s="173">
        <v>15</v>
      </c>
      <c r="S80" s="184">
        <v>1.1815190878665836</v>
      </c>
      <c r="T80" s="184">
        <v>1.1830000000000001</v>
      </c>
      <c r="U80" s="174" t="s">
        <v>1013</v>
      </c>
      <c r="V80" s="177">
        <v>58</v>
      </c>
      <c r="W80" s="177">
        <v>28</v>
      </c>
      <c r="X80" s="177">
        <v>6</v>
      </c>
      <c r="Y80" s="177">
        <v>0.3</v>
      </c>
      <c r="Z80" s="174">
        <v>2</v>
      </c>
      <c r="AB80" s="174"/>
      <c r="AE80" s="177">
        <v>6.8</v>
      </c>
      <c r="AH80" s="180" t="s">
        <v>247</v>
      </c>
      <c r="AR80" s="178">
        <f t="shared" si="4"/>
        <v>0.31688858790789864</v>
      </c>
      <c r="AS80" s="184">
        <v>1.4232743123303857</v>
      </c>
      <c r="AT80" s="185">
        <v>1.7401629002382843</v>
      </c>
      <c r="AU80" s="185">
        <v>25.224386509328042</v>
      </c>
      <c r="AV80" s="186"/>
      <c r="AW80" s="184">
        <v>8.3000000000000004E-2</v>
      </c>
      <c r="AY80" s="178">
        <v>17.147883281088983</v>
      </c>
      <c r="BC80" s="177">
        <v>-24.746666666666666</v>
      </c>
      <c r="BD80" s="174" t="s">
        <v>1014</v>
      </c>
      <c r="BF80" s="177">
        <v>2020</v>
      </c>
      <c r="BJ80" s="182">
        <v>1.0279</v>
      </c>
      <c r="BK80" s="182">
        <v>4.5000000000000005E-3</v>
      </c>
      <c r="DH80" s="186"/>
    </row>
    <row r="81" spans="1:112" s="177" customFormat="1" ht="14" x14ac:dyDescent="0.15">
      <c r="A81" s="177" t="s">
        <v>989</v>
      </c>
      <c r="B81" s="172" t="s">
        <v>998</v>
      </c>
      <c r="C81" s="172">
        <v>7</v>
      </c>
      <c r="D81" s="179" t="str">
        <f t="shared" si="3"/>
        <v>S4.7_0-15</v>
      </c>
      <c r="E81" s="179">
        <v>2019</v>
      </c>
      <c r="F81" s="183"/>
      <c r="G81" s="183"/>
      <c r="H81" s="174"/>
      <c r="I81" s="173">
        <v>0</v>
      </c>
      <c r="J81" s="173">
        <v>15</v>
      </c>
      <c r="S81" s="184">
        <v>0.85971943887775548</v>
      </c>
      <c r="T81" s="184">
        <v>0.86</v>
      </c>
      <c r="U81" s="174" t="s">
        <v>1013</v>
      </c>
      <c r="V81" s="177">
        <v>58</v>
      </c>
      <c r="W81" s="177">
        <v>28</v>
      </c>
      <c r="X81" s="177">
        <v>6</v>
      </c>
      <c r="Y81" s="177">
        <v>0</v>
      </c>
      <c r="Z81" s="174">
        <v>2</v>
      </c>
      <c r="AB81" s="174"/>
      <c r="AE81" s="177">
        <v>6.8</v>
      </c>
      <c r="AH81" s="180" t="s">
        <v>247</v>
      </c>
      <c r="AR81" s="178">
        <f t="shared" si="4"/>
        <v>3.8399081575629097</v>
      </c>
      <c r="AS81" s="184">
        <v>11.84218184745558</v>
      </c>
      <c r="AT81" s="185">
        <v>15.682090005018489</v>
      </c>
      <c r="AU81" s="185">
        <v>152.71430899474279</v>
      </c>
      <c r="AV81" s="186"/>
      <c r="AW81" s="184">
        <v>0.67900000000000005</v>
      </c>
      <c r="AY81" s="178">
        <v>17.440621277548718</v>
      </c>
      <c r="BC81" s="177">
        <v>-26.651</v>
      </c>
      <c r="BD81" s="174" t="s">
        <v>1014</v>
      </c>
      <c r="BF81" s="177">
        <v>2020</v>
      </c>
      <c r="BJ81" s="182">
        <v>0.95109999999999995</v>
      </c>
      <c r="BK81" s="182">
        <v>4.0999999999999995E-3</v>
      </c>
      <c r="DH81" s="186"/>
    </row>
    <row r="82" spans="1:112" s="177" customFormat="1" ht="14" x14ac:dyDescent="0.15">
      <c r="A82" s="177" t="s">
        <v>989</v>
      </c>
      <c r="B82" s="172" t="s">
        <v>998</v>
      </c>
      <c r="C82" s="172">
        <v>8</v>
      </c>
      <c r="D82" s="179" t="str">
        <f t="shared" si="3"/>
        <v>S4.8_0-15</v>
      </c>
      <c r="E82" s="179">
        <v>2019</v>
      </c>
      <c r="F82" s="183"/>
      <c r="G82" s="183"/>
      <c r="H82" s="174"/>
      <c r="I82" s="173">
        <v>0</v>
      </c>
      <c r="J82" s="173">
        <v>15</v>
      </c>
      <c r="S82" s="184">
        <v>0.48148148148148145</v>
      </c>
      <c r="T82" s="184">
        <v>0.48200000000000004</v>
      </c>
      <c r="U82" s="174" t="s">
        <v>1013</v>
      </c>
      <c r="V82" s="177">
        <v>58</v>
      </c>
      <c r="W82" s="177">
        <v>28</v>
      </c>
      <c r="X82" s="177">
        <v>6</v>
      </c>
      <c r="Y82" s="177">
        <v>0</v>
      </c>
      <c r="Z82" s="174">
        <v>2</v>
      </c>
      <c r="AB82" s="174"/>
      <c r="AE82" s="177">
        <v>6.8</v>
      </c>
      <c r="AH82" s="180" t="s">
        <v>247</v>
      </c>
      <c r="AR82" s="178">
        <f t="shared" si="4"/>
        <v>2.0498265380996132</v>
      </c>
      <c r="AS82" s="184">
        <v>7.4263801314468241</v>
      </c>
      <c r="AT82" s="185">
        <v>9.4762066695464373</v>
      </c>
      <c r="AU82" s="185">
        <v>53.634967616004836</v>
      </c>
      <c r="AV82" s="186"/>
      <c r="AW82" s="184">
        <v>0.42399999999999999</v>
      </c>
      <c r="AY82" s="178">
        <v>17.515047479827416</v>
      </c>
      <c r="BC82" s="177">
        <v>-24.385000000000005</v>
      </c>
      <c r="BD82" s="174" t="s">
        <v>1014</v>
      </c>
      <c r="BF82" s="177">
        <v>2020</v>
      </c>
      <c r="BJ82" s="182">
        <v>0.96040000000000003</v>
      </c>
      <c r="BK82" s="182">
        <v>4.4000000000000003E-3</v>
      </c>
      <c r="DH82" s="186"/>
    </row>
    <row r="83" spans="1:112" s="177" customFormat="1" ht="14" x14ac:dyDescent="0.15">
      <c r="A83" s="177" t="s">
        <v>989</v>
      </c>
      <c r="B83" s="172" t="s">
        <v>998</v>
      </c>
      <c r="C83" s="172">
        <v>9</v>
      </c>
      <c r="D83" s="179" t="str">
        <f t="shared" si="3"/>
        <v>S4.9_0-15</v>
      </c>
      <c r="E83" s="179">
        <v>2019</v>
      </c>
      <c r="F83" s="183"/>
      <c r="G83" s="183"/>
      <c r="H83" s="174"/>
      <c r="I83" s="173">
        <v>0</v>
      </c>
      <c r="J83" s="173">
        <v>15</v>
      </c>
      <c r="S83" s="184">
        <v>1.2481482888289588</v>
      </c>
      <c r="T83" s="184">
        <v>1.254</v>
      </c>
      <c r="U83" s="174" t="s">
        <v>1013</v>
      </c>
      <c r="V83" s="177">
        <v>58</v>
      </c>
      <c r="W83" s="177">
        <v>28</v>
      </c>
      <c r="X83" s="177">
        <v>6</v>
      </c>
      <c r="Y83" s="177">
        <v>1.2</v>
      </c>
      <c r="Z83" s="174">
        <v>2</v>
      </c>
      <c r="AB83" s="174"/>
      <c r="AE83" s="177">
        <v>6.8</v>
      </c>
      <c r="AH83" s="180" t="s">
        <v>247</v>
      </c>
      <c r="AR83" s="178">
        <f t="shared" si="4"/>
        <v>1.0190114773882082</v>
      </c>
      <c r="AS83" s="184">
        <v>1.4046400324018811</v>
      </c>
      <c r="AT83" s="185">
        <v>2.4236515097900893</v>
      </c>
      <c r="AU83" s="185">
        <v>26.297985792945916</v>
      </c>
      <c r="AV83" s="186"/>
      <c r="AW83" s="184">
        <v>0.109</v>
      </c>
      <c r="AY83" s="178">
        <v>12.88660580185212</v>
      </c>
      <c r="BC83" s="177">
        <v>-28.55916666666667</v>
      </c>
      <c r="BD83" s="174" t="s">
        <v>1014</v>
      </c>
      <c r="BF83" s="177">
        <v>2020</v>
      </c>
      <c r="BJ83" s="182">
        <v>0.92040000000000011</v>
      </c>
      <c r="BK83" s="182">
        <v>4.1999999999999997E-3</v>
      </c>
      <c r="DH83" s="186"/>
    </row>
    <row r="84" spans="1:112" s="177" customFormat="1" ht="14" x14ac:dyDescent="0.15">
      <c r="A84" s="177" t="s">
        <v>989</v>
      </c>
      <c r="B84" s="172" t="s">
        <v>999</v>
      </c>
      <c r="C84" s="172">
        <v>1</v>
      </c>
      <c r="D84" s="179" t="str">
        <f t="shared" si="3"/>
        <v>S5.1_0-15</v>
      </c>
      <c r="E84" s="179">
        <v>2019</v>
      </c>
      <c r="F84" s="183"/>
      <c r="G84" s="183"/>
      <c r="H84" s="174"/>
      <c r="I84" s="173">
        <v>0</v>
      </c>
      <c r="J84" s="173">
        <v>15</v>
      </c>
      <c r="S84" s="184">
        <v>1.089089089089089</v>
      </c>
      <c r="T84" s="184">
        <v>1.089</v>
      </c>
      <c r="U84" s="174" t="s">
        <v>1013</v>
      </c>
      <c r="V84" s="177">
        <v>78</v>
      </c>
      <c r="W84" s="177">
        <v>18</v>
      </c>
      <c r="X84" s="177">
        <v>5</v>
      </c>
      <c r="Y84" s="177">
        <v>0</v>
      </c>
      <c r="Z84" s="174">
        <v>2</v>
      </c>
      <c r="AB84" s="174"/>
      <c r="AE84" s="177">
        <v>5.5</v>
      </c>
      <c r="AH84" s="180" t="s">
        <v>247</v>
      </c>
      <c r="AR84" s="178">
        <f t="shared" si="4"/>
        <v>7.1987994403682753E-2</v>
      </c>
      <c r="AS84" s="184">
        <v>0.78033113229484652</v>
      </c>
      <c r="AT84" s="185">
        <v>0.85231912669852927</v>
      </c>
      <c r="AU84" s="185">
        <v>12.747751830882777</v>
      </c>
      <c r="AV84" s="186"/>
      <c r="AW84" s="184">
        <v>4.7E-2</v>
      </c>
      <c r="AY84" s="178">
        <v>16.60279004882652</v>
      </c>
      <c r="BC84" s="177">
        <v>-29.143333333333334</v>
      </c>
      <c r="BD84" s="174" t="s">
        <v>1014</v>
      </c>
      <c r="BF84" s="177">
        <v>2020</v>
      </c>
      <c r="BJ84" s="182">
        <v>1.0306999999999999</v>
      </c>
      <c r="BK84" s="182">
        <v>4.6999999999999993E-3</v>
      </c>
      <c r="DH84" s="186"/>
    </row>
    <row r="85" spans="1:112" s="177" customFormat="1" ht="14" x14ac:dyDescent="0.15">
      <c r="A85" s="177" t="s">
        <v>989</v>
      </c>
      <c r="B85" s="172" t="s">
        <v>999</v>
      </c>
      <c r="C85" s="172">
        <v>2</v>
      </c>
      <c r="D85" s="179" t="str">
        <f t="shared" si="3"/>
        <v>S5.2_0-15</v>
      </c>
      <c r="E85" s="179">
        <v>2019</v>
      </c>
      <c r="F85" s="183"/>
      <c r="G85" s="183"/>
      <c r="H85" s="174"/>
      <c r="I85" s="173">
        <v>0</v>
      </c>
      <c r="J85" s="173">
        <v>15</v>
      </c>
      <c r="S85" s="184">
        <v>1.1845536609829488</v>
      </c>
      <c r="T85" s="184">
        <v>1.1839999999999999</v>
      </c>
      <c r="U85" s="174" t="s">
        <v>1013</v>
      </c>
      <c r="V85" s="177">
        <v>78</v>
      </c>
      <c r="W85" s="177">
        <v>18</v>
      </c>
      <c r="X85" s="177">
        <v>5</v>
      </c>
      <c r="Y85" s="177">
        <v>0</v>
      </c>
      <c r="Z85" s="174">
        <v>2</v>
      </c>
      <c r="AB85" s="174"/>
      <c r="AE85" s="177">
        <v>5.5</v>
      </c>
      <c r="AH85" s="180" t="s">
        <v>247</v>
      </c>
      <c r="AR85" s="178">
        <v>0</v>
      </c>
      <c r="AS85" s="184">
        <v>0.5880645414750425</v>
      </c>
      <c r="AT85" s="185">
        <v>0.49727045419016941</v>
      </c>
      <c r="AU85" s="185">
        <v>10.448910082477811</v>
      </c>
      <c r="AV85" s="186"/>
      <c r="AW85" s="184">
        <v>3.6999999999999998E-2</v>
      </c>
      <c r="AY85" s="178">
        <v>15.89363625608223</v>
      </c>
      <c r="BC85" s="177">
        <v>-30.9495</v>
      </c>
      <c r="BD85" s="174" t="s">
        <v>1014</v>
      </c>
      <c r="BF85" s="177">
        <v>2020</v>
      </c>
      <c r="BJ85" s="182">
        <v>1.0151999999999999</v>
      </c>
      <c r="BK85" s="182">
        <v>4.6999999999999993E-3</v>
      </c>
      <c r="DH85" s="186"/>
    </row>
    <row r="86" spans="1:112" s="177" customFormat="1" ht="14" x14ac:dyDescent="0.15">
      <c r="A86" s="177" t="s">
        <v>989</v>
      </c>
      <c r="B86" s="172" t="s">
        <v>999</v>
      </c>
      <c r="C86" s="172">
        <v>3</v>
      </c>
      <c r="D86" s="179" t="str">
        <f t="shared" si="3"/>
        <v>S5.3_0-15</v>
      </c>
      <c r="E86" s="179">
        <v>2019</v>
      </c>
      <c r="F86" s="183"/>
      <c r="G86" s="183"/>
      <c r="H86" s="174"/>
      <c r="I86" s="173">
        <v>0</v>
      </c>
      <c r="J86" s="173">
        <v>15</v>
      </c>
      <c r="S86" s="184">
        <v>1.1728643216080401</v>
      </c>
      <c r="T86" s="184">
        <v>1.1719999999999999</v>
      </c>
      <c r="U86" s="174" t="s">
        <v>1013</v>
      </c>
      <c r="V86" s="177">
        <v>78</v>
      </c>
      <c r="W86" s="177">
        <v>18</v>
      </c>
      <c r="X86" s="177">
        <v>5</v>
      </c>
      <c r="Y86" s="177">
        <v>0</v>
      </c>
      <c r="Z86" s="174">
        <v>2</v>
      </c>
      <c r="AB86" s="174"/>
      <c r="AE86" s="177">
        <v>5.5</v>
      </c>
      <c r="AH86" s="180" t="s">
        <v>247</v>
      </c>
      <c r="AR86" s="178">
        <v>0</v>
      </c>
      <c r="AS86" s="184">
        <v>0.91464684464940227</v>
      </c>
      <c r="AT86" s="185">
        <v>0.85903628505555563</v>
      </c>
      <c r="AU86" s="185">
        <v>16.091349764409834</v>
      </c>
      <c r="AV86" s="186"/>
      <c r="AW86" s="184">
        <v>4.2000000000000003E-2</v>
      </c>
      <c r="AY86" s="178">
        <v>21.777305824985767</v>
      </c>
      <c r="BC86" s="177">
        <v>-31.730666666666668</v>
      </c>
      <c r="BD86" s="174" t="s">
        <v>1014</v>
      </c>
      <c r="BF86" s="177">
        <v>2020</v>
      </c>
      <c r="BJ86" s="182">
        <v>1.1073</v>
      </c>
      <c r="BK86" s="182">
        <v>5.1000000000000004E-3</v>
      </c>
      <c r="DH86" s="186"/>
    </row>
    <row r="87" spans="1:112" s="177" customFormat="1" ht="14" x14ac:dyDescent="0.15">
      <c r="A87" s="177" t="s">
        <v>989</v>
      </c>
      <c r="B87" s="172" t="s">
        <v>999</v>
      </c>
      <c r="C87" s="172">
        <v>4</v>
      </c>
      <c r="D87" s="179" t="str">
        <f t="shared" si="3"/>
        <v>S5.4_0-15</v>
      </c>
      <c r="E87" s="179">
        <v>2019</v>
      </c>
      <c r="F87" s="183"/>
      <c r="G87" s="183"/>
      <c r="H87" s="174"/>
      <c r="I87" s="173">
        <v>0</v>
      </c>
      <c r="J87" s="173">
        <v>15</v>
      </c>
      <c r="S87" s="184">
        <v>1.2136409227683047</v>
      </c>
      <c r="T87" s="184">
        <v>1.2129999999999999</v>
      </c>
      <c r="U87" s="174" t="s">
        <v>1013</v>
      </c>
      <c r="V87" s="177">
        <v>78</v>
      </c>
      <c r="W87" s="177">
        <v>18</v>
      </c>
      <c r="X87" s="177">
        <v>5</v>
      </c>
      <c r="Y87" s="177">
        <v>0</v>
      </c>
      <c r="Z87" s="174">
        <v>2</v>
      </c>
      <c r="AB87" s="174"/>
      <c r="AE87" s="177">
        <v>5.5</v>
      </c>
      <c r="AH87" s="180" t="s">
        <v>247</v>
      </c>
      <c r="AR87" s="178">
        <f t="shared" si="4"/>
        <v>5.5906533761162391E-2</v>
      </c>
      <c r="AS87" s="184">
        <v>1.2914088225246543</v>
      </c>
      <c r="AT87" s="185">
        <v>1.3473153562858167</v>
      </c>
      <c r="AU87" s="185">
        <v>23.509598925599267</v>
      </c>
      <c r="AV87" s="186"/>
      <c r="AW87" s="184">
        <v>5.2999999999999999E-2</v>
      </c>
      <c r="AY87" s="178">
        <v>24.366204198578384</v>
      </c>
      <c r="BC87" s="177">
        <v>-30.479333333333336</v>
      </c>
      <c r="BD87" s="174" t="s">
        <v>1014</v>
      </c>
      <c r="BF87" s="177">
        <v>2020</v>
      </c>
      <c r="BJ87" s="182">
        <v>1.0373000000000001</v>
      </c>
      <c r="BK87" s="182">
        <v>4.7999999999999996E-3</v>
      </c>
      <c r="DH87" s="186"/>
    </row>
    <row r="88" spans="1:112" s="177" customFormat="1" ht="14" x14ac:dyDescent="0.15">
      <c r="A88" s="177" t="s">
        <v>989</v>
      </c>
      <c r="B88" s="172" t="s">
        <v>999</v>
      </c>
      <c r="C88" s="172">
        <v>5</v>
      </c>
      <c r="D88" s="179" t="str">
        <f t="shared" si="3"/>
        <v>S5.5_0-15</v>
      </c>
      <c r="E88" s="179">
        <v>2019</v>
      </c>
      <c r="F88" s="183"/>
      <c r="G88" s="183"/>
      <c r="H88" s="174"/>
      <c r="I88" s="173">
        <v>0</v>
      </c>
      <c r="J88" s="173">
        <v>15</v>
      </c>
      <c r="S88" s="184">
        <v>1.2472472472472471</v>
      </c>
      <c r="T88" s="184">
        <v>1.2469999999999999</v>
      </c>
      <c r="U88" s="174" t="s">
        <v>1013</v>
      </c>
      <c r="V88" s="177">
        <v>78</v>
      </c>
      <c r="W88" s="177">
        <v>18</v>
      </c>
      <c r="X88" s="177">
        <v>5</v>
      </c>
      <c r="Y88" s="177">
        <v>0</v>
      </c>
      <c r="Z88" s="174">
        <v>2</v>
      </c>
      <c r="AB88" s="174"/>
      <c r="AE88" s="177">
        <v>5.5</v>
      </c>
      <c r="AH88" s="180" t="s">
        <v>247</v>
      </c>
      <c r="AR88" s="178">
        <f t="shared" si="4"/>
        <v>0.17425449849785579</v>
      </c>
      <c r="AS88" s="184">
        <v>0.76341850056311911</v>
      </c>
      <c r="AT88" s="185">
        <v>0.9376729990609749</v>
      </c>
      <c r="AU88" s="185">
        <v>14.282574349874569</v>
      </c>
      <c r="AV88" s="186"/>
      <c r="AW88" s="184">
        <v>2.5999999999999999E-2</v>
      </c>
      <c r="AY88" s="178">
        <v>29.362250021658429</v>
      </c>
      <c r="BC88" s="177">
        <v>-30.012499999999999</v>
      </c>
      <c r="BD88" s="174" t="s">
        <v>1014</v>
      </c>
      <c r="BF88" s="177">
        <v>2021</v>
      </c>
      <c r="BJ88" s="182">
        <v>1.0576000000000001</v>
      </c>
      <c r="BK88" s="182">
        <v>4.7999999999999996E-3</v>
      </c>
      <c r="DH88" s="186"/>
    </row>
    <row r="89" spans="1:112" s="177" customFormat="1" ht="14" x14ac:dyDescent="0.15">
      <c r="A89" s="177" t="s">
        <v>989</v>
      </c>
      <c r="B89" s="172" t="s">
        <v>999</v>
      </c>
      <c r="C89" s="172">
        <v>6</v>
      </c>
      <c r="D89" s="179" t="str">
        <f t="shared" si="3"/>
        <v>S5.6_0-15</v>
      </c>
      <c r="E89" s="179">
        <v>2019</v>
      </c>
      <c r="F89" s="183"/>
      <c r="G89" s="183"/>
      <c r="H89" s="174"/>
      <c r="I89" s="173">
        <v>0</v>
      </c>
      <c r="J89" s="173">
        <v>15</v>
      </c>
      <c r="S89" s="184">
        <v>1.2835671342685373</v>
      </c>
      <c r="T89" s="184">
        <v>1.2830000000000001</v>
      </c>
      <c r="U89" s="174" t="s">
        <v>1013</v>
      </c>
      <c r="V89" s="177">
        <v>78</v>
      </c>
      <c r="W89" s="177">
        <v>18</v>
      </c>
      <c r="X89" s="177">
        <v>5</v>
      </c>
      <c r="Y89" s="177">
        <v>0</v>
      </c>
      <c r="Z89" s="174">
        <v>2</v>
      </c>
      <c r="AB89" s="174"/>
      <c r="AE89" s="177">
        <v>5.5</v>
      </c>
      <c r="AH89" s="180" t="s">
        <v>247</v>
      </c>
      <c r="AR89" s="178">
        <f t="shared" si="4"/>
        <v>0.19295288083126949</v>
      </c>
      <c r="AS89" s="184">
        <v>0.73102595839268891</v>
      </c>
      <c r="AT89" s="185">
        <v>0.9239788392239584</v>
      </c>
      <c r="AU89" s="185">
        <v>14.074813417350219</v>
      </c>
      <c r="AV89" s="186"/>
      <c r="AW89" s="184">
        <v>3.5000000000000003E-2</v>
      </c>
      <c r="AY89" s="178">
        <v>20.886455954076823</v>
      </c>
      <c r="BC89" s="177">
        <v>-29.907</v>
      </c>
      <c r="BD89" s="174" t="s">
        <v>1014</v>
      </c>
      <c r="BF89" s="177">
        <v>2021</v>
      </c>
      <c r="BJ89" s="182">
        <v>1.0243</v>
      </c>
      <c r="BK89" s="182">
        <v>4.6999999999999993E-3</v>
      </c>
      <c r="DH89" s="186"/>
    </row>
    <row r="90" spans="1:112" s="177" customFormat="1" ht="14" x14ac:dyDescent="0.15">
      <c r="A90" s="177" t="s">
        <v>989</v>
      </c>
      <c r="B90" s="172" t="s">
        <v>999</v>
      </c>
      <c r="C90" s="172">
        <v>7</v>
      </c>
      <c r="D90" s="179" t="str">
        <f t="shared" si="3"/>
        <v>S5.7_0-15</v>
      </c>
      <c r="E90" s="179">
        <v>2019</v>
      </c>
      <c r="F90" s="183"/>
      <c r="G90" s="183"/>
      <c r="H90" s="174"/>
      <c r="I90" s="173">
        <v>0</v>
      </c>
      <c r="J90" s="173">
        <v>15</v>
      </c>
      <c r="S90" s="184">
        <v>1.092092092092092</v>
      </c>
      <c r="T90" s="184">
        <v>1.0920000000000001</v>
      </c>
      <c r="U90" s="174" t="s">
        <v>1013</v>
      </c>
      <c r="V90" s="177">
        <v>78</v>
      </c>
      <c r="W90" s="177">
        <v>18</v>
      </c>
      <c r="X90" s="177">
        <v>5</v>
      </c>
      <c r="Y90" s="177">
        <v>0</v>
      </c>
      <c r="Z90" s="174">
        <v>2</v>
      </c>
      <c r="AB90" s="174"/>
      <c r="AE90" s="177">
        <v>5.5</v>
      </c>
      <c r="AH90" s="180" t="s">
        <v>247</v>
      </c>
      <c r="AR90" s="178">
        <v>0</v>
      </c>
      <c r="AS90" s="184">
        <v>0.75233465363137175</v>
      </c>
      <c r="AT90" s="185">
        <v>0.73357889917926566</v>
      </c>
      <c r="AU90" s="185">
        <v>12.324280887564962</v>
      </c>
      <c r="AV90" s="186"/>
      <c r="AW90" s="184">
        <v>2.9000000000000001E-2</v>
      </c>
      <c r="AY90" s="178">
        <v>25.94257426315075</v>
      </c>
      <c r="BC90" s="177">
        <v>-30.308500000000002</v>
      </c>
      <c r="BD90" s="174" t="s">
        <v>1014</v>
      </c>
      <c r="BF90" s="177">
        <v>2021</v>
      </c>
      <c r="BJ90" s="182">
        <v>1.0186999999999999</v>
      </c>
      <c r="BK90" s="182">
        <v>4.5999999999999999E-3</v>
      </c>
      <c r="DH90" s="186"/>
    </row>
    <row r="91" spans="1:112" s="177" customFormat="1" ht="14" x14ac:dyDescent="0.15">
      <c r="A91" s="177" t="s">
        <v>989</v>
      </c>
      <c r="B91" s="172" t="s">
        <v>999</v>
      </c>
      <c r="C91" s="172">
        <v>8</v>
      </c>
      <c r="D91" s="179" t="str">
        <f t="shared" si="3"/>
        <v>S5.8_0-15</v>
      </c>
      <c r="E91" s="179">
        <v>2019</v>
      </c>
      <c r="F91" s="183"/>
      <c r="G91" s="183"/>
      <c r="H91" s="174"/>
      <c r="I91" s="173">
        <v>0</v>
      </c>
      <c r="J91" s="173">
        <v>15</v>
      </c>
      <c r="S91" s="184">
        <v>1.1031031031031031</v>
      </c>
      <c r="T91" s="184">
        <v>1.103</v>
      </c>
      <c r="U91" s="174" t="s">
        <v>1013</v>
      </c>
      <c r="V91" s="177">
        <v>78</v>
      </c>
      <c r="W91" s="177">
        <v>18</v>
      </c>
      <c r="X91" s="177">
        <v>5</v>
      </c>
      <c r="Y91" s="177">
        <v>0</v>
      </c>
      <c r="Z91" s="174">
        <v>2</v>
      </c>
      <c r="AB91" s="174"/>
      <c r="AE91" s="177">
        <v>5.5</v>
      </c>
      <c r="AH91" s="180" t="s">
        <v>247</v>
      </c>
      <c r="AR91" s="178">
        <f t="shared" si="4"/>
        <v>3.1928262196946333E-3</v>
      </c>
      <c r="AS91" s="184">
        <v>0.59082479513890473</v>
      </c>
      <c r="AT91" s="185">
        <v>0.59401762135859937</v>
      </c>
      <c r="AU91" s="185">
        <v>9.7761099736197146</v>
      </c>
      <c r="AV91" s="186"/>
      <c r="AW91" s="184">
        <v>2.9000000000000001E-2</v>
      </c>
      <c r="AY91" s="178">
        <v>20.373268797893267</v>
      </c>
      <c r="BC91" s="177">
        <v>-29.806500000000003</v>
      </c>
      <c r="BD91" s="174" t="s">
        <v>1014</v>
      </c>
      <c r="BF91" s="177">
        <v>2021</v>
      </c>
      <c r="BJ91" s="182">
        <v>0.94569999999999999</v>
      </c>
      <c r="BK91" s="182">
        <v>4.3E-3</v>
      </c>
      <c r="DH91" s="186"/>
    </row>
    <row r="92" spans="1:112" s="177" customFormat="1" ht="14" x14ac:dyDescent="0.15">
      <c r="A92" s="177" t="s">
        <v>989</v>
      </c>
      <c r="B92" s="172" t="s">
        <v>999</v>
      </c>
      <c r="C92" s="172">
        <v>9</v>
      </c>
      <c r="D92" s="179" t="str">
        <f t="shared" si="3"/>
        <v>S5.9_0-15</v>
      </c>
      <c r="E92" s="179">
        <v>2019</v>
      </c>
      <c r="F92" s="183"/>
      <c r="G92" s="183"/>
      <c r="H92" s="174"/>
      <c r="I92" s="173">
        <v>0</v>
      </c>
      <c r="J92" s="173">
        <v>15</v>
      </c>
      <c r="S92" s="184">
        <v>1.188376753507014</v>
      </c>
      <c r="T92" s="184">
        <v>1.1879999999999999</v>
      </c>
      <c r="U92" s="174" t="s">
        <v>1013</v>
      </c>
      <c r="V92" s="177">
        <v>78</v>
      </c>
      <c r="W92" s="177">
        <v>18</v>
      </c>
      <c r="X92" s="177">
        <v>5</v>
      </c>
      <c r="Y92" s="177">
        <v>0</v>
      </c>
      <c r="Z92" s="174">
        <v>2</v>
      </c>
      <c r="AB92" s="174"/>
      <c r="AE92" s="177">
        <v>5.5</v>
      </c>
      <c r="AH92" s="180" t="s">
        <v>247</v>
      </c>
      <c r="AR92" s="178">
        <f t="shared" si="4"/>
        <v>0.10483278465813628</v>
      </c>
      <c r="AS92" s="184">
        <v>1.2584874842491738</v>
      </c>
      <c r="AT92" s="185">
        <v>1.3633202689073101</v>
      </c>
      <c r="AU92" s="185">
        <v>22.43335906291864</v>
      </c>
      <c r="AV92" s="186"/>
      <c r="AW92" s="184">
        <v>0.03</v>
      </c>
      <c r="AY92" s="178">
        <v>41.949582808305792</v>
      </c>
      <c r="BC92" s="177">
        <v>-29.434666666666669</v>
      </c>
      <c r="BD92" s="174" t="s">
        <v>1014</v>
      </c>
      <c r="BF92" s="177">
        <v>2021</v>
      </c>
      <c r="BJ92" s="182">
        <v>1.0456000000000001</v>
      </c>
      <c r="BK92" s="182">
        <v>4.7999999999999996E-3</v>
      </c>
      <c r="DH92" s="186"/>
    </row>
    <row r="93" spans="1:112" s="177" customFormat="1" ht="14" x14ac:dyDescent="0.15">
      <c r="A93" s="177" t="s">
        <v>989</v>
      </c>
      <c r="B93" s="172" t="s">
        <v>1000</v>
      </c>
      <c r="C93" s="172">
        <v>1</v>
      </c>
      <c r="D93" s="179" t="str">
        <f t="shared" si="3"/>
        <v>S6.1_0-15</v>
      </c>
      <c r="E93" s="179">
        <v>2019</v>
      </c>
      <c r="F93" s="183"/>
      <c r="G93" s="183"/>
      <c r="H93" s="174"/>
      <c r="I93" s="173">
        <v>0</v>
      </c>
      <c r="J93" s="173">
        <v>15</v>
      </c>
      <c r="S93" s="184">
        <v>1.2547642928786358</v>
      </c>
      <c r="T93" s="184">
        <v>1.254</v>
      </c>
      <c r="U93" s="174" t="s">
        <v>1013</v>
      </c>
      <c r="V93" s="177">
        <v>24</v>
      </c>
      <c r="W93" s="177">
        <v>66</v>
      </c>
      <c r="X93" s="177">
        <v>10</v>
      </c>
      <c r="Y93" s="177">
        <v>0</v>
      </c>
      <c r="Z93" s="174">
        <v>2</v>
      </c>
      <c r="AB93" s="174"/>
      <c r="AE93" s="177">
        <v>5.2</v>
      </c>
      <c r="AH93" s="180" t="s">
        <v>247</v>
      </c>
      <c r="AR93" s="178">
        <v>0</v>
      </c>
      <c r="AS93" s="184">
        <v>0.71389756269900473</v>
      </c>
      <c r="AT93" s="185">
        <v>0.69973513752117011</v>
      </c>
      <c r="AU93" s="185">
        <v>13.436597556716974</v>
      </c>
      <c r="AV93" s="186"/>
      <c r="AW93" s="184">
        <v>7.2999999999999995E-2</v>
      </c>
      <c r="AY93" s="178">
        <v>9.7794186671096544</v>
      </c>
      <c r="BC93" s="177">
        <v>-30.050666666666668</v>
      </c>
      <c r="BD93" s="174" t="s">
        <v>1014</v>
      </c>
      <c r="BF93" s="177">
        <v>2021</v>
      </c>
      <c r="BJ93" s="182">
        <v>1.0122</v>
      </c>
      <c r="BK93" s="182">
        <v>4.5999999999999999E-3</v>
      </c>
      <c r="DH93" s="186"/>
    </row>
    <row r="94" spans="1:112" s="177" customFormat="1" ht="14" x14ac:dyDescent="0.15">
      <c r="A94" s="177" t="s">
        <v>989</v>
      </c>
      <c r="B94" s="172" t="s">
        <v>1000</v>
      </c>
      <c r="C94" s="172">
        <v>2</v>
      </c>
      <c r="D94" s="179" t="str">
        <f t="shared" si="3"/>
        <v>S6.2_0-15</v>
      </c>
      <c r="E94" s="179">
        <v>2019</v>
      </c>
      <c r="F94" s="183"/>
      <c r="G94" s="183"/>
      <c r="H94" s="174"/>
      <c r="I94" s="173">
        <v>0</v>
      </c>
      <c r="J94" s="173">
        <v>15</v>
      </c>
      <c r="S94" s="184">
        <v>1.293443400702154</v>
      </c>
      <c r="T94" s="184">
        <v>1.2930000000000001</v>
      </c>
      <c r="U94" s="174" t="s">
        <v>1013</v>
      </c>
      <c r="V94" s="177">
        <v>24</v>
      </c>
      <c r="W94" s="177">
        <v>66</v>
      </c>
      <c r="X94" s="177">
        <v>10</v>
      </c>
      <c r="Y94" s="177">
        <v>0.2</v>
      </c>
      <c r="Z94" s="174">
        <v>2</v>
      </c>
      <c r="AB94" s="174"/>
      <c r="AE94" s="177">
        <v>5.2</v>
      </c>
      <c r="AH94" s="180" t="s">
        <v>247</v>
      </c>
      <c r="AR94" s="178">
        <f t="shared" si="4"/>
        <v>8.3824280307047916E-2</v>
      </c>
      <c r="AS94" s="184">
        <v>1.5631538448760283</v>
      </c>
      <c r="AT94" s="185">
        <v>1.6469781251830762</v>
      </c>
      <c r="AU94" s="185">
        <v>30.327765374056458</v>
      </c>
      <c r="AV94" s="186"/>
      <c r="AW94" s="184">
        <v>5.5E-2</v>
      </c>
      <c r="AY94" s="178">
        <v>28.420978997745969</v>
      </c>
      <c r="BC94" s="177">
        <v>-30.163500000000003</v>
      </c>
      <c r="BD94" s="174" t="s">
        <v>1014</v>
      </c>
      <c r="BF94" s="177">
        <v>2021</v>
      </c>
      <c r="BJ94" s="182">
        <v>1.0683</v>
      </c>
      <c r="BK94" s="182">
        <v>4.8999999999999998E-3</v>
      </c>
      <c r="DH94" s="186"/>
    </row>
    <row r="95" spans="1:112" s="177" customFormat="1" ht="14" x14ac:dyDescent="0.15">
      <c r="A95" s="177" t="s">
        <v>989</v>
      </c>
      <c r="B95" s="172" t="s">
        <v>1000</v>
      </c>
      <c r="C95" s="172">
        <v>3</v>
      </c>
      <c r="D95" s="179" t="str">
        <f t="shared" si="3"/>
        <v>S6.3_0-15</v>
      </c>
      <c r="E95" s="179">
        <v>2019</v>
      </c>
      <c r="F95" s="183"/>
      <c r="G95" s="183"/>
      <c r="H95" s="174"/>
      <c r="I95" s="173">
        <v>0</v>
      </c>
      <c r="J95" s="173">
        <v>15</v>
      </c>
      <c r="S95" s="184">
        <v>1.3753753753753755</v>
      </c>
      <c r="T95" s="184">
        <v>1.375</v>
      </c>
      <c r="U95" s="174" t="s">
        <v>1013</v>
      </c>
      <c r="V95" s="177">
        <v>24</v>
      </c>
      <c r="W95" s="177">
        <v>66</v>
      </c>
      <c r="X95" s="177">
        <v>10</v>
      </c>
      <c r="Y95" s="177">
        <v>0</v>
      </c>
      <c r="Z95" s="174">
        <v>2</v>
      </c>
      <c r="AB95" s="174"/>
      <c r="AE95" s="177">
        <v>5.2</v>
      </c>
      <c r="AH95" s="180" t="s">
        <v>247</v>
      </c>
      <c r="AR95" s="178">
        <f t="shared" si="4"/>
        <v>0.35897855857585159</v>
      </c>
      <c r="AS95" s="184">
        <v>1.2872867100636567</v>
      </c>
      <c r="AT95" s="185">
        <v>1.6462652686395083</v>
      </c>
      <c r="AU95" s="185">
        <v>26.557536631043007</v>
      </c>
      <c r="AV95" s="186"/>
      <c r="AW95" s="184">
        <v>0.04</v>
      </c>
      <c r="AY95" s="178">
        <v>32.1821677515914</v>
      </c>
      <c r="BC95" s="177">
        <v>-30.862333333333332</v>
      </c>
      <c r="BD95" s="174" t="s">
        <v>1014</v>
      </c>
      <c r="BF95" s="177">
        <v>2021</v>
      </c>
      <c r="BJ95" s="182">
        <v>1.0715000000000001</v>
      </c>
      <c r="BK95" s="182">
        <v>4.8999999999999998E-3</v>
      </c>
      <c r="DH95" s="186"/>
    </row>
    <row r="96" spans="1:112" s="177" customFormat="1" ht="14" x14ac:dyDescent="0.15">
      <c r="A96" s="177" t="s">
        <v>989</v>
      </c>
      <c r="B96" s="172" t="s">
        <v>1000</v>
      </c>
      <c r="C96" s="172">
        <v>4</v>
      </c>
      <c r="D96" s="179" t="str">
        <f t="shared" si="3"/>
        <v>S6.4_0-15</v>
      </c>
      <c r="E96" s="179">
        <v>2019</v>
      </c>
      <c r="F96" s="183"/>
      <c r="G96" s="183"/>
      <c r="H96" s="174"/>
      <c r="I96" s="173">
        <v>0</v>
      </c>
      <c r="J96" s="173">
        <v>15</v>
      </c>
      <c r="S96" s="184">
        <v>1.4248496993987978</v>
      </c>
      <c r="T96" s="184">
        <v>1.4240000000000002</v>
      </c>
      <c r="U96" s="174" t="s">
        <v>1013</v>
      </c>
      <c r="V96" s="177">
        <v>24</v>
      </c>
      <c r="W96" s="177">
        <v>66</v>
      </c>
      <c r="X96" s="177">
        <v>10</v>
      </c>
      <c r="Y96" s="177">
        <v>0</v>
      </c>
      <c r="Z96" s="174">
        <v>2</v>
      </c>
      <c r="AB96" s="174"/>
      <c r="AE96" s="177">
        <v>5.2</v>
      </c>
      <c r="AH96" s="180" t="s">
        <v>247</v>
      </c>
      <c r="AR96" s="178">
        <v>0</v>
      </c>
      <c r="AS96" s="184">
        <v>0.63629182817438013</v>
      </c>
      <c r="AT96" s="185">
        <v>0.56651921119676962</v>
      </c>
      <c r="AU96" s="185">
        <v>13.599303301562655</v>
      </c>
      <c r="AV96" s="186"/>
      <c r="AW96" s="184">
        <v>6.4000000000000001E-2</v>
      </c>
      <c r="AY96" s="178">
        <v>9.94205981522469</v>
      </c>
      <c r="BC96" s="177">
        <v>-30.06816666666667</v>
      </c>
      <c r="BD96" s="174" t="s">
        <v>1014</v>
      </c>
      <c r="BF96" s="177">
        <v>2021</v>
      </c>
      <c r="BJ96" s="182">
        <v>1.0241</v>
      </c>
      <c r="BK96" s="182">
        <v>4.6999999999999993E-3</v>
      </c>
      <c r="DH96" s="186"/>
    </row>
    <row r="97" spans="1:112" s="177" customFormat="1" ht="14" x14ac:dyDescent="0.15">
      <c r="A97" s="177" t="s">
        <v>989</v>
      </c>
      <c r="B97" s="172" t="s">
        <v>1000</v>
      </c>
      <c r="C97" s="172">
        <v>5</v>
      </c>
      <c r="D97" s="179" t="str">
        <f t="shared" si="3"/>
        <v>S6.5_0-15</v>
      </c>
      <c r="E97" s="179">
        <v>2019</v>
      </c>
      <c r="F97" s="183"/>
      <c r="G97" s="183"/>
      <c r="H97" s="174"/>
      <c r="I97" s="173">
        <v>0</v>
      </c>
      <c r="J97" s="173">
        <v>15</v>
      </c>
      <c r="S97" s="184">
        <v>1.3639999999999999</v>
      </c>
      <c r="T97" s="184">
        <v>1.3639999999999999</v>
      </c>
      <c r="U97" s="174" t="s">
        <v>1013</v>
      </c>
      <c r="V97" s="177">
        <v>24</v>
      </c>
      <c r="W97" s="177">
        <v>66</v>
      </c>
      <c r="X97" s="177">
        <v>10</v>
      </c>
      <c r="Y97" s="177">
        <v>0</v>
      </c>
      <c r="Z97" s="174">
        <v>2</v>
      </c>
      <c r="AB97" s="174"/>
      <c r="AE97" s="177">
        <v>5.2</v>
      </c>
      <c r="AH97" s="180" t="s">
        <v>247</v>
      </c>
      <c r="AR97" s="178">
        <f t="shared" si="4"/>
        <v>9.3075096098256926E-2</v>
      </c>
      <c r="AS97" s="184">
        <v>1.3703281112672498</v>
      </c>
      <c r="AT97" s="185">
        <v>1.4634032073655068</v>
      </c>
      <c r="AU97" s="185">
        <v>28.03691315652793</v>
      </c>
      <c r="AV97" s="186"/>
      <c r="AW97" s="184">
        <v>0.48399999999999999</v>
      </c>
      <c r="AY97" s="178">
        <f>AS97/AW97</f>
        <v>2.8312564282381194</v>
      </c>
      <c r="BC97" s="177">
        <v>-30.898833333333332</v>
      </c>
      <c r="BD97" s="174" t="s">
        <v>1014</v>
      </c>
      <c r="BF97" s="177">
        <v>2021</v>
      </c>
      <c r="BJ97" s="182">
        <v>1.093</v>
      </c>
      <c r="BK97" s="182">
        <v>5.0000000000000001E-3</v>
      </c>
      <c r="DH97" s="186"/>
    </row>
    <row r="98" spans="1:112" s="10" customFormat="1" ht="12.5" customHeight="1" x14ac:dyDescent="0.2">
      <c r="A98" s="177" t="s">
        <v>989</v>
      </c>
      <c r="B98" s="6" t="s">
        <v>1003</v>
      </c>
      <c r="C98" s="6">
        <v>4</v>
      </c>
      <c r="D98" s="179" t="s">
        <v>1109</v>
      </c>
      <c r="E98" s="179">
        <v>2019</v>
      </c>
      <c r="F98" s="192"/>
      <c r="G98" s="192"/>
      <c r="H98" s="13"/>
      <c r="I98" s="6">
        <v>15</v>
      </c>
      <c r="J98" s="6">
        <v>30</v>
      </c>
      <c r="S98" s="189">
        <v>1.3721423164269495</v>
      </c>
      <c r="T98" s="189">
        <v>1.3760000000000003</v>
      </c>
      <c r="U98" s="174" t="s">
        <v>1013</v>
      </c>
      <c r="V98" s="10">
        <v>17</v>
      </c>
      <c r="W98" s="10">
        <v>51</v>
      </c>
      <c r="X98" s="10">
        <v>29</v>
      </c>
      <c r="Y98" s="10">
        <v>0.8</v>
      </c>
      <c r="Z98" s="174">
        <v>2</v>
      </c>
      <c r="AE98" s="10">
        <v>5.2</v>
      </c>
      <c r="AH98" s="180" t="s">
        <v>247</v>
      </c>
      <c r="AR98" s="178">
        <f t="shared" si="4"/>
        <v>0</v>
      </c>
      <c r="AS98" s="189">
        <v>3.8437073255817502</v>
      </c>
      <c r="AT98" s="193">
        <v>3.8437073255817502</v>
      </c>
      <c r="AU98" s="193">
        <v>79.111702100864662</v>
      </c>
      <c r="AV98" s="191"/>
      <c r="AW98" s="10">
        <v>0.22500000000000001</v>
      </c>
      <c r="AY98" s="178">
        <v>16.378897728405796</v>
      </c>
      <c r="BC98" s="10">
        <v>-28.383285714285719</v>
      </c>
      <c r="BD98" s="174" t="s">
        <v>1014</v>
      </c>
      <c r="BF98" s="10">
        <v>2021</v>
      </c>
      <c r="BI98" s="194"/>
      <c r="BJ98" s="190">
        <v>0.62671599999999994</v>
      </c>
      <c r="BK98" s="190">
        <v>2.9480000000000001E-3</v>
      </c>
      <c r="DH98" s="191"/>
    </row>
    <row r="99" spans="1:112" s="10" customFormat="1" ht="12.5" customHeight="1" x14ac:dyDescent="0.2">
      <c r="A99" s="177" t="s">
        <v>989</v>
      </c>
      <c r="B99" s="6" t="s">
        <v>1003</v>
      </c>
      <c r="C99" s="6">
        <v>4</v>
      </c>
      <c r="D99" s="179" t="s">
        <v>1110</v>
      </c>
      <c r="E99" s="179">
        <v>2019</v>
      </c>
      <c r="F99" s="192"/>
      <c r="G99" s="192"/>
      <c r="H99" s="13"/>
      <c r="I99" s="6">
        <v>30</v>
      </c>
      <c r="J99" s="6">
        <v>45</v>
      </c>
      <c r="S99" s="189">
        <v>1.3721423164269495</v>
      </c>
      <c r="T99" s="189">
        <v>1.3760000000000003</v>
      </c>
      <c r="U99" s="174" t="s">
        <v>1013</v>
      </c>
      <c r="AH99" s="191"/>
      <c r="AR99" s="178">
        <f t="shared" si="4"/>
        <v>0</v>
      </c>
      <c r="AS99" s="189">
        <v>2.1276571149808445</v>
      </c>
      <c r="AT99" s="193">
        <v>2.1276571149808445</v>
      </c>
      <c r="AU99" s="193">
        <v>43.791725434681446</v>
      </c>
      <c r="AV99" s="191"/>
      <c r="AW99" s="10">
        <v>0.125</v>
      </c>
      <c r="AY99" s="178">
        <v>17.866304729160017</v>
      </c>
      <c r="BC99" s="10">
        <v>-28.647023809523809</v>
      </c>
      <c r="BD99" s="174" t="s">
        <v>1014</v>
      </c>
      <c r="BF99" s="10">
        <v>2022</v>
      </c>
      <c r="BI99" s="194"/>
      <c r="BJ99" s="190">
        <v>0.45850000000000002</v>
      </c>
      <c r="BK99" s="190">
        <v>2.2079999999999999E-3</v>
      </c>
      <c r="DH99" s="191"/>
    </row>
    <row r="100" spans="1:112" s="10" customFormat="1" ht="12.5" customHeight="1" x14ac:dyDescent="0.2">
      <c r="A100" s="177" t="s">
        <v>989</v>
      </c>
      <c r="B100" s="6" t="s">
        <v>1003</v>
      </c>
      <c r="C100" s="6">
        <v>4</v>
      </c>
      <c r="D100" s="179" t="s">
        <v>1111</v>
      </c>
      <c r="E100" s="179">
        <v>2019</v>
      </c>
      <c r="F100" s="192"/>
      <c r="G100" s="192"/>
      <c r="H100" s="13"/>
      <c r="I100" s="6">
        <v>45</v>
      </c>
      <c r="J100" s="6">
        <v>60</v>
      </c>
      <c r="S100" s="189">
        <v>1.3721423164269495</v>
      </c>
      <c r="T100" s="189">
        <v>1.3760000000000003</v>
      </c>
      <c r="U100" s="174" t="s">
        <v>1013</v>
      </c>
      <c r="AH100" s="191"/>
      <c r="AR100" s="178">
        <f t="shared" si="4"/>
        <v>0</v>
      </c>
      <c r="AS100" s="189">
        <v>2.4260215213676597</v>
      </c>
      <c r="AT100" s="193">
        <v>2.4260215213676597</v>
      </c>
      <c r="AU100" s="193">
        <v>49.93270185046579</v>
      </c>
      <c r="AV100" s="191"/>
      <c r="AW100" s="10">
        <v>0.13800000000000001</v>
      </c>
      <c r="AY100" s="178">
        <v>17.384720293959013</v>
      </c>
      <c r="BC100" s="10">
        <v>-28.503261904761906</v>
      </c>
      <c r="BD100" s="174" t="s">
        <v>1014</v>
      </c>
      <c r="BF100" s="10">
        <v>2021</v>
      </c>
      <c r="BI100" s="194"/>
      <c r="BJ100" s="190">
        <v>0.49560399999999999</v>
      </c>
      <c r="BK100" s="190">
        <v>2.2929999999999999E-3</v>
      </c>
      <c r="DH100" s="191"/>
    </row>
    <row r="101" spans="1:112" s="10" customFormat="1" ht="12.5" customHeight="1" x14ac:dyDescent="0.2">
      <c r="A101" s="177" t="s">
        <v>989</v>
      </c>
      <c r="B101" s="6" t="s">
        <v>1003</v>
      </c>
      <c r="C101" s="6">
        <v>5</v>
      </c>
      <c r="D101" s="179" t="s">
        <v>1112</v>
      </c>
      <c r="E101" s="179">
        <v>2019</v>
      </c>
      <c r="F101" s="192"/>
      <c r="G101" s="192"/>
      <c r="H101" s="13"/>
      <c r="I101" s="6">
        <v>15</v>
      </c>
      <c r="J101" s="6">
        <v>30</v>
      </c>
      <c r="S101" s="189">
        <v>1.0107318555663189</v>
      </c>
      <c r="T101" s="189">
        <v>1.02</v>
      </c>
      <c r="U101" s="174" t="s">
        <v>1013</v>
      </c>
      <c r="V101" s="10">
        <v>17</v>
      </c>
      <c r="W101" s="10">
        <v>51</v>
      </c>
      <c r="X101" s="10">
        <v>29</v>
      </c>
      <c r="Y101" s="10">
        <v>1.5</v>
      </c>
      <c r="Z101" s="174">
        <v>2</v>
      </c>
      <c r="AE101" s="10">
        <v>5.2</v>
      </c>
      <c r="AH101" s="180" t="s">
        <v>247</v>
      </c>
      <c r="AR101" s="178">
        <f t="shared" si="4"/>
        <v>0</v>
      </c>
      <c r="AS101" s="189">
        <v>3.6656835677161133</v>
      </c>
      <c r="AT101" s="193">
        <v>3.6656835677161133</v>
      </c>
      <c r="AU101" s="193">
        <v>55.575347314750069</v>
      </c>
      <c r="AV101" s="191"/>
      <c r="AW101" s="10">
        <v>0.23200000000000001</v>
      </c>
      <c r="AY101" s="178">
        <v>15.474442921381973</v>
      </c>
      <c r="BC101" s="10">
        <v>-28.53314285714286</v>
      </c>
      <c r="BD101" s="174" t="s">
        <v>1014</v>
      </c>
      <c r="BF101" s="10">
        <v>2021</v>
      </c>
      <c r="BI101" s="194"/>
      <c r="BJ101" s="190">
        <v>0.57821400000000001</v>
      </c>
      <c r="BK101" s="190">
        <v>2.64E-3</v>
      </c>
      <c r="DH101" s="191"/>
    </row>
    <row r="102" spans="1:112" s="10" customFormat="1" ht="12.5" customHeight="1" x14ac:dyDescent="0.2">
      <c r="A102" s="177" t="s">
        <v>989</v>
      </c>
      <c r="B102" s="6" t="s">
        <v>1003</v>
      </c>
      <c r="C102" s="6">
        <v>5</v>
      </c>
      <c r="D102" s="179" t="s">
        <v>1113</v>
      </c>
      <c r="E102" s="179">
        <v>2019</v>
      </c>
      <c r="F102" s="192"/>
      <c r="G102" s="192"/>
      <c r="H102" s="13"/>
      <c r="I102" s="6">
        <v>30</v>
      </c>
      <c r="J102" s="6">
        <v>45</v>
      </c>
      <c r="S102" s="189">
        <v>1.1928544134505159</v>
      </c>
      <c r="T102" s="189">
        <v>1.2110000000000001</v>
      </c>
      <c r="U102" s="174" t="s">
        <v>1013</v>
      </c>
      <c r="Y102" s="10">
        <v>3.3</v>
      </c>
      <c r="Z102" s="174">
        <v>2</v>
      </c>
      <c r="AH102" s="191"/>
      <c r="AR102" s="178">
        <f t="shared" si="4"/>
        <v>0</v>
      </c>
      <c r="AS102" s="189">
        <v>5.2647967461358576</v>
      </c>
      <c r="AT102" s="193">
        <v>5.2647967461358576</v>
      </c>
      <c r="AU102" s="193">
        <v>94.202040518221096</v>
      </c>
      <c r="AV102" s="191"/>
      <c r="AW102" s="10">
        <v>0.308</v>
      </c>
      <c r="AY102" s="178">
        <v>17.176335774829518</v>
      </c>
      <c r="BC102" s="10">
        <v>-28.373714285714286</v>
      </c>
      <c r="BD102" s="174" t="s">
        <v>1014</v>
      </c>
      <c r="BF102" s="10">
        <v>2021</v>
      </c>
      <c r="BI102" s="194"/>
      <c r="BJ102" s="190">
        <v>0.69467200000000007</v>
      </c>
      <c r="BK102" s="190">
        <v>3.1649999999999998E-3</v>
      </c>
      <c r="DH102" s="191"/>
    </row>
    <row r="103" spans="1:112" s="10" customFormat="1" ht="12.5" customHeight="1" x14ac:dyDescent="0.2">
      <c r="A103" s="177" t="s">
        <v>989</v>
      </c>
      <c r="B103" s="6" t="s">
        <v>1003</v>
      </c>
      <c r="C103" s="6">
        <v>5</v>
      </c>
      <c r="D103" s="179" t="s">
        <v>1114</v>
      </c>
      <c r="E103" s="179">
        <v>2019</v>
      </c>
      <c r="F103" s="192"/>
      <c r="G103" s="192"/>
      <c r="H103" s="13"/>
      <c r="I103" s="6">
        <v>45</v>
      </c>
      <c r="J103" s="6">
        <v>60</v>
      </c>
      <c r="S103" s="189">
        <v>1.1928544134505159</v>
      </c>
      <c r="T103" s="189">
        <v>1.2110000000000001</v>
      </c>
      <c r="U103" s="174" t="s">
        <v>1013</v>
      </c>
      <c r="AH103" s="191"/>
      <c r="AR103" s="178">
        <f t="shared" si="4"/>
        <v>0</v>
      </c>
      <c r="AS103" s="189">
        <v>2.8900399430206347</v>
      </c>
      <c r="AT103" s="193">
        <v>2.8900399430206347</v>
      </c>
      <c r="AU103" s="193">
        <v>51.710953516206629</v>
      </c>
      <c r="AV103" s="191"/>
      <c r="AW103" s="10">
        <v>0.188</v>
      </c>
      <c r="AY103" s="178">
        <v>15.012552821570241</v>
      </c>
      <c r="BC103" s="10">
        <v>-28.581785714285715</v>
      </c>
      <c r="BD103" s="174" t="s">
        <v>1014</v>
      </c>
      <c r="BF103" s="10">
        <v>2021</v>
      </c>
      <c r="BI103" s="194"/>
      <c r="BJ103" s="190">
        <v>0.48114899999999999</v>
      </c>
      <c r="BK103" s="190">
        <v>2.3029999999999999E-3</v>
      </c>
      <c r="DH103" s="191"/>
    </row>
    <row r="104" spans="1:112" s="10" customFormat="1" ht="12.5" customHeight="1" x14ac:dyDescent="0.2">
      <c r="A104" s="177" t="s">
        <v>989</v>
      </c>
      <c r="B104" s="6" t="s">
        <v>1003</v>
      </c>
      <c r="C104" s="6">
        <v>6</v>
      </c>
      <c r="D104" s="179" t="s">
        <v>1115</v>
      </c>
      <c r="E104" s="179">
        <v>2019</v>
      </c>
      <c r="F104" s="192"/>
      <c r="G104" s="192"/>
      <c r="H104" s="13"/>
      <c r="I104" s="6">
        <v>15</v>
      </c>
      <c r="J104" s="6">
        <v>30</v>
      </c>
      <c r="S104" s="189">
        <v>1.3434169884169882</v>
      </c>
      <c r="T104" s="189">
        <v>1.3729999999999998</v>
      </c>
      <c r="U104" s="174" t="s">
        <v>1013</v>
      </c>
      <c r="V104" s="10">
        <v>17</v>
      </c>
      <c r="W104" s="10">
        <v>51</v>
      </c>
      <c r="X104" s="10">
        <v>29</v>
      </c>
      <c r="Y104" s="10">
        <v>6</v>
      </c>
      <c r="Z104" s="174">
        <v>2</v>
      </c>
      <c r="AE104" s="10">
        <v>5.2</v>
      </c>
      <c r="AH104" s="180" t="s">
        <v>247</v>
      </c>
      <c r="AR104" s="178">
        <f t="shared" si="4"/>
        <v>0</v>
      </c>
      <c r="AS104" s="189">
        <v>3.8889201789407117</v>
      </c>
      <c r="AT104" s="193">
        <v>3.8889201789407117</v>
      </c>
      <c r="AU104" s="193">
        <v>78.366621524798788</v>
      </c>
      <c r="AV104" s="191"/>
      <c r="AW104" s="10">
        <v>0.214</v>
      </c>
      <c r="AY104" s="178">
        <v>17.512466339395871</v>
      </c>
      <c r="BC104" s="10">
        <v>-28.801928571428576</v>
      </c>
      <c r="BD104" s="174" t="s">
        <v>1014</v>
      </c>
      <c r="BF104" s="10">
        <v>2022</v>
      </c>
      <c r="BI104" s="194"/>
      <c r="BJ104" s="190">
        <v>0.7087</v>
      </c>
      <c r="BK104" s="190">
        <v>1.8E-3</v>
      </c>
      <c r="DH104" s="191"/>
    </row>
    <row r="105" spans="1:112" s="10" customFormat="1" ht="15.5" customHeight="1" x14ac:dyDescent="0.2">
      <c r="A105" s="177" t="s">
        <v>989</v>
      </c>
      <c r="B105" s="6" t="s">
        <v>1003</v>
      </c>
      <c r="C105" s="6">
        <v>6</v>
      </c>
      <c r="D105" s="179" t="s">
        <v>1116</v>
      </c>
      <c r="E105" s="179">
        <v>2019</v>
      </c>
      <c r="F105" s="192"/>
      <c r="G105" s="192"/>
      <c r="H105" s="13"/>
      <c r="I105" s="6">
        <v>30</v>
      </c>
      <c r="J105" s="6">
        <v>45</v>
      </c>
      <c r="S105" s="189">
        <v>1.2181374865329728</v>
      </c>
      <c r="T105" s="189">
        <v>1.2189999999999999</v>
      </c>
      <c r="U105" s="174" t="s">
        <v>1013</v>
      </c>
      <c r="Y105" s="10">
        <v>0.2</v>
      </c>
      <c r="Z105" s="174">
        <v>2</v>
      </c>
      <c r="AH105" s="191"/>
      <c r="AR105" s="178">
        <f t="shared" si="4"/>
        <v>0</v>
      </c>
      <c r="AS105" s="189">
        <v>2.8966209448594094</v>
      </c>
      <c r="AT105" s="193">
        <v>2.8966209448594094</v>
      </c>
      <c r="AU105" s="193">
        <v>52.927238358147086</v>
      </c>
      <c r="AV105" s="191"/>
      <c r="AW105" s="10">
        <v>0.17299999999999999</v>
      </c>
      <c r="AY105" s="178">
        <v>16.386547973442593</v>
      </c>
      <c r="BC105" s="10">
        <v>-28.798571428571428</v>
      </c>
      <c r="BD105" s="174" t="s">
        <v>1014</v>
      </c>
      <c r="BF105" s="10">
        <v>2022</v>
      </c>
      <c r="BI105" s="194"/>
      <c r="BJ105" s="190">
        <v>0.57379999999999998</v>
      </c>
      <c r="BK105" s="190">
        <v>1.6999999999999999E-3</v>
      </c>
      <c r="DH105" s="191"/>
    </row>
    <row r="106" spans="1:112" s="10" customFormat="1" x14ac:dyDescent="0.2">
      <c r="A106" s="177" t="s">
        <v>989</v>
      </c>
      <c r="B106" s="6" t="s">
        <v>1003</v>
      </c>
      <c r="C106" s="6">
        <v>6</v>
      </c>
      <c r="D106" s="6" t="s">
        <v>1117</v>
      </c>
      <c r="E106" s="179">
        <v>2019</v>
      </c>
      <c r="F106" s="192"/>
      <c r="G106" s="192"/>
      <c r="H106" s="13"/>
      <c r="I106" s="6">
        <v>45</v>
      </c>
      <c r="J106" s="6">
        <v>60</v>
      </c>
      <c r="S106" s="189">
        <v>1.2181374865329728</v>
      </c>
      <c r="T106" s="189">
        <v>1.2189999999999999</v>
      </c>
      <c r="U106" s="174" t="s">
        <v>1013</v>
      </c>
      <c r="AH106" s="191"/>
      <c r="AR106" s="178">
        <f t="shared" si="4"/>
        <v>0</v>
      </c>
      <c r="AS106" s="189">
        <v>5.6618952143396015</v>
      </c>
      <c r="AT106" s="193">
        <v>5.6618952143396015</v>
      </c>
      <c r="AU106" s="193">
        <v>103.45450208113064</v>
      </c>
      <c r="AV106" s="191"/>
      <c r="AW106" s="10">
        <v>0.32900000000000001</v>
      </c>
      <c r="AY106" s="178">
        <v>16.658132399610402</v>
      </c>
      <c r="BC106" s="10">
        <v>-28.650976190476193</v>
      </c>
      <c r="BD106" s="174" t="s">
        <v>1014</v>
      </c>
      <c r="BF106" s="10">
        <v>2022</v>
      </c>
      <c r="BI106" s="194"/>
      <c r="BJ106" s="190">
        <v>0.69679999999999997</v>
      </c>
      <c r="BK106" s="190">
        <v>2.0999999999999999E-3</v>
      </c>
      <c r="DH106" s="191"/>
    </row>
    <row r="107" spans="1:112" s="10" customFormat="1" x14ac:dyDescent="0.2">
      <c r="A107" s="177" t="s">
        <v>989</v>
      </c>
      <c r="B107" s="6" t="s">
        <v>1003</v>
      </c>
      <c r="C107" s="6">
        <v>9</v>
      </c>
      <c r="D107" s="6" t="s">
        <v>1118</v>
      </c>
      <c r="E107" s="179">
        <v>2019</v>
      </c>
      <c r="F107" s="192"/>
      <c r="G107" s="192"/>
      <c r="H107" s="13"/>
      <c r="I107" s="6">
        <v>15</v>
      </c>
      <c r="J107" s="6">
        <v>30</v>
      </c>
      <c r="S107" s="189">
        <v>1.0033854068162045</v>
      </c>
      <c r="T107" s="189">
        <v>1.004</v>
      </c>
      <c r="U107" s="174" t="s">
        <v>1013</v>
      </c>
      <c r="V107" s="10">
        <v>17</v>
      </c>
      <c r="W107" s="10">
        <v>51</v>
      </c>
      <c r="X107" s="10">
        <v>29</v>
      </c>
      <c r="Y107" s="10">
        <v>0.1</v>
      </c>
      <c r="Z107" s="174">
        <v>2</v>
      </c>
      <c r="AE107" s="10">
        <v>5.2</v>
      </c>
      <c r="AH107" s="180" t="s">
        <v>247</v>
      </c>
      <c r="AR107" s="178">
        <f t="shared" si="4"/>
        <v>0</v>
      </c>
      <c r="AS107" s="189">
        <v>2.5598546545090874</v>
      </c>
      <c r="AT107" s="193">
        <v>2.5598546545090874</v>
      </c>
      <c r="AU107" s="193">
        <v>38.527812058574334</v>
      </c>
      <c r="AV107" s="191"/>
      <c r="AW107" s="10">
        <v>0.159</v>
      </c>
      <c r="AY107" s="178">
        <v>16.107833380227291</v>
      </c>
      <c r="BC107" s="10">
        <v>-28.456095238095237</v>
      </c>
      <c r="BD107" s="174" t="s">
        <v>1014</v>
      </c>
      <c r="BF107" s="10">
        <v>2022</v>
      </c>
      <c r="BI107" s="194"/>
      <c r="BJ107" s="190">
        <v>0.56910000000000005</v>
      </c>
      <c r="BK107" s="190">
        <v>1.6999999999999999E-3</v>
      </c>
      <c r="DH107" s="191"/>
    </row>
    <row r="108" spans="1:112" s="10" customFormat="1" x14ac:dyDescent="0.2">
      <c r="A108" s="177" t="s">
        <v>989</v>
      </c>
      <c r="B108" s="6" t="s">
        <v>1005</v>
      </c>
      <c r="C108" s="6">
        <v>2</v>
      </c>
      <c r="D108" s="6" t="s">
        <v>1119</v>
      </c>
      <c r="E108" s="179">
        <v>2019</v>
      </c>
      <c r="F108" s="192"/>
      <c r="G108" s="192"/>
      <c r="H108" s="13"/>
      <c r="I108" s="6">
        <v>15</v>
      </c>
      <c r="J108" s="6">
        <v>30</v>
      </c>
      <c r="S108" s="189">
        <v>1.4628558248601689</v>
      </c>
      <c r="T108" s="189">
        <v>1.4830000000000001</v>
      </c>
      <c r="U108" s="174" t="s">
        <v>1013</v>
      </c>
      <c r="V108" s="10">
        <v>27</v>
      </c>
      <c r="W108" s="10">
        <v>53</v>
      </c>
      <c r="X108" s="10">
        <v>21</v>
      </c>
      <c r="Y108" s="10">
        <v>4.5999999999999996</v>
      </c>
      <c r="Z108" s="174">
        <v>2</v>
      </c>
      <c r="AE108" s="10">
        <v>4.3</v>
      </c>
      <c r="AH108" s="180" t="s">
        <v>247</v>
      </c>
      <c r="AR108" s="178">
        <f t="shared" si="4"/>
        <v>0</v>
      </c>
      <c r="AS108" s="189">
        <v>0.76654941392098164</v>
      </c>
      <c r="AT108" s="193">
        <v>0.76654941392098164</v>
      </c>
      <c r="AU108" s="193">
        <v>16.820269127961851</v>
      </c>
      <c r="AV108" s="191"/>
      <c r="AW108" s="10">
        <v>6.6000000000000003E-2</v>
      </c>
      <c r="AY108" s="178">
        <v>11.044115002783158</v>
      </c>
      <c r="BC108" s="10">
        <v>-28.994440476190476</v>
      </c>
      <c r="BD108" s="174" t="s">
        <v>1014</v>
      </c>
      <c r="BF108" s="10">
        <v>2022</v>
      </c>
      <c r="BI108" s="194"/>
      <c r="BJ108" s="190">
        <v>0.47160000000000002</v>
      </c>
      <c r="BK108" s="190">
        <v>1.2999999999999999E-3</v>
      </c>
      <c r="DH108" s="191"/>
    </row>
    <row r="109" spans="1:112" s="10" customFormat="1" x14ac:dyDescent="0.2">
      <c r="A109" s="177" t="s">
        <v>989</v>
      </c>
      <c r="B109" s="6" t="s">
        <v>1005</v>
      </c>
      <c r="C109" s="6">
        <v>2</v>
      </c>
      <c r="D109" s="6" t="s">
        <v>1120</v>
      </c>
      <c r="E109" s="179">
        <v>2019</v>
      </c>
      <c r="F109" s="192"/>
      <c r="G109" s="192"/>
      <c r="H109" s="13"/>
      <c r="I109" s="6">
        <v>30</v>
      </c>
      <c r="J109" s="6">
        <v>45</v>
      </c>
      <c r="S109" s="189">
        <v>1.5176256233218257</v>
      </c>
      <c r="T109" s="189">
        <v>1.536</v>
      </c>
      <c r="U109" s="174" t="s">
        <v>1013</v>
      </c>
      <c r="V109" s="10">
        <v>23</v>
      </c>
      <c r="W109" s="10">
        <v>56</v>
      </c>
      <c r="X109" s="10">
        <v>21</v>
      </c>
      <c r="Y109" s="10">
        <v>4.3</v>
      </c>
      <c r="Z109" s="174">
        <v>2</v>
      </c>
      <c r="AE109" s="10">
        <v>4.5</v>
      </c>
      <c r="AH109" s="180" t="s">
        <v>247</v>
      </c>
      <c r="AR109" s="178">
        <f t="shared" si="4"/>
        <v>0</v>
      </c>
      <c r="AS109" s="189">
        <v>0.75171620330020172</v>
      </c>
      <c r="AT109" s="193">
        <v>0.75171620330020172</v>
      </c>
      <c r="AU109" s="193">
        <v>17.112356573918774</v>
      </c>
      <c r="AV109" s="191"/>
      <c r="AW109" s="10">
        <v>6.7000000000000004E-2</v>
      </c>
      <c r="AY109" s="178">
        <v>10.529353238011621</v>
      </c>
      <c r="BC109" s="10">
        <v>-29.151452380952382</v>
      </c>
      <c r="BD109" s="174" t="s">
        <v>1014</v>
      </c>
      <c r="BF109" s="10">
        <v>2022</v>
      </c>
      <c r="BI109" s="194"/>
      <c r="BJ109" s="190">
        <v>0.46579999999999999</v>
      </c>
      <c r="BK109" s="190">
        <v>1.2999999999999999E-3</v>
      </c>
      <c r="DH109" s="191"/>
    </row>
    <row r="110" spans="1:112" s="10" customFormat="1" x14ac:dyDescent="0.2">
      <c r="A110" s="177" t="s">
        <v>989</v>
      </c>
      <c r="B110" s="6" t="s">
        <v>1005</v>
      </c>
      <c r="C110" s="6">
        <v>2</v>
      </c>
      <c r="D110" s="6" t="s">
        <v>1121</v>
      </c>
      <c r="E110" s="179">
        <v>2019</v>
      </c>
      <c r="F110" s="192"/>
      <c r="G110" s="192"/>
      <c r="H110" s="13"/>
      <c r="I110" s="6">
        <v>45</v>
      </c>
      <c r="J110" s="6">
        <v>60</v>
      </c>
      <c r="S110" s="189">
        <v>1.5659570234779148</v>
      </c>
      <c r="T110" s="189">
        <v>1.6219999999999999</v>
      </c>
      <c r="U110" s="174" t="s">
        <v>1013</v>
      </c>
      <c r="V110" s="10">
        <v>27</v>
      </c>
      <c r="W110" s="10">
        <v>50</v>
      </c>
      <c r="X110" s="10">
        <v>23</v>
      </c>
      <c r="Y110" s="10">
        <v>13.7</v>
      </c>
      <c r="Z110" s="174">
        <v>2</v>
      </c>
      <c r="AE110" s="10">
        <v>4.5999999999999996</v>
      </c>
      <c r="AH110" s="180" t="s">
        <v>247</v>
      </c>
      <c r="AR110" s="178">
        <f t="shared" si="4"/>
        <v>0</v>
      </c>
      <c r="AS110" s="189">
        <v>0.96598275629675123</v>
      </c>
      <c r="AT110" s="193">
        <v>0.96598275629675123</v>
      </c>
      <c r="AU110" s="193">
        <v>22.690312226721787</v>
      </c>
      <c r="AV110" s="191"/>
      <c r="AW110" s="10">
        <v>6.8000000000000005E-2</v>
      </c>
      <c r="AY110" s="178">
        <v>10.290520465865177</v>
      </c>
      <c r="BC110" s="10">
        <v>-28.893214285714286</v>
      </c>
      <c r="BD110" s="174" t="s">
        <v>1014</v>
      </c>
      <c r="BF110" s="10">
        <v>2022</v>
      </c>
      <c r="BI110" s="194"/>
      <c r="BJ110" s="190">
        <v>0.40689999999999998</v>
      </c>
      <c r="BK110" s="190">
        <v>1.1999999999999999E-3</v>
      </c>
      <c r="DH110" s="191"/>
    </row>
    <row r="111" spans="1:112" s="10" customFormat="1" x14ac:dyDescent="0.2">
      <c r="A111" s="177" t="s">
        <v>989</v>
      </c>
      <c r="B111" s="6" t="s">
        <v>1005</v>
      </c>
      <c r="C111" s="6">
        <v>4</v>
      </c>
      <c r="D111" s="6" t="s">
        <v>1122</v>
      </c>
      <c r="E111" s="179">
        <v>2019</v>
      </c>
      <c r="F111" s="192"/>
      <c r="G111" s="192"/>
      <c r="H111" s="13"/>
      <c r="I111" s="6">
        <v>15</v>
      </c>
      <c r="J111" s="6">
        <v>30</v>
      </c>
      <c r="S111" s="189">
        <v>0.91663214581607289</v>
      </c>
      <c r="T111" s="189">
        <v>1.071</v>
      </c>
      <c r="U111" s="174" t="s">
        <v>1013</v>
      </c>
      <c r="V111" s="10">
        <v>27</v>
      </c>
      <c r="W111" s="10">
        <v>53</v>
      </c>
      <c r="X111" s="10">
        <v>21</v>
      </c>
      <c r="Y111" s="10">
        <v>23.6</v>
      </c>
      <c r="Z111" s="174">
        <v>2</v>
      </c>
      <c r="AE111" s="10">
        <v>4.3</v>
      </c>
      <c r="AH111" s="180" t="s">
        <v>247</v>
      </c>
      <c r="AR111" s="178">
        <f t="shared" si="4"/>
        <v>0</v>
      </c>
      <c r="AS111" s="189">
        <v>1.7568163965865859</v>
      </c>
      <c r="AT111" s="193">
        <v>1.7568163965865859</v>
      </c>
      <c r="AU111" s="193">
        <v>24.155315751120348</v>
      </c>
      <c r="AV111" s="191"/>
      <c r="AW111" s="10">
        <v>9.1999999999999998E-2</v>
      </c>
      <c r="AY111" s="178">
        <v>11.981664956469185</v>
      </c>
      <c r="BC111" s="10">
        <v>-28.636500000000002</v>
      </c>
      <c r="BD111" s="174" t="s">
        <v>1014</v>
      </c>
      <c r="BF111" s="10">
        <v>2022</v>
      </c>
      <c r="BI111" s="194"/>
      <c r="BJ111" s="190">
        <v>0.61970000000000003</v>
      </c>
      <c r="BK111" s="190">
        <v>1.8E-3</v>
      </c>
      <c r="DH111" s="191"/>
    </row>
    <row r="112" spans="1:112" s="10" customFormat="1" x14ac:dyDescent="0.2">
      <c r="A112" s="177" t="s">
        <v>989</v>
      </c>
      <c r="B112" s="6" t="s">
        <v>1005</v>
      </c>
      <c r="C112" s="6">
        <v>4</v>
      </c>
      <c r="D112" s="6" t="s">
        <v>1123</v>
      </c>
      <c r="E112" s="179">
        <v>2019</v>
      </c>
      <c r="F112" s="192"/>
      <c r="G112" s="192"/>
      <c r="H112" s="13"/>
      <c r="I112" s="6">
        <v>30</v>
      </c>
      <c r="J112" s="6">
        <v>45</v>
      </c>
      <c r="S112" s="189">
        <v>1.2009516460905347</v>
      </c>
      <c r="T112" s="189">
        <v>1.587</v>
      </c>
      <c r="U112" s="174" t="s">
        <v>1013</v>
      </c>
      <c r="V112" s="10">
        <v>23</v>
      </c>
      <c r="W112" s="10">
        <v>56</v>
      </c>
      <c r="X112" s="10">
        <v>21</v>
      </c>
      <c r="Y112" s="10">
        <v>70.599999999999994</v>
      </c>
      <c r="Z112" s="174">
        <v>2</v>
      </c>
      <c r="AE112" s="10">
        <v>4.5</v>
      </c>
      <c r="AH112" s="180" t="s">
        <v>247</v>
      </c>
      <c r="AR112" s="178">
        <f t="shared" si="4"/>
        <v>0</v>
      </c>
      <c r="AS112" s="189">
        <v>1.5193188424506037</v>
      </c>
      <c r="AT112" s="193">
        <v>1.5193188424506037</v>
      </c>
      <c r="AU112" s="193">
        <v>27.369426971661273</v>
      </c>
      <c r="AV112" s="191"/>
      <c r="AW112" s="10">
        <v>9.2999999999999999E-2</v>
      </c>
      <c r="AY112" s="178">
        <v>10.602771511242969</v>
      </c>
      <c r="BC112" s="10">
        <v>-28.893000000000001</v>
      </c>
      <c r="BD112" s="174" t="s">
        <v>1014</v>
      </c>
      <c r="BF112" s="10">
        <v>2022</v>
      </c>
      <c r="BI112" s="194"/>
      <c r="BJ112" s="190">
        <v>0.30819999999999997</v>
      </c>
      <c r="BK112" s="190">
        <v>8.9999999999999998E-4</v>
      </c>
      <c r="DH112" s="191"/>
    </row>
    <row r="113" spans="1:112" s="10" customFormat="1" x14ac:dyDescent="0.2">
      <c r="A113" s="177" t="s">
        <v>989</v>
      </c>
      <c r="B113" s="6" t="s">
        <v>1005</v>
      </c>
      <c r="C113" s="6">
        <v>4</v>
      </c>
      <c r="D113" s="6" t="s">
        <v>1124</v>
      </c>
      <c r="E113" s="179">
        <v>2019</v>
      </c>
      <c r="F113" s="192"/>
      <c r="G113" s="192"/>
      <c r="H113" s="13"/>
      <c r="I113" s="6">
        <v>45</v>
      </c>
      <c r="J113" s="6">
        <v>60</v>
      </c>
      <c r="S113" s="189">
        <v>1.37130376344086</v>
      </c>
      <c r="T113" s="189">
        <v>1.5729999999999997</v>
      </c>
      <c r="U113" s="174" t="s">
        <v>1013</v>
      </c>
      <c r="V113" s="10">
        <v>27</v>
      </c>
      <c r="W113" s="10">
        <v>50</v>
      </c>
      <c r="X113" s="10">
        <v>23</v>
      </c>
      <c r="Y113" s="10">
        <v>41.8</v>
      </c>
      <c r="Z113" s="174">
        <v>2</v>
      </c>
      <c r="AE113" s="10">
        <v>4.5999999999999996</v>
      </c>
      <c r="AH113" s="180" t="s">
        <v>247</v>
      </c>
      <c r="AR113" s="178">
        <f t="shared" si="4"/>
        <v>0</v>
      </c>
      <c r="AS113" s="189">
        <v>1.3319210080858079</v>
      </c>
      <c r="AT113" s="193">
        <v>1.3319210080858079</v>
      </c>
      <c r="AU113" s="193">
        <v>27.397024364910191</v>
      </c>
      <c r="AV113" s="191"/>
      <c r="AW113" s="10">
        <v>8.5000000000000006E-2</v>
      </c>
      <c r="AY113" s="178">
        <v>11.176517685633062</v>
      </c>
      <c r="BC113" s="10">
        <v>-28.9495</v>
      </c>
      <c r="BD113" s="174" t="s">
        <v>1014</v>
      </c>
      <c r="BF113" s="10">
        <v>2022</v>
      </c>
      <c r="BI113" s="194"/>
      <c r="BJ113" s="190">
        <v>0.20979999999999996</v>
      </c>
      <c r="BK113" s="190">
        <v>8.0000000000000004E-4</v>
      </c>
      <c r="DH113" s="191"/>
    </row>
    <row r="114" spans="1:112" s="10" customFormat="1" x14ac:dyDescent="0.2">
      <c r="A114" s="177" t="s">
        <v>989</v>
      </c>
      <c r="B114" s="6" t="s">
        <v>1005</v>
      </c>
      <c r="C114" s="6">
        <v>7</v>
      </c>
      <c r="D114" s="6" t="s">
        <v>1125</v>
      </c>
      <c r="E114" s="179">
        <v>2019</v>
      </c>
      <c r="F114" s="192"/>
      <c r="G114" s="192"/>
      <c r="H114" s="13"/>
      <c r="I114" s="6">
        <v>15</v>
      </c>
      <c r="J114" s="6">
        <v>30</v>
      </c>
      <c r="S114" s="189">
        <v>1.2047381047580967</v>
      </c>
      <c r="T114" s="189">
        <v>1.286</v>
      </c>
      <c r="U114" s="174" t="s">
        <v>1013</v>
      </c>
      <c r="V114" s="10">
        <v>27</v>
      </c>
      <c r="W114" s="10">
        <v>53</v>
      </c>
      <c r="X114" s="10">
        <v>21</v>
      </c>
      <c r="Y114" s="10">
        <v>14.9</v>
      </c>
      <c r="Z114" s="174">
        <v>2</v>
      </c>
      <c r="AE114" s="10">
        <v>4.3</v>
      </c>
      <c r="AH114" s="180" t="s">
        <v>247</v>
      </c>
      <c r="AR114" s="178">
        <f t="shared" si="4"/>
        <v>0</v>
      </c>
      <c r="AS114" s="189">
        <v>1.3647004910176037</v>
      </c>
      <c r="AT114" s="193">
        <v>1.3647004910176037</v>
      </c>
      <c r="AU114" s="193">
        <v>24.661600246664879</v>
      </c>
      <c r="AV114" s="191"/>
      <c r="AW114" s="10">
        <v>8.5999999999999993E-2</v>
      </c>
      <c r="AY114" s="178">
        <v>16.219580511018343</v>
      </c>
      <c r="BC114" s="10">
        <v>-28.928214285714287</v>
      </c>
      <c r="BD114" s="174" t="s">
        <v>1014</v>
      </c>
      <c r="BF114" s="10">
        <v>2022</v>
      </c>
      <c r="BI114" s="194"/>
      <c r="BJ114" s="190">
        <v>0.67510000000000003</v>
      </c>
      <c r="BK114" s="190">
        <v>2E-3</v>
      </c>
      <c r="DH114" s="191"/>
    </row>
    <row r="115" spans="1:112" s="10" customFormat="1" x14ac:dyDescent="0.2">
      <c r="A115" s="177" t="s">
        <v>989</v>
      </c>
      <c r="B115" s="6" t="s">
        <v>1005</v>
      </c>
      <c r="C115" s="6">
        <v>7</v>
      </c>
      <c r="D115" s="6" t="s">
        <v>1126</v>
      </c>
      <c r="E115" s="179">
        <v>2019</v>
      </c>
      <c r="F115" s="192"/>
      <c r="G115" s="192"/>
      <c r="H115" s="13"/>
      <c r="I115" s="6">
        <v>30</v>
      </c>
      <c r="J115" s="6">
        <v>45</v>
      </c>
      <c r="S115" s="189">
        <v>1.4862433862433864</v>
      </c>
      <c r="T115" s="189">
        <v>1.6540000000000001</v>
      </c>
      <c r="U115" s="174" t="s">
        <v>1013</v>
      </c>
      <c r="V115" s="10">
        <v>23</v>
      </c>
      <c r="W115" s="10">
        <v>56</v>
      </c>
      <c r="X115" s="10">
        <v>21</v>
      </c>
      <c r="Y115" s="10">
        <v>38.200000000000003</v>
      </c>
      <c r="Z115" s="174">
        <v>2</v>
      </c>
      <c r="AE115" s="10">
        <v>4.5</v>
      </c>
      <c r="AH115" s="180" t="s">
        <v>247</v>
      </c>
      <c r="AR115" s="178">
        <f t="shared" si="4"/>
        <v>0</v>
      </c>
      <c r="AS115" s="189">
        <v>1.8409926227631279</v>
      </c>
      <c r="AT115" s="193">
        <v>1.8409926227631279</v>
      </c>
      <c r="AU115" s="193">
        <v>41.042446645568468</v>
      </c>
      <c r="AV115" s="191"/>
      <c r="AW115" s="10">
        <v>9.8000000000000004E-2</v>
      </c>
      <c r="AY115" s="178">
        <v>21.376338670428542</v>
      </c>
      <c r="BC115" s="10">
        <v>-29.041928571428571</v>
      </c>
      <c r="BD115" s="174" t="s">
        <v>1014</v>
      </c>
      <c r="BF115" s="10">
        <v>2022</v>
      </c>
      <c r="BI115" s="194"/>
      <c r="BJ115" s="190">
        <v>0.5968</v>
      </c>
      <c r="BK115" s="190">
        <v>1.5E-3</v>
      </c>
      <c r="DH115" s="191"/>
    </row>
    <row r="116" spans="1:112" s="10" customFormat="1" x14ac:dyDescent="0.2">
      <c r="A116" s="177" t="s">
        <v>989</v>
      </c>
      <c r="B116" s="6" t="s">
        <v>1005</v>
      </c>
      <c r="C116" s="6">
        <v>7</v>
      </c>
      <c r="D116" s="6" t="s">
        <v>1127</v>
      </c>
      <c r="E116" s="179">
        <v>2019</v>
      </c>
      <c r="F116" s="192"/>
      <c r="G116" s="192"/>
      <c r="H116" s="13"/>
      <c r="I116" s="6">
        <v>45</v>
      </c>
      <c r="J116" s="6">
        <v>60</v>
      </c>
      <c r="S116" s="189">
        <v>1.2748648648648646</v>
      </c>
      <c r="T116" s="189">
        <v>1.4019999999999999</v>
      </c>
      <c r="U116" s="174" t="s">
        <v>1013</v>
      </c>
      <c r="V116" s="10">
        <v>27</v>
      </c>
      <c r="W116" s="10">
        <v>50</v>
      </c>
      <c r="X116" s="10">
        <v>23</v>
      </c>
      <c r="Y116" s="10">
        <v>24.5</v>
      </c>
      <c r="Z116" s="174">
        <v>2</v>
      </c>
      <c r="AE116" s="10">
        <v>4.5999999999999996</v>
      </c>
      <c r="AH116" s="180" t="s">
        <v>247</v>
      </c>
      <c r="AR116" s="178">
        <f t="shared" si="4"/>
        <v>0</v>
      </c>
      <c r="AS116" s="189">
        <v>1.5948545939061991</v>
      </c>
      <c r="AT116" s="193">
        <v>1.5948545939061991</v>
      </c>
      <c r="AU116" s="193">
        <v>30.498361295090024</v>
      </c>
      <c r="AV116" s="191"/>
      <c r="AW116" s="10">
        <v>8.5999999999999993E-2</v>
      </c>
      <c r="AY116" s="178">
        <v>18.702563806077119</v>
      </c>
      <c r="BC116" s="10">
        <v>-29.042857142857144</v>
      </c>
      <c r="BD116" s="174" t="s">
        <v>1014</v>
      </c>
      <c r="BF116" s="10">
        <v>2022</v>
      </c>
      <c r="BI116" s="194"/>
      <c r="BJ116" s="190">
        <v>0.55689999999999995</v>
      </c>
      <c r="BK116" s="190">
        <v>1.6999999999999999E-3</v>
      </c>
      <c r="DH116" s="191"/>
    </row>
    <row r="117" spans="1:112" x14ac:dyDescent="0.2">
      <c r="H117" s="13"/>
    </row>
    <row r="118" spans="1:112" x14ac:dyDescent="0.2">
      <c r="H118" s="13"/>
    </row>
    <row r="119" spans="1:112" x14ac:dyDescent="0.2">
      <c r="H119" s="13"/>
    </row>
    <row r="120" spans="1:112" x14ac:dyDescent="0.2">
      <c r="H120" s="13"/>
    </row>
    <row r="121" spans="1:112" x14ac:dyDescent="0.2">
      <c r="H121" s="13"/>
    </row>
    <row r="122" spans="1:112" x14ac:dyDescent="0.2">
      <c r="H122" s="13"/>
    </row>
    <row r="123" spans="1:112" x14ac:dyDescent="0.2">
      <c r="H123" s="13"/>
    </row>
    <row r="124" spans="1:112" x14ac:dyDescent="0.2">
      <c r="H124" s="13"/>
    </row>
    <row r="125" spans="1:112" x14ac:dyDescent="0.2">
      <c r="H125" s="13"/>
    </row>
    <row r="126" spans="1:112" x14ac:dyDescent="0.2">
      <c r="H126" s="13"/>
    </row>
    <row r="127" spans="1:112" x14ac:dyDescent="0.2">
      <c r="H127" s="13"/>
    </row>
    <row r="128" spans="1:112" x14ac:dyDescent="0.2">
      <c r="H128" s="13"/>
    </row>
    <row r="129" spans="8:8" x14ac:dyDescent="0.2">
      <c r="H129" s="13"/>
    </row>
    <row r="130" spans="8:8" x14ac:dyDescent="0.2">
      <c r="H130" s="13"/>
    </row>
    <row r="131" spans="8:8" x14ac:dyDescent="0.2">
      <c r="H131" s="13"/>
    </row>
    <row r="132" spans="8:8" x14ac:dyDescent="0.2">
      <c r="H132" s="13"/>
    </row>
    <row r="133" spans="8:8" x14ac:dyDescent="0.2">
      <c r="H133" s="13"/>
    </row>
    <row r="134" spans="8:8" x14ac:dyDescent="0.2">
      <c r="H134" s="13"/>
    </row>
    <row r="135" spans="8:8" x14ac:dyDescent="0.2">
      <c r="H135" s="13"/>
    </row>
    <row r="136" spans="8:8" x14ac:dyDescent="0.2">
      <c r="H136" s="13"/>
    </row>
    <row r="137" spans="8:8" x14ac:dyDescent="0.2">
      <c r="H137" s="13"/>
    </row>
    <row r="138" spans="8:8" x14ac:dyDescent="0.2">
      <c r="H138" s="13"/>
    </row>
    <row r="139" spans="8:8" x14ac:dyDescent="0.2">
      <c r="H139" s="13"/>
    </row>
    <row r="140" spans="8:8" x14ac:dyDescent="0.2">
      <c r="H140" s="13"/>
    </row>
    <row r="141" spans="8:8" x14ac:dyDescent="0.2">
      <c r="H141" s="13"/>
    </row>
    <row r="142" spans="8:8" x14ac:dyDescent="0.2">
      <c r="H142" s="13"/>
    </row>
    <row r="143" spans="8:8" x14ac:dyDescent="0.2">
      <c r="H143" s="13"/>
    </row>
    <row r="144" spans="8:8" x14ac:dyDescent="0.2">
      <c r="H144" s="13"/>
    </row>
    <row r="145" spans="8:8" x14ac:dyDescent="0.2">
      <c r="H145" s="13"/>
    </row>
    <row r="146" spans="8:8" x14ac:dyDescent="0.2">
      <c r="H146" s="13"/>
    </row>
    <row r="147" spans="8:8" x14ac:dyDescent="0.2">
      <c r="H147" s="13"/>
    </row>
    <row r="148" spans="8:8" x14ac:dyDescent="0.2">
      <c r="H148" s="13"/>
    </row>
    <row r="149" spans="8:8" x14ac:dyDescent="0.2">
      <c r="H149" s="13"/>
    </row>
    <row r="150" spans="8:8" x14ac:dyDescent="0.2">
      <c r="H150" s="13"/>
    </row>
    <row r="151" spans="8:8" x14ac:dyDescent="0.2">
      <c r="H151" s="13"/>
    </row>
    <row r="152" spans="8:8" x14ac:dyDescent="0.2">
      <c r="H152" s="13"/>
    </row>
    <row r="153" spans="8:8" x14ac:dyDescent="0.2">
      <c r="H153" s="13"/>
    </row>
    <row r="154" spans="8:8" x14ac:dyDescent="0.2">
      <c r="H154" s="13"/>
    </row>
    <row r="155" spans="8:8" x14ac:dyDescent="0.2">
      <c r="H155" s="13"/>
    </row>
    <row r="156" spans="8:8" x14ac:dyDescent="0.2">
      <c r="H156" s="13"/>
    </row>
    <row r="157" spans="8:8" x14ac:dyDescent="0.2">
      <c r="H157" s="13"/>
    </row>
    <row r="158" spans="8:8" x14ac:dyDescent="0.2">
      <c r="H158" s="13"/>
    </row>
    <row r="159" spans="8:8" x14ac:dyDescent="0.2">
      <c r="H159" s="13"/>
    </row>
    <row r="160" spans="8:8" x14ac:dyDescent="0.2">
      <c r="H160" s="13"/>
    </row>
    <row r="161" spans="8:8" x14ac:dyDescent="0.2">
      <c r="H161" s="13"/>
    </row>
    <row r="162" spans="8:8" x14ac:dyDescent="0.2">
      <c r="H162" s="13"/>
    </row>
    <row r="163" spans="8:8" x14ac:dyDescent="0.2">
      <c r="H163" s="13"/>
    </row>
    <row r="164" spans="8:8" x14ac:dyDescent="0.2">
      <c r="H164" s="13"/>
    </row>
    <row r="165" spans="8:8" x14ac:dyDescent="0.2">
      <c r="H165" s="13"/>
    </row>
    <row r="166" spans="8:8" x14ac:dyDescent="0.2">
      <c r="H166" s="13"/>
    </row>
    <row r="167" spans="8:8" x14ac:dyDescent="0.2">
      <c r="H167" s="13"/>
    </row>
    <row r="168" spans="8:8" x14ac:dyDescent="0.2">
      <c r="H168" s="13"/>
    </row>
    <row r="169" spans="8:8" x14ac:dyDescent="0.2">
      <c r="H169" s="13"/>
    </row>
    <row r="170" spans="8:8" x14ac:dyDescent="0.2">
      <c r="H170" s="13"/>
    </row>
    <row r="171" spans="8:8" x14ac:dyDescent="0.2">
      <c r="H171" s="13"/>
    </row>
    <row r="172" spans="8:8" x14ac:dyDescent="0.2">
      <c r="H172" s="13"/>
    </row>
    <row r="173" spans="8:8" x14ac:dyDescent="0.2">
      <c r="H173" s="13"/>
    </row>
    <row r="174" spans="8:8" x14ac:dyDescent="0.2">
      <c r="H174" s="13"/>
    </row>
    <row r="175" spans="8:8" x14ac:dyDescent="0.2">
      <c r="H175" s="13"/>
    </row>
    <row r="176" spans="8:8" x14ac:dyDescent="0.2">
      <c r="H176" s="13"/>
    </row>
    <row r="177" spans="8:8" x14ac:dyDescent="0.2">
      <c r="H177" s="13"/>
    </row>
    <row r="178" spans="8:8" x14ac:dyDescent="0.2">
      <c r="H178" s="13"/>
    </row>
    <row r="179" spans="8:8" x14ac:dyDescent="0.2">
      <c r="H179" s="13"/>
    </row>
    <row r="180" spans="8:8" x14ac:dyDescent="0.2">
      <c r="H180" s="13"/>
    </row>
    <row r="181" spans="8:8" x14ac:dyDescent="0.2">
      <c r="H181" s="13"/>
    </row>
    <row r="182" spans="8:8" x14ac:dyDescent="0.2">
      <c r="H182" s="13"/>
    </row>
    <row r="183" spans="8:8" x14ac:dyDescent="0.2">
      <c r="H183" s="13"/>
    </row>
    <row r="184" spans="8:8" x14ac:dyDescent="0.2">
      <c r="H184" s="13"/>
    </row>
    <row r="185" spans="8:8" x14ac:dyDescent="0.2">
      <c r="H185" s="13"/>
    </row>
    <row r="186" spans="8:8" x14ac:dyDescent="0.2">
      <c r="H186" s="13"/>
    </row>
    <row r="187" spans="8:8" x14ac:dyDescent="0.2">
      <c r="H187" s="13"/>
    </row>
    <row r="188" spans="8:8" x14ac:dyDescent="0.2">
      <c r="H188" s="13"/>
    </row>
    <row r="189" spans="8:8" x14ac:dyDescent="0.2">
      <c r="H189" s="13"/>
    </row>
    <row r="190" spans="8:8" x14ac:dyDescent="0.2">
      <c r="H190" s="13"/>
    </row>
    <row r="191" spans="8:8" x14ac:dyDescent="0.2">
      <c r="H191" s="13"/>
    </row>
    <row r="192" spans="8:8" x14ac:dyDescent="0.2">
      <c r="H192" s="13"/>
    </row>
    <row r="193" spans="8:8" x14ac:dyDescent="0.2">
      <c r="H193" s="13"/>
    </row>
    <row r="194" spans="8:8" x14ac:dyDescent="0.2">
      <c r="H194" s="13"/>
    </row>
    <row r="195" spans="8:8" x14ac:dyDescent="0.2">
      <c r="H195" s="13"/>
    </row>
    <row r="196" spans="8:8" x14ac:dyDescent="0.2"/>
    <row r="197" spans="8:8" x14ac:dyDescent="0.2"/>
    <row r="198" spans="8:8" x14ac:dyDescent="0.2"/>
    <row r="199" spans="8:8" x14ac:dyDescent="0.2"/>
    <row r="200" spans="8:8" x14ac:dyDescent="0.2"/>
    <row r="201" spans="8:8" x14ac:dyDescent="0.2"/>
    <row r="202" spans="8:8" x14ac:dyDescent="0.2"/>
    <row r="203" spans="8:8" x14ac:dyDescent="0.2"/>
    <row r="204" spans="8:8" x14ac:dyDescent="0.2"/>
    <row r="205" spans="8:8" x14ac:dyDescent="0.2"/>
    <row r="206" spans="8:8" x14ac:dyDescent="0.2"/>
    <row r="207" spans="8:8" x14ac:dyDescent="0.2"/>
    <row r="208" spans="8: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</sheetData>
  <phoneticPr fontId="31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BM4:BM1048576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AH4:AH1048576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AB4:AB1048576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63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3" customWidth="1"/>
    <col min="2" max="2" width="12.33203125" style="3" bestFit="1" customWidth="1"/>
    <col min="3" max="4" width="14" style="3" customWidth="1"/>
    <col min="5" max="5" width="14" style="104" customWidth="1"/>
    <col min="6" max="6" width="14.5" style="104" customWidth="1"/>
    <col min="7" max="7" width="14.5" style="109" customWidth="1"/>
    <col min="8" max="8" width="17" style="109" bestFit="1" customWidth="1"/>
    <col min="9" max="10" width="15.1640625" style="8" customWidth="1"/>
    <col min="11" max="12" width="10.83203125" style="3"/>
    <col min="13" max="13" width="16.33203125" style="3" customWidth="1"/>
    <col min="14" max="14" width="19.33203125" style="3" customWidth="1"/>
    <col min="15" max="15" width="13" style="3" bestFit="1" customWidth="1"/>
    <col min="16" max="16" width="10.83203125" style="3"/>
    <col min="17" max="17" width="11.5" style="3" customWidth="1"/>
    <col min="18" max="18" width="10.6640625" style="3" bestFit="1" customWidth="1"/>
    <col min="19" max="19" width="10.6640625" style="3" customWidth="1"/>
    <col min="20" max="20" width="14.33203125" style="3" customWidth="1"/>
    <col min="21" max="22" width="10.83203125" style="3"/>
    <col min="23" max="23" width="7.33203125" customWidth="1"/>
    <col min="24" max="24" width="9" bestFit="1" customWidth="1"/>
    <col min="25" max="16384" width="10.83203125" style="3"/>
  </cols>
  <sheetData>
    <row r="1" spans="1:33" s="17" customFormat="1" ht="48.5" customHeight="1" x14ac:dyDescent="0.2">
      <c r="A1" s="14" t="s">
        <v>637</v>
      </c>
      <c r="B1" s="14" t="s">
        <v>14</v>
      </c>
      <c r="C1" s="14" t="s">
        <v>427</v>
      </c>
      <c r="D1" s="14" t="s">
        <v>779</v>
      </c>
      <c r="E1" s="106" t="s">
        <v>705</v>
      </c>
      <c r="F1" s="101" t="s">
        <v>706</v>
      </c>
      <c r="G1" s="101" t="s">
        <v>707</v>
      </c>
      <c r="H1" s="101" t="s">
        <v>815</v>
      </c>
      <c r="I1" s="14" t="s">
        <v>548</v>
      </c>
      <c r="J1" s="15" t="s">
        <v>814</v>
      </c>
      <c r="K1" s="73" t="s">
        <v>302</v>
      </c>
      <c r="L1" s="73" t="s">
        <v>303</v>
      </c>
      <c r="M1" s="73" t="s">
        <v>304</v>
      </c>
      <c r="N1" s="73" t="s">
        <v>628</v>
      </c>
      <c r="O1" s="73" t="s">
        <v>305</v>
      </c>
      <c r="P1" s="73" t="s">
        <v>306</v>
      </c>
      <c r="Q1" s="88" t="s">
        <v>326</v>
      </c>
      <c r="R1" s="88" t="s">
        <v>327</v>
      </c>
      <c r="S1" s="88" t="s">
        <v>328</v>
      </c>
      <c r="T1" s="88" t="s">
        <v>329</v>
      </c>
      <c r="U1" s="58" t="s">
        <v>307</v>
      </c>
      <c r="V1" s="58" t="s">
        <v>308</v>
      </c>
      <c r="W1" s="58" t="s">
        <v>897</v>
      </c>
      <c r="X1" s="58" t="s">
        <v>898</v>
      </c>
      <c r="Y1" s="58" t="s">
        <v>309</v>
      </c>
      <c r="Z1" s="58" t="s">
        <v>310</v>
      </c>
      <c r="AA1" s="58" t="s">
        <v>311</v>
      </c>
      <c r="AB1" s="58" t="s">
        <v>312</v>
      </c>
      <c r="AC1" s="58" t="s">
        <v>313</v>
      </c>
      <c r="AD1" s="31" t="s">
        <v>314</v>
      </c>
      <c r="AE1" s="58" t="s">
        <v>315</v>
      </c>
      <c r="AF1" s="58" t="s">
        <v>316</v>
      </c>
      <c r="AG1" s="31" t="s">
        <v>317</v>
      </c>
    </row>
    <row r="2" spans="1:33" s="80" customFormat="1" ht="66.5" customHeight="1" x14ac:dyDescent="0.2">
      <c r="A2" s="18" t="s">
        <v>638</v>
      </c>
      <c r="B2" s="22" t="s">
        <v>16</v>
      </c>
      <c r="C2" s="22" t="s">
        <v>298</v>
      </c>
      <c r="D2" s="22" t="s">
        <v>780</v>
      </c>
      <c r="E2" s="102" t="s">
        <v>700</v>
      </c>
      <c r="F2" s="102" t="s">
        <v>701</v>
      </c>
      <c r="G2" s="102" t="s">
        <v>699</v>
      </c>
      <c r="H2" s="22" t="s">
        <v>299</v>
      </c>
      <c r="I2" s="22" t="s">
        <v>549</v>
      </c>
      <c r="J2" s="22" t="s">
        <v>813</v>
      </c>
      <c r="K2" s="74" t="s">
        <v>318</v>
      </c>
      <c r="L2" s="74" t="s">
        <v>631</v>
      </c>
      <c r="M2" s="74" t="s">
        <v>364</v>
      </c>
      <c r="N2" s="74" t="s">
        <v>685</v>
      </c>
      <c r="O2" s="74" t="s">
        <v>636</v>
      </c>
      <c r="P2" s="74" t="s">
        <v>319</v>
      </c>
      <c r="Q2" s="79" t="s">
        <v>347</v>
      </c>
      <c r="R2" s="79" t="s">
        <v>346</v>
      </c>
      <c r="S2" s="79" t="s">
        <v>363</v>
      </c>
      <c r="T2" s="79"/>
      <c r="U2" s="39" t="s">
        <v>320</v>
      </c>
      <c r="V2" s="39" t="s">
        <v>321</v>
      </c>
      <c r="W2" s="39" t="s">
        <v>895</v>
      </c>
      <c r="X2" s="39" t="s">
        <v>894</v>
      </c>
      <c r="Y2" s="39" t="s">
        <v>86</v>
      </c>
      <c r="Z2" s="39" t="s">
        <v>87</v>
      </c>
      <c r="AA2" s="39" t="s">
        <v>88</v>
      </c>
      <c r="AB2" s="39" t="s">
        <v>322</v>
      </c>
      <c r="AC2" s="39" t="s">
        <v>362</v>
      </c>
      <c r="AD2" s="39" t="s">
        <v>361</v>
      </c>
      <c r="AE2" s="39" t="s">
        <v>323</v>
      </c>
      <c r="AF2" s="39" t="s">
        <v>324</v>
      </c>
      <c r="AG2" s="39" t="s">
        <v>325</v>
      </c>
    </row>
    <row r="3" spans="1:33" s="29" customFormat="1" ht="32" x14ac:dyDescent="0.2">
      <c r="A3" s="24" t="s">
        <v>331</v>
      </c>
      <c r="B3" s="23"/>
      <c r="C3" s="23"/>
      <c r="D3" s="23"/>
      <c r="E3" s="103" t="s">
        <v>697</v>
      </c>
      <c r="F3" s="103" t="s">
        <v>34</v>
      </c>
      <c r="G3" s="103" t="s">
        <v>698</v>
      </c>
      <c r="H3" s="81" t="s">
        <v>342</v>
      </c>
      <c r="I3" s="23" t="s">
        <v>40</v>
      </c>
      <c r="J3" s="23"/>
      <c r="K3" s="75" t="s">
        <v>365</v>
      </c>
      <c r="L3" s="75" t="s">
        <v>866</v>
      </c>
      <c r="M3" s="75" t="s">
        <v>867</v>
      </c>
      <c r="N3" s="75" t="s">
        <v>868</v>
      </c>
      <c r="O3" s="75" t="s">
        <v>270</v>
      </c>
      <c r="P3" s="75" t="s">
        <v>297</v>
      </c>
      <c r="Q3" s="78" t="s">
        <v>37</v>
      </c>
      <c r="R3" s="78"/>
      <c r="S3" s="78"/>
      <c r="T3" s="78" t="s">
        <v>869</v>
      </c>
      <c r="U3" s="51" t="s">
        <v>131</v>
      </c>
      <c r="V3" s="51" t="s">
        <v>131</v>
      </c>
      <c r="W3" s="51" t="s">
        <v>131</v>
      </c>
      <c r="X3" s="51" t="s">
        <v>131</v>
      </c>
      <c r="Y3" s="112"/>
      <c r="Z3" s="51"/>
      <c r="AA3" s="51" t="s">
        <v>132</v>
      </c>
      <c r="AB3" s="51" t="s">
        <v>131</v>
      </c>
      <c r="AC3" s="51" t="s">
        <v>131</v>
      </c>
      <c r="AD3" s="51" t="s">
        <v>131</v>
      </c>
      <c r="AE3" s="51"/>
      <c r="AF3" s="51"/>
      <c r="AG3" s="51"/>
    </row>
    <row r="4" spans="1:33" x14ac:dyDescent="0.2">
      <c r="A4" s="11"/>
      <c r="D4" s="118"/>
      <c r="E4" s="107"/>
      <c r="F4" s="107"/>
      <c r="G4" s="107"/>
      <c r="H4" s="107"/>
      <c r="I4" s="7"/>
      <c r="J4" s="7"/>
      <c r="W4" s="3"/>
      <c r="X4" s="3"/>
    </row>
    <row r="5" spans="1:33" x14ac:dyDescent="0.2">
      <c r="A5" s="11"/>
      <c r="G5" s="108"/>
      <c r="H5" s="108"/>
      <c r="I5" s="7"/>
      <c r="J5" s="7"/>
      <c r="W5" s="3"/>
      <c r="X5" s="3"/>
    </row>
    <row r="6" spans="1:33" x14ac:dyDescent="0.2">
      <c r="A6" s="11"/>
      <c r="G6" s="108"/>
      <c r="H6" s="108"/>
      <c r="I6" s="7"/>
      <c r="J6" s="7"/>
      <c r="W6" s="3"/>
      <c r="X6" s="3"/>
    </row>
    <row r="7" spans="1:33" x14ac:dyDescent="0.2">
      <c r="A7" s="11"/>
      <c r="G7" s="108"/>
      <c r="H7" s="108"/>
      <c r="W7" s="3"/>
      <c r="X7" s="3"/>
    </row>
    <row r="8" spans="1:33" x14ac:dyDescent="0.2">
      <c r="G8" s="108"/>
      <c r="H8" s="108"/>
      <c r="W8" s="3"/>
      <c r="X8" s="3"/>
    </row>
    <row r="9" spans="1:33" x14ac:dyDescent="0.2">
      <c r="G9" s="108"/>
      <c r="H9" s="108"/>
      <c r="W9" s="3"/>
      <c r="X9" s="3"/>
    </row>
    <row r="10" spans="1:33" x14ac:dyDescent="0.2">
      <c r="G10" s="108"/>
      <c r="H10" s="108"/>
      <c r="W10" s="3"/>
      <c r="X10" s="3"/>
    </row>
    <row r="11" spans="1:33" x14ac:dyDescent="0.2">
      <c r="G11" s="108"/>
      <c r="H11" s="108"/>
      <c r="W11" s="3"/>
      <c r="X11" s="3"/>
    </row>
    <row r="12" spans="1:33" x14ac:dyDescent="0.2">
      <c r="G12" s="108"/>
      <c r="H12" s="108"/>
      <c r="W12" s="3"/>
      <c r="X12" s="3"/>
    </row>
    <row r="13" spans="1:33" x14ac:dyDescent="0.2">
      <c r="G13" s="108"/>
      <c r="H13" s="108"/>
      <c r="W13" s="3"/>
      <c r="X13" s="3"/>
    </row>
    <row r="14" spans="1:33" x14ac:dyDescent="0.2">
      <c r="G14" s="108"/>
      <c r="H14" s="108"/>
      <c r="W14" s="3"/>
      <c r="X14" s="3"/>
    </row>
    <row r="15" spans="1:33" x14ac:dyDescent="0.2">
      <c r="G15" s="108"/>
      <c r="H15" s="108"/>
      <c r="W15" s="3"/>
      <c r="X15" s="3"/>
    </row>
    <row r="16" spans="1:33" x14ac:dyDescent="0.2">
      <c r="G16" s="108"/>
      <c r="H16" s="108"/>
      <c r="W16" s="3"/>
      <c r="X16" s="3"/>
    </row>
    <row r="17" spans="7:24" x14ac:dyDescent="0.2">
      <c r="G17" s="108"/>
      <c r="H17" s="108"/>
      <c r="W17" s="3"/>
      <c r="X17" s="3"/>
    </row>
    <row r="18" spans="7:24" x14ac:dyDescent="0.2">
      <c r="G18" s="108"/>
      <c r="H18" s="108"/>
      <c r="W18" s="3"/>
      <c r="X18" s="3"/>
    </row>
    <row r="19" spans="7:24" x14ac:dyDescent="0.2">
      <c r="G19" s="108"/>
      <c r="H19" s="108"/>
      <c r="W19" s="3"/>
      <c r="X19" s="3"/>
    </row>
    <row r="20" spans="7:24" x14ac:dyDescent="0.2">
      <c r="G20" s="108"/>
      <c r="H20" s="108"/>
      <c r="W20" s="3"/>
      <c r="X20" s="3"/>
    </row>
    <row r="21" spans="7:24" x14ac:dyDescent="0.2">
      <c r="G21" s="108"/>
      <c r="H21" s="108"/>
      <c r="W21" s="3"/>
      <c r="X21" s="3"/>
    </row>
    <row r="22" spans="7:24" x14ac:dyDescent="0.2">
      <c r="W22" s="3"/>
      <c r="X22" s="3"/>
    </row>
    <row r="23" spans="7:24" x14ac:dyDescent="0.2">
      <c r="W23" s="3"/>
      <c r="X23" s="3"/>
    </row>
    <row r="24" spans="7:24" x14ac:dyDescent="0.2">
      <c r="W24" s="3"/>
      <c r="X24" s="3"/>
    </row>
    <row r="25" spans="7:24" x14ac:dyDescent="0.2">
      <c r="W25" s="3"/>
      <c r="X25" s="3"/>
    </row>
    <row r="26" spans="7:24" x14ac:dyDescent="0.2">
      <c r="W26" s="3"/>
      <c r="X26" s="3"/>
    </row>
    <row r="27" spans="7:24" x14ac:dyDescent="0.2">
      <c r="W27" s="3"/>
      <c r="X27" s="3"/>
    </row>
    <row r="28" spans="7:24" x14ac:dyDescent="0.2">
      <c r="W28" s="3"/>
      <c r="X28" s="3"/>
    </row>
    <row r="29" spans="7:24" x14ac:dyDescent="0.2">
      <c r="W29" s="3"/>
      <c r="X29" s="3"/>
    </row>
    <row r="30" spans="7:24" x14ac:dyDescent="0.2">
      <c r="W30" s="3"/>
      <c r="X30" s="3"/>
    </row>
    <row r="31" spans="7:24" x14ac:dyDescent="0.2">
      <c r="W31" s="3"/>
      <c r="X31" s="3"/>
    </row>
    <row r="32" spans="7:24" x14ac:dyDescent="0.2">
      <c r="W32" s="3"/>
      <c r="X32" s="3"/>
    </row>
    <row r="33" spans="23:24" x14ac:dyDescent="0.2">
      <c r="W33" s="3"/>
      <c r="X33" s="3"/>
    </row>
    <row r="34" spans="23:24" x14ac:dyDescent="0.2">
      <c r="W34" s="3"/>
      <c r="X34" s="3"/>
    </row>
    <row r="35" spans="23:24" x14ac:dyDescent="0.2">
      <c r="W35" s="3"/>
      <c r="X35" s="3"/>
    </row>
    <row r="36" spans="23:24" x14ac:dyDescent="0.2">
      <c r="W36" s="3"/>
      <c r="X36" s="3"/>
    </row>
    <row r="37" spans="23:24" x14ac:dyDescent="0.2">
      <c r="W37" s="3"/>
      <c r="X37" s="3"/>
    </row>
    <row r="38" spans="23:24" x14ac:dyDescent="0.2">
      <c r="W38" s="3"/>
      <c r="X38" s="3"/>
    </row>
    <row r="39" spans="23:24" x14ac:dyDescent="0.2">
      <c r="W39" s="3"/>
      <c r="X39" s="3"/>
    </row>
    <row r="40" spans="23:24" x14ac:dyDescent="0.2">
      <c r="W40" s="3"/>
      <c r="X40" s="3"/>
    </row>
    <row r="41" spans="23:24" x14ac:dyDescent="0.2">
      <c r="W41" s="3"/>
      <c r="X41" s="3"/>
    </row>
    <row r="42" spans="23:24" x14ac:dyDescent="0.2">
      <c r="W42" s="3"/>
      <c r="X42" s="3"/>
    </row>
    <row r="43" spans="23:24" x14ac:dyDescent="0.2">
      <c r="W43" s="3"/>
      <c r="X43" s="3"/>
    </row>
    <row r="44" spans="23:24" x14ac:dyDescent="0.2">
      <c r="W44" s="3"/>
      <c r="X44" s="3"/>
    </row>
    <row r="45" spans="23:24" x14ac:dyDescent="0.2">
      <c r="W45" s="3"/>
      <c r="X45" s="3"/>
    </row>
    <row r="46" spans="23:24" x14ac:dyDescent="0.2">
      <c r="W46" s="3"/>
      <c r="X46" s="3"/>
    </row>
    <row r="47" spans="23:24" x14ac:dyDescent="0.2">
      <c r="W47" s="3"/>
      <c r="X47" s="3"/>
    </row>
    <row r="48" spans="23:24" x14ac:dyDescent="0.2">
      <c r="W48" s="3"/>
      <c r="X48" s="3"/>
    </row>
    <row r="49" spans="23:24" x14ac:dyDescent="0.2">
      <c r="W49" s="3"/>
      <c r="X49" s="3"/>
    </row>
    <row r="50" spans="23:24" x14ac:dyDescent="0.2">
      <c r="W50" s="3"/>
      <c r="X50" s="3"/>
    </row>
    <row r="51" spans="23:24" x14ac:dyDescent="0.2">
      <c r="W51" s="3"/>
      <c r="X51" s="3"/>
    </row>
    <row r="52" spans="23:24" x14ac:dyDescent="0.2">
      <c r="W52" s="3"/>
      <c r="X52" s="3"/>
    </row>
    <row r="53" spans="23:24" x14ac:dyDescent="0.2">
      <c r="W53" s="3"/>
      <c r="X53" s="3"/>
    </row>
    <row r="54" spans="23:24" x14ac:dyDescent="0.2">
      <c r="W54" s="3"/>
      <c r="X54" s="3"/>
    </row>
    <row r="55" spans="23:24" x14ac:dyDescent="0.2">
      <c r="W55" s="3"/>
      <c r="X55" s="3"/>
    </row>
    <row r="56" spans="23:24" x14ac:dyDescent="0.2">
      <c r="W56" s="3"/>
      <c r="X56" s="3"/>
    </row>
    <row r="57" spans="23:24" x14ac:dyDescent="0.2">
      <c r="W57" s="3"/>
      <c r="X57" s="3"/>
    </row>
    <row r="58" spans="23:24" x14ac:dyDescent="0.2">
      <c r="W58" s="3"/>
      <c r="X58" s="3"/>
    </row>
    <row r="59" spans="23:24" x14ac:dyDescent="0.2">
      <c r="W59" s="3"/>
      <c r="X59" s="3"/>
    </row>
    <row r="60" spans="23:24" x14ac:dyDescent="0.2">
      <c r="W60" s="3"/>
      <c r="X60" s="3"/>
    </row>
    <row r="61" spans="23:24" x14ac:dyDescent="0.2">
      <c r="W61" s="3"/>
      <c r="X61" s="3"/>
    </row>
    <row r="62" spans="23:24" x14ac:dyDescent="0.2">
      <c r="W62" s="3"/>
      <c r="X62" s="3"/>
    </row>
    <row r="63" spans="23:24" x14ac:dyDescent="0.2">
      <c r="W63" s="3"/>
      <c r="X63" s="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Z1004"/>
  <sheetViews>
    <sheetView tabSelected="1" topLeftCell="W1" zoomScale="130" zoomScaleNormal="130" workbookViewId="0">
      <selection activeCell="AF70" sqref="A70:XFD70"/>
    </sheetView>
  </sheetViews>
  <sheetFormatPr baseColWidth="10" defaultColWidth="15.1640625" defaultRowHeight="15" customHeight="1" x14ac:dyDescent="0.2"/>
  <cols>
    <col min="1" max="1" width="17.6640625" style="3" bestFit="1" customWidth="1"/>
    <col min="2" max="2" width="11.33203125" style="8" bestFit="1" customWidth="1"/>
    <col min="3" max="3" width="23.1640625" style="8" customWidth="1"/>
    <col min="4" max="4" width="21" style="8" customWidth="1"/>
    <col min="5" max="5" width="19.5" style="8" customWidth="1"/>
    <col min="6" max="6" width="21.5" style="8" customWidth="1"/>
    <col min="7" max="7" width="16.6640625" style="3" customWidth="1"/>
    <col min="8" max="8" width="16.33203125" style="8" customWidth="1"/>
    <col min="9" max="9" width="16.33203125" style="8" bestFit="1" customWidth="1"/>
    <col min="10" max="10" width="30.33203125" style="8" bestFit="1" customWidth="1"/>
    <col min="11" max="11" width="16.6640625" style="8" customWidth="1"/>
    <col min="12" max="12" width="18.33203125" style="9" customWidth="1"/>
    <col min="13" max="13" width="16.1640625" style="8" bestFit="1" customWidth="1"/>
    <col min="14" max="14" width="18.33203125" style="3" customWidth="1"/>
    <col min="15" max="15" width="11.83203125" style="3" customWidth="1"/>
    <col min="16" max="16" width="29.33203125" style="3" bestFit="1" customWidth="1"/>
    <col min="17" max="17" width="14.33203125" style="3" customWidth="1"/>
    <col min="18" max="18" width="13.83203125" style="3" customWidth="1"/>
    <col min="19" max="19" width="14.33203125" style="104" bestFit="1" customWidth="1"/>
    <col min="20" max="20" width="15" style="104" bestFit="1" customWidth="1"/>
    <col min="21" max="21" width="17.83203125" style="104" customWidth="1"/>
    <col min="22" max="22" width="19.33203125" style="3" bestFit="1" customWidth="1"/>
    <col min="23" max="23" width="13.83203125" style="3" customWidth="1"/>
    <col min="24" max="24" width="10.5" style="3" customWidth="1"/>
    <col min="25" max="26" width="11.83203125" style="3" customWidth="1"/>
    <col min="27" max="27" width="10.33203125" style="3" customWidth="1"/>
    <col min="28" max="28" width="10" style="3" customWidth="1"/>
    <col min="29" max="30" width="8.1640625" style="3" customWidth="1"/>
    <col min="31" max="31" width="11" style="3" customWidth="1"/>
    <col min="32" max="32" width="16.83203125" style="3" customWidth="1"/>
    <col min="33" max="33" width="10.6640625" style="3" customWidth="1"/>
    <col min="34" max="34" width="8.6640625" style="3" customWidth="1"/>
    <col min="35" max="36" width="14" style="3" customWidth="1"/>
    <col min="37" max="37" width="17.5" style="3" customWidth="1"/>
    <col min="38" max="39" width="23" style="3" customWidth="1"/>
    <col min="40" max="40" width="20.5" style="3" bestFit="1" customWidth="1"/>
    <col min="41" max="41" width="12.33203125" style="3" bestFit="1" customWidth="1"/>
    <col min="42" max="42" width="16.5" style="3" bestFit="1" customWidth="1"/>
    <col min="43" max="45" width="14.5" style="3" customWidth="1"/>
    <col min="46" max="46" width="13.33203125" style="3" customWidth="1"/>
    <col min="47" max="47" width="13.6640625" style="3" customWidth="1"/>
    <col min="48" max="48" width="14.33203125" style="3" customWidth="1"/>
    <col min="49" max="52" width="15.1640625" style="5"/>
    <col min="53" max="53" width="19.6640625" style="5" bestFit="1" customWidth="1"/>
    <col min="54" max="63" width="15.1640625" style="5"/>
    <col min="64" max="64" width="15" style="3" bestFit="1" customWidth="1"/>
    <col min="65" max="65" width="15.6640625" style="3" customWidth="1"/>
    <col min="66" max="66" width="16.33203125" style="3" customWidth="1"/>
    <col min="67" max="67" width="15.6640625" style="3" customWidth="1"/>
    <col min="68" max="71" width="11.6640625" style="3" customWidth="1"/>
    <col min="72" max="72" width="13.1640625" style="3" customWidth="1"/>
    <col min="73" max="73" width="17.83203125" style="3" customWidth="1"/>
    <col min="74" max="74" width="11.6640625" style="3" customWidth="1"/>
    <col min="75" max="75" width="17.5" style="3" customWidth="1"/>
    <col min="76" max="76" width="14.83203125" style="3" customWidth="1"/>
    <col min="77" max="77" width="13.1640625" style="3" customWidth="1"/>
    <col min="78" max="78" width="15.1640625" style="5"/>
    <col min="79" max="16384" width="15.1640625" style="3"/>
  </cols>
  <sheetData>
    <row r="1" spans="1:78" s="17" customFormat="1" ht="25" customHeight="1" x14ac:dyDescent="0.2">
      <c r="A1" s="14" t="s">
        <v>637</v>
      </c>
      <c r="B1" s="14" t="s">
        <v>14</v>
      </c>
      <c r="C1" s="14" t="s">
        <v>427</v>
      </c>
      <c r="D1" s="14" t="s">
        <v>458</v>
      </c>
      <c r="E1" s="14" t="s">
        <v>550</v>
      </c>
      <c r="F1" s="14" t="s">
        <v>551</v>
      </c>
      <c r="G1" s="14" t="s">
        <v>963</v>
      </c>
      <c r="H1" s="14" t="s">
        <v>553</v>
      </c>
      <c r="I1" s="56" t="s">
        <v>554</v>
      </c>
      <c r="J1" s="56" t="s">
        <v>555</v>
      </c>
      <c r="K1" s="56" t="s">
        <v>556</v>
      </c>
      <c r="L1" s="56" t="s">
        <v>557</v>
      </c>
      <c r="M1" s="56" t="s">
        <v>552</v>
      </c>
      <c r="N1" s="15" t="s">
        <v>558</v>
      </c>
      <c r="O1" s="15" t="s">
        <v>559</v>
      </c>
      <c r="P1" s="15" t="s">
        <v>560</v>
      </c>
      <c r="Q1" s="15" t="s">
        <v>971</v>
      </c>
      <c r="R1" s="15" t="s">
        <v>561</v>
      </c>
      <c r="S1" s="101" t="s">
        <v>702</v>
      </c>
      <c r="T1" s="101" t="s">
        <v>703</v>
      </c>
      <c r="U1" s="101" t="s">
        <v>704</v>
      </c>
      <c r="V1" s="30" t="s">
        <v>562</v>
      </c>
      <c r="W1" s="57" t="s">
        <v>563</v>
      </c>
      <c r="X1" s="57" t="s">
        <v>564</v>
      </c>
      <c r="Y1" s="57" t="s">
        <v>565</v>
      </c>
      <c r="Z1" s="57" t="s">
        <v>566</v>
      </c>
      <c r="AA1" s="57" t="s">
        <v>567</v>
      </c>
      <c r="AB1" s="57" t="s">
        <v>568</v>
      </c>
      <c r="AC1" s="58" t="s">
        <v>569</v>
      </c>
      <c r="AD1" s="58" t="s">
        <v>570</v>
      </c>
      <c r="AE1" s="58" t="s">
        <v>571</v>
      </c>
      <c r="AF1" s="58" t="s">
        <v>572</v>
      </c>
      <c r="AG1" s="58" t="s">
        <v>573</v>
      </c>
      <c r="AH1" s="58" t="s">
        <v>574</v>
      </c>
      <c r="AI1" s="58" t="s">
        <v>575</v>
      </c>
      <c r="AJ1" s="31" t="s">
        <v>576</v>
      </c>
      <c r="AK1" s="58" t="s">
        <v>784</v>
      </c>
      <c r="AL1" s="58" t="s">
        <v>785</v>
      </c>
      <c r="AM1" s="31" t="s">
        <v>786</v>
      </c>
      <c r="AN1" s="32" t="s">
        <v>686</v>
      </c>
      <c r="AO1" s="32" t="s">
        <v>687</v>
      </c>
      <c r="AP1" s="32" t="s">
        <v>688</v>
      </c>
      <c r="AQ1" s="59" t="s">
        <v>676</v>
      </c>
      <c r="AR1" s="59" t="s">
        <v>677</v>
      </c>
      <c r="AS1" s="59" t="s">
        <v>811</v>
      </c>
      <c r="AT1" s="59" t="s">
        <v>678</v>
      </c>
      <c r="AU1" s="59" t="s">
        <v>679</v>
      </c>
      <c r="AV1" s="59" t="s">
        <v>680</v>
      </c>
      <c r="AW1" s="59" t="s">
        <v>739</v>
      </c>
      <c r="AX1" s="59" t="s">
        <v>740</v>
      </c>
      <c r="AY1" s="59" t="s">
        <v>741</v>
      </c>
      <c r="AZ1" s="59" t="s">
        <v>742</v>
      </c>
      <c r="BA1" s="59" t="s">
        <v>809</v>
      </c>
      <c r="BB1" s="59" t="s">
        <v>743</v>
      </c>
      <c r="BC1" s="59" t="s">
        <v>744</v>
      </c>
      <c r="BD1" s="59" t="s">
        <v>745</v>
      </c>
      <c r="BE1" s="59" t="s">
        <v>746</v>
      </c>
      <c r="BF1" s="59" t="s">
        <v>747</v>
      </c>
      <c r="BG1" s="59" t="s">
        <v>748</v>
      </c>
      <c r="BH1" s="59" t="s">
        <v>749</v>
      </c>
      <c r="BI1" s="59" t="s">
        <v>750</v>
      </c>
      <c r="BJ1" s="59" t="s">
        <v>751</v>
      </c>
      <c r="BK1" s="59" t="s">
        <v>986</v>
      </c>
      <c r="BL1" s="33" t="s">
        <v>577</v>
      </c>
      <c r="BM1" s="33" t="s">
        <v>578</v>
      </c>
      <c r="BN1" s="33" t="s">
        <v>579</v>
      </c>
      <c r="BO1" s="33" t="s">
        <v>580</v>
      </c>
      <c r="BP1" s="33" t="s">
        <v>581</v>
      </c>
      <c r="BQ1" s="33" t="s">
        <v>752</v>
      </c>
      <c r="BR1" s="33" t="s">
        <v>582</v>
      </c>
      <c r="BS1" s="33" t="s">
        <v>583</v>
      </c>
      <c r="BT1" s="33" t="s">
        <v>584</v>
      </c>
      <c r="BU1" s="33" t="s">
        <v>585</v>
      </c>
      <c r="BV1" s="33" t="s">
        <v>586</v>
      </c>
      <c r="BW1" s="33" t="s">
        <v>587</v>
      </c>
      <c r="BX1" s="33" t="s">
        <v>588</v>
      </c>
      <c r="BY1" s="33" t="s">
        <v>589</v>
      </c>
      <c r="BZ1" s="34" t="s">
        <v>590</v>
      </c>
    </row>
    <row r="2" spans="1:78" s="17" customFormat="1" ht="80" customHeight="1" x14ac:dyDescent="0.2">
      <c r="A2" s="18" t="s">
        <v>638</v>
      </c>
      <c r="B2" s="22" t="s">
        <v>16</v>
      </c>
      <c r="C2" s="22" t="s">
        <v>298</v>
      </c>
      <c r="D2" s="22" t="s">
        <v>56</v>
      </c>
      <c r="E2" s="22" t="s">
        <v>136</v>
      </c>
      <c r="F2" s="22" t="s">
        <v>394</v>
      </c>
      <c r="G2" s="18" t="s">
        <v>970</v>
      </c>
      <c r="H2" s="22" t="s">
        <v>137</v>
      </c>
      <c r="I2" s="22" t="s">
        <v>139</v>
      </c>
      <c r="J2" s="22" t="s">
        <v>140</v>
      </c>
      <c r="K2" s="22" t="s">
        <v>141</v>
      </c>
      <c r="L2" s="60" t="s">
        <v>258</v>
      </c>
      <c r="M2" s="22" t="s">
        <v>138</v>
      </c>
      <c r="N2" s="18" t="s">
        <v>142</v>
      </c>
      <c r="O2" s="18" t="s">
        <v>143</v>
      </c>
      <c r="P2" s="18" t="s">
        <v>144</v>
      </c>
      <c r="Q2" s="18" t="s">
        <v>983</v>
      </c>
      <c r="R2" s="18" t="s">
        <v>145</v>
      </c>
      <c r="S2" s="102" t="s">
        <v>700</v>
      </c>
      <c r="T2" s="102" t="s">
        <v>701</v>
      </c>
      <c r="U2" s="102" t="s">
        <v>699</v>
      </c>
      <c r="V2" s="38"/>
      <c r="W2" s="38" t="s">
        <v>254</v>
      </c>
      <c r="X2" s="38" t="s">
        <v>146</v>
      </c>
      <c r="Y2" s="38" t="s">
        <v>147</v>
      </c>
      <c r="Z2" s="38" t="s">
        <v>246</v>
      </c>
      <c r="AA2" s="38" t="s">
        <v>148</v>
      </c>
      <c r="AB2" s="38" t="s">
        <v>149</v>
      </c>
      <c r="AC2" s="39" t="s">
        <v>150</v>
      </c>
      <c r="AD2" s="39" t="s">
        <v>151</v>
      </c>
      <c r="AE2" s="39" t="s">
        <v>86</v>
      </c>
      <c r="AF2" s="39" t="s">
        <v>87</v>
      </c>
      <c r="AG2" s="39" t="s">
        <v>88</v>
      </c>
      <c r="AH2" s="39" t="s">
        <v>152</v>
      </c>
      <c r="AI2" s="39" t="s">
        <v>395</v>
      </c>
      <c r="AJ2" s="39" t="s">
        <v>397</v>
      </c>
      <c r="AK2" s="39" t="s">
        <v>153</v>
      </c>
      <c r="AL2" s="39" t="s">
        <v>396</v>
      </c>
      <c r="AM2" s="39" t="s">
        <v>398</v>
      </c>
      <c r="AN2" s="41" t="s">
        <v>91</v>
      </c>
      <c r="AO2" s="41" t="s">
        <v>92</v>
      </c>
      <c r="AP2" s="41" t="s">
        <v>93</v>
      </c>
      <c r="AQ2" s="94" t="s">
        <v>95</v>
      </c>
      <c r="AR2" s="94" t="s">
        <v>96</v>
      </c>
      <c r="AS2" s="42" t="s">
        <v>805</v>
      </c>
      <c r="AT2" s="94" t="s">
        <v>97</v>
      </c>
      <c r="AU2" s="94" t="s">
        <v>98</v>
      </c>
      <c r="AV2" s="94" t="s">
        <v>681</v>
      </c>
      <c r="AW2" s="42" t="s">
        <v>100</v>
      </c>
      <c r="AX2" s="42" t="s">
        <v>101</v>
      </c>
      <c r="AY2" s="43" t="s">
        <v>102</v>
      </c>
      <c r="AZ2" s="43" t="s">
        <v>103</v>
      </c>
      <c r="BA2" s="43" t="s">
        <v>810</v>
      </c>
      <c r="BB2" s="42" t="s">
        <v>104</v>
      </c>
      <c r="BC2" s="42" t="s">
        <v>105</v>
      </c>
      <c r="BD2" s="42" t="s">
        <v>106</v>
      </c>
      <c r="BE2" s="43" t="s">
        <v>107</v>
      </c>
      <c r="BF2" s="43" t="s">
        <v>108</v>
      </c>
      <c r="BG2" s="42" t="s">
        <v>109</v>
      </c>
      <c r="BH2" s="42" t="s">
        <v>110</v>
      </c>
      <c r="BI2" s="42" t="s">
        <v>111</v>
      </c>
      <c r="BJ2" s="43" t="s">
        <v>112</v>
      </c>
      <c r="BK2" s="42" t="s">
        <v>113</v>
      </c>
      <c r="BL2" s="44" t="s">
        <v>114</v>
      </c>
      <c r="BM2" s="44" t="s">
        <v>115</v>
      </c>
      <c r="BN2" s="44" t="s">
        <v>116</v>
      </c>
      <c r="BO2" s="44" t="s">
        <v>154</v>
      </c>
      <c r="BP2" s="44" t="s">
        <v>352</v>
      </c>
      <c r="BQ2" s="44" t="s">
        <v>118</v>
      </c>
      <c r="BR2" s="44" t="s">
        <v>119</v>
      </c>
      <c r="BS2" s="44" t="s">
        <v>120</v>
      </c>
      <c r="BT2" s="44" t="s">
        <v>121</v>
      </c>
      <c r="BU2" s="44" t="s">
        <v>351</v>
      </c>
      <c r="BV2" s="44" t="s">
        <v>122</v>
      </c>
      <c r="BW2" s="44" t="s">
        <v>123</v>
      </c>
      <c r="BX2" s="44" t="s">
        <v>124</v>
      </c>
      <c r="BY2" s="44" t="s">
        <v>125</v>
      </c>
      <c r="BZ2" s="61" t="s">
        <v>257</v>
      </c>
    </row>
    <row r="3" spans="1:78" s="29" customFormat="1" ht="46" customHeight="1" x14ac:dyDescent="0.2">
      <c r="A3" s="24" t="s">
        <v>331</v>
      </c>
      <c r="B3" s="23"/>
      <c r="C3" s="23"/>
      <c r="D3" s="23"/>
      <c r="E3" s="23"/>
      <c r="F3" s="23" t="s">
        <v>591</v>
      </c>
      <c r="G3" s="153" t="s">
        <v>976</v>
      </c>
      <c r="H3" s="23" t="s">
        <v>155</v>
      </c>
      <c r="I3" s="23" t="s">
        <v>157</v>
      </c>
      <c r="J3" s="23"/>
      <c r="K3" s="23"/>
      <c r="L3" s="62"/>
      <c r="M3" s="23" t="s">
        <v>156</v>
      </c>
      <c r="N3" s="24" t="s">
        <v>158</v>
      </c>
      <c r="O3" s="24" t="s">
        <v>342</v>
      </c>
      <c r="P3" s="24"/>
      <c r="Q3" s="24" t="s">
        <v>342</v>
      </c>
      <c r="R3" s="24" t="s">
        <v>37</v>
      </c>
      <c r="S3" s="103" t="s">
        <v>697</v>
      </c>
      <c r="T3" s="103" t="s">
        <v>34</v>
      </c>
      <c r="U3" s="103" t="s">
        <v>698</v>
      </c>
      <c r="V3" s="50"/>
      <c r="W3" s="50" t="s">
        <v>37</v>
      </c>
      <c r="X3" s="50" t="s">
        <v>37</v>
      </c>
      <c r="Y3" s="50" t="s">
        <v>37</v>
      </c>
      <c r="Z3" s="50" t="s">
        <v>37</v>
      </c>
      <c r="AA3" s="50" t="s">
        <v>37</v>
      </c>
      <c r="AB3" s="50"/>
      <c r="AC3" s="51" t="s">
        <v>131</v>
      </c>
      <c r="AD3" s="51" t="s">
        <v>131</v>
      </c>
      <c r="AE3" s="51"/>
      <c r="AF3" s="51"/>
      <c r="AG3" s="51" t="s">
        <v>132</v>
      </c>
      <c r="AH3" s="51" t="s">
        <v>131</v>
      </c>
      <c r="AI3" s="51" t="s">
        <v>131</v>
      </c>
      <c r="AJ3" s="51" t="s">
        <v>131</v>
      </c>
      <c r="AK3" s="51"/>
      <c r="AL3" s="51"/>
      <c r="AM3" s="51"/>
      <c r="AN3" s="52" t="s">
        <v>133</v>
      </c>
      <c r="AO3" s="52" t="s">
        <v>134</v>
      </c>
      <c r="AP3" s="52" t="s">
        <v>134</v>
      </c>
      <c r="AQ3" s="93" t="s">
        <v>682</v>
      </c>
      <c r="AR3" s="93" t="s">
        <v>682</v>
      </c>
      <c r="AS3" s="53" t="s">
        <v>135</v>
      </c>
      <c r="AT3" s="93" t="s">
        <v>682</v>
      </c>
      <c r="AU3" s="93" t="s">
        <v>682</v>
      </c>
      <c r="AV3" s="92"/>
      <c r="AW3" s="93" t="s">
        <v>682</v>
      </c>
      <c r="AX3" s="93" t="s">
        <v>682</v>
      </c>
      <c r="AY3" s="93" t="s">
        <v>682</v>
      </c>
      <c r="AZ3" s="93" t="s">
        <v>682</v>
      </c>
      <c r="BA3" s="93" t="s">
        <v>682</v>
      </c>
      <c r="BB3" s="53"/>
      <c r="BC3" s="93" t="s">
        <v>682</v>
      </c>
      <c r="BD3" s="93" t="s">
        <v>682</v>
      </c>
      <c r="BE3" s="93" t="s">
        <v>682</v>
      </c>
      <c r="BF3" s="93" t="s">
        <v>682</v>
      </c>
      <c r="BG3" s="53"/>
      <c r="BH3" s="93" t="s">
        <v>682</v>
      </c>
      <c r="BI3" s="93" t="s">
        <v>682</v>
      </c>
      <c r="BJ3" s="93" t="s">
        <v>682</v>
      </c>
      <c r="BK3" s="93"/>
      <c r="BL3" s="54" t="s">
        <v>808</v>
      </c>
      <c r="BM3" s="54" t="s">
        <v>808</v>
      </c>
      <c r="BN3" s="54" t="s">
        <v>808</v>
      </c>
      <c r="BO3" s="54" t="s">
        <v>808</v>
      </c>
      <c r="BP3" s="54" t="s">
        <v>808</v>
      </c>
      <c r="BQ3" s="54" t="s">
        <v>808</v>
      </c>
      <c r="BR3" s="54" t="s">
        <v>808</v>
      </c>
      <c r="BS3" s="54" t="s">
        <v>808</v>
      </c>
      <c r="BT3" s="54" t="s">
        <v>808</v>
      </c>
      <c r="BU3" s="54" t="s">
        <v>808</v>
      </c>
      <c r="BV3" s="54" t="s">
        <v>808</v>
      </c>
      <c r="BW3" s="54" t="s">
        <v>808</v>
      </c>
      <c r="BX3" s="54" t="s">
        <v>808</v>
      </c>
      <c r="BY3" s="54" t="s">
        <v>808</v>
      </c>
      <c r="BZ3" s="54" t="s">
        <v>808</v>
      </c>
    </row>
    <row r="4" spans="1:78" s="177" customFormat="1" ht="15.5" customHeight="1" x14ac:dyDescent="0.15">
      <c r="A4" s="171" t="s">
        <v>989</v>
      </c>
      <c r="B4" s="172" t="s">
        <v>1001</v>
      </c>
      <c r="C4" s="173">
        <v>1</v>
      </c>
      <c r="D4" s="173" t="s">
        <v>1015</v>
      </c>
      <c r="E4" s="173" t="str">
        <f>D4&amp;"_"&amp;"PyC_hypy"</f>
        <v>N1.1_0-15_PyC_hypy</v>
      </c>
      <c r="F4" s="173" t="str">
        <f>E4</f>
        <v>N1.1_0-15_PyC_hypy</v>
      </c>
      <c r="G4" s="174" t="s">
        <v>964</v>
      </c>
      <c r="H4" s="173" t="s">
        <v>916</v>
      </c>
      <c r="I4" s="173" t="s">
        <v>972</v>
      </c>
      <c r="J4" s="173">
        <v>0</v>
      </c>
      <c r="K4" s="173">
        <v>1</v>
      </c>
      <c r="L4" s="4" t="s">
        <v>955</v>
      </c>
      <c r="M4" s="173" t="s">
        <v>209</v>
      </c>
      <c r="N4" s="174"/>
      <c r="O4" s="174"/>
      <c r="P4" s="174" t="s">
        <v>1128</v>
      </c>
      <c r="Q4" s="174"/>
      <c r="S4" s="175"/>
      <c r="T4" s="175"/>
      <c r="U4" s="176"/>
      <c r="X4" s="174"/>
      <c r="Y4" s="178">
        <v>2.315625567141689</v>
      </c>
      <c r="Z4" s="174"/>
      <c r="AA4" s="174"/>
      <c r="AB4" s="174"/>
      <c r="AC4" s="174"/>
      <c r="AD4" s="174"/>
      <c r="AE4" s="174"/>
      <c r="AF4" s="174"/>
      <c r="AG4" s="174">
        <v>2020</v>
      </c>
      <c r="AH4" s="174"/>
      <c r="AI4" s="174"/>
      <c r="AJ4" s="174"/>
      <c r="AK4" s="182">
        <v>0.44119999999999998</v>
      </c>
      <c r="AL4" s="182">
        <v>2.0999999999999999E-3</v>
      </c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86"/>
      <c r="AX4" s="186"/>
      <c r="AY4" s="186"/>
      <c r="AZ4" s="186"/>
      <c r="BA4" s="186"/>
      <c r="BB4" s="186"/>
      <c r="BC4" s="186"/>
      <c r="BD4" s="186"/>
      <c r="BE4" s="186"/>
      <c r="BF4" s="186"/>
      <c r="BG4" s="186"/>
      <c r="BH4" s="186"/>
      <c r="BI4" s="186"/>
      <c r="BJ4" s="186"/>
      <c r="BK4" s="186"/>
      <c r="BL4" s="174"/>
      <c r="BM4" s="174"/>
      <c r="BN4" s="174"/>
      <c r="BO4" s="174"/>
      <c r="BP4" s="174"/>
      <c r="BQ4" s="174"/>
      <c r="BR4" s="174"/>
      <c r="BS4" s="174"/>
      <c r="BT4" s="174"/>
      <c r="BU4" s="174"/>
      <c r="BV4" s="174"/>
      <c r="BW4" s="174"/>
      <c r="BX4" s="174"/>
      <c r="BY4" s="174"/>
      <c r="BZ4" s="186"/>
    </row>
    <row r="5" spans="1:78" s="177" customFormat="1" ht="15.5" customHeight="1" x14ac:dyDescent="0.15">
      <c r="A5" s="171" t="s">
        <v>989</v>
      </c>
      <c r="B5" s="172" t="s">
        <v>1001</v>
      </c>
      <c r="C5" s="173">
        <v>2</v>
      </c>
      <c r="D5" s="173" t="s">
        <v>1016</v>
      </c>
      <c r="E5" s="173" t="str">
        <f t="shared" ref="E5:E68" si="0">D5&amp;"_"&amp;"PyC_hypy"</f>
        <v>N1.2_0-15_PyC_hypy</v>
      </c>
      <c r="F5" s="173" t="str">
        <f t="shared" ref="F5:F68" si="1">E5</f>
        <v>N1.2_0-15_PyC_hypy</v>
      </c>
      <c r="G5" s="174" t="s">
        <v>964</v>
      </c>
      <c r="H5" s="173" t="s">
        <v>916</v>
      </c>
      <c r="I5" s="173" t="s">
        <v>972</v>
      </c>
      <c r="J5" s="173">
        <v>0</v>
      </c>
      <c r="K5" s="173">
        <v>1</v>
      </c>
      <c r="L5" s="4" t="s">
        <v>955</v>
      </c>
      <c r="M5" s="173" t="s">
        <v>209</v>
      </c>
      <c r="N5" s="174"/>
      <c r="O5" s="174"/>
      <c r="P5" s="174" t="s">
        <v>1128</v>
      </c>
      <c r="Q5" s="174"/>
      <c r="S5" s="175"/>
      <c r="T5" s="175"/>
      <c r="U5" s="176"/>
      <c r="X5" s="174"/>
      <c r="Y5" s="178">
        <v>4.1616636993882912</v>
      </c>
      <c r="Z5" s="174"/>
      <c r="AA5" s="174"/>
      <c r="AB5" s="174"/>
      <c r="AC5" s="174"/>
      <c r="AD5" s="174"/>
      <c r="AE5" s="174"/>
      <c r="AF5" s="174"/>
      <c r="AG5" s="174">
        <v>2020</v>
      </c>
      <c r="AH5" s="174"/>
      <c r="AI5" s="174"/>
      <c r="AJ5" s="174"/>
      <c r="AK5" s="182">
        <v>0.50729999999999997</v>
      </c>
      <c r="AL5" s="182">
        <v>2.3999999999999998E-3</v>
      </c>
      <c r="AM5" s="174"/>
      <c r="AN5" s="174"/>
      <c r="AO5" s="174"/>
      <c r="AP5" s="174"/>
      <c r="AQ5" s="174"/>
      <c r="AR5" s="174"/>
      <c r="AS5" s="174"/>
      <c r="AT5" s="174"/>
      <c r="AU5" s="174"/>
      <c r="AV5" s="174"/>
      <c r="AW5" s="186"/>
      <c r="AX5" s="186"/>
      <c r="AY5" s="186"/>
      <c r="AZ5" s="186"/>
      <c r="BA5" s="186"/>
      <c r="BB5" s="186"/>
      <c r="BC5" s="186"/>
      <c r="BD5" s="186"/>
      <c r="BE5" s="186"/>
      <c r="BF5" s="186"/>
      <c r="BG5" s="186"/>
      <c r="BH5" s="186"/>
      <c r="BI5" s="186"/>
      <c r="BJ5" s="186"/>
      <c r="BK5" s="186"/>
      <c r="BL5" s="174"/>
      <c r="BM5" s="174"/>
      <c r="BN5" s="174"/>
      <c r="BO5" s="174"/>
      <c r="BP5" s="174"/>
      <c r="BQ5" s="174"/>
      <c r="BR5" s="174"/>
      <c r="BS5" s="174"/>
      <c r="BT5" s="174"/>
      <c r="BU5" s="174"/>
      <c r="BV5" s="174"/>
      <c r="BW5" s="174"/>
      <c r="BX5" s="174"/>
      <c r="BY5" s="174"/>
      <c r="BZ5" s="186"/>
    </row>
    <row r="6" spans="1:78" s="177" customFormat="1" ht="15.5" customHeight="1" x14ac:dyDescent="0.15">
      <c r="A6" s="171" t="s">
        <v>989</v>
      </c>
      <c r="B6" s="172" t="s">
        <v>1001</v>
      </c>
      <c r="C6" s="173">
        <v>3</v>
      </c>
      <c r="D6" s="173" t="s">
        <v>1017</v>
      </c>
      <c r="E6" s="173" t="str">
        <f t="shared" si="0"/>
        <v>N1.3_0-15_PyC_hypy</v>
      </c>
      <c r="F6" s="173" t="str">
        <f t="shared" si="1"/>
        <v>N1.3_0-15_PyC_hypy</v>
      </c>
      <c r="G6" s="174" t="s">
        <v>964</v>
      </c>
      <c r="H6" s="173" t="s">
        <v>916</v>
      </c>
      <c r="I6" s="173" t="s">
        <v>972</v>
      </c>
      <c r="J6" s="173">
        <v>0</v>
      </c>
      <c r="K6" s="173">
        <v>1</v>
      </c>
      <c r="L6" s="4" t="s">
        <v>955</v>
      </c>
      <c r="M6" s="173" t="s">
        <v>209</v>
      </c>
      <c r="N6" s="174"/>
      <c r="O6" s="174"/>
      <c r="P6" s="174" t="s">
        <v>1128</v>
      </c>
      <c r="Q6" s="174"/>
      <c r="S6" s="175"/>
      <c r="T6" s="175"/>
      <c r="U6" s="176"/>
      <c r="X6" s="174"/>
      <c r="Y6" s="178">
        <v>3.9618007606660242</v>
      </c>
      <c r="Z6" s="174"/>
      <c r="AA6" s="174"/>
      <c r="AB6" s="174"/>
      <c r="AC6" s="174"/>
      <c r="AD6" s="174"/>
      <c r="AE6" s="174"/>
      <c r="AF6" s="174"/>
      <c r="AG6" s="174">
        <v>2020</v>
      </c>
      <c r="AH6" s="174"/>
      <c r="AI6" s="174"/>
      <c r="AJ6" s="174"/>
      <c r="AK6" s="182">
        <v>0.41070000000000001</v>
      </c>
      <c r="AL6" s="182">
        <v>2E-3</v>
      </c>
      <c r="AM6" s="174"/>
      <c r="AN6" s="174"/>
      <c r="AO6" s="174"/>
      <c r="AP6" s="174"/>
      <c r="AQ6" s="174"/>
      <c r="AR6" s="174"/>
      <c r="AS6" s="174"/>
      <c r="AT6" s="174"/>
      <c r="AU6" s="174"/>
      <c r="AV6" s="174"/>
      <c r="AW6" s="186"/>
      <c r="AX6" s="186"/>
      <c r="AY6" s="186"/>
      <c r="AZ6" s="186"/>
      <c r="BA6" s="186"/>
      <c r="BB6" s="186"/>
      <c r="BC6" s="186"/>
      <c r="BD6" s="186"/>
      <c r="BE6" s="186"/>
      <c r="BF6" s="186"/>
      <c r="BG6" s="186"/>
      <c r="BH6" s="186"/>
      <c r="BI6" s="186"/>
      <c r="BJ6" s="186"/>
      <c r="BK6" s="186"/>
      <c r="BL6" s="174"/>
      <c r="BM6" s="174"/>
      <c r="BN6" s="174"/>
      <c r="BO6" s="174"/>
      <c r="BP6" s="174"/>
      <c r="BQ6" s="174"/>
      <c r="BR6" s="174"/>
      <c r="BS6" s="174"/>
      <c r="BT6" s="174"/>
      <c r="BU6" s="174"/>
      <c r="BV6" s="174"/>
      <c r="BW6" s="174"/>
      <c r="BX6" s="174"/>
      <c r="BY6" s="174"/>
      <c r="BZ6" s="186"/>
    </row>
    <row r="7" spans="1:78" s="177" customFormat="1" ht="15.5" customHeight="1" x14ac:dyDescent="0.15">
      <c r="A7" s="171" t="s">
        <v>989</v>
      </c>
      <c r="B7" s="172" t="s">
        <v>1001</v>
      </c>
      <c r="C7" s="173">
        <v>4</v>
      </c>
      <c r="D7" s="173" t="s">
        <v>1018</v>
      </c>
      <c r="E7" s="173" t="str">
        <f t="shared" si="0"/>
        <v>N1.4_0-15_PyC_hypy</v>
      </c>
      <c r="F7" s="173" t="str">
        <f t="shared" si="1"/>
        <v>N1.4_0-15_PyC_hypy</v>
      </c>
      <c r="G7" s="174" t="s">
        <v>964</v>
      </c>
      <c r="H7" s="173" t="s">
        <v>916</v>
      </c>
      <c r="I7" s="173" t="s">
        <v>972</v>
      </c>
      <c r="J7" s="173">
        <v>0</v>
      </c>
      <c r="K7" s="173">
        <v>1</v>
      </c>
      <c r="L7" s="4" t="s">
        <v>955</v>
      </c>
      <c r="M7" s="173" t="s">
        <v>209</v>
      </c>
      <c r="N7" s="174"/>
      <c r="O7" s="174"/>
      <c r="P7" s="174" t="s">
        <v>1128</v>
      </c>
      <c r="Q7" s="174"/>
      <c r="S7" s="175"/>
      <c r="T7" s="175"/>
      <c r="U7" s="176"/>
      <c r="X7" s="174"/>
      <c r="Y7" s="178">
        <v>4.2540801444786416</v>
      </c>
      <c r="Z7" s="174"/>
      <c r="AA7" s="174"/>
      <c r="AB7" s="174"/>
      <c r="AC7" s="174"/>
      <c r="AD7" s="174"/>
      <c r="AE7" s="174"/>
      <c r="AF7" s="174"/>
      <c r="AG7" s="174">
        <v>2020</v>
      </c>
      <c r="AH7" s="174"/>
      <c r="AI7" s="174"/>
      <c r="AJ7" s="174"/>
      <c r="AK7" s="182">
        <v>0.46649999999999997</v>
      </c>
      <c r="AL7" s="182">
        <v>2.0999999999999999E-3</v>
      </c>
      <c r="AM7" s="174"/>
      <c r="AN7" s="174"/>
      <c r="AO7" s="174"/>
      <c r="AP7" s="174"/>
      <c r="AQ7" s="174"/>
      <c r="AR7" s="174"/>
      <c r="AS7" s="174"/>
      <c r="AT7" s="174"/>
      <c r="AU7" s="174"/>
      <c r="AV7" s="174"/>
      <c r="AW7" s="186"/>
      <c r="AX7" s="186"/>
      <c r="AY7" s="186"/>
      <c r="AZ7" s="186"/>
      <c r="BA7" s="186"/>
      <c r="BB7" s="186"/>
      <c r="BC7" s="186"/>
      <c r="BD7" s="186"/>
      <c r="BE7" s="186"/>
      <c r="BF7" s="186"/>
      <c r="BG7" s="186"/>
      <c r="BH7" s="186"/>
      <c r="BI7" s="186"/>
      <c r="BJ7" s="186"/>
      <c r="BK7" s="186"/>
      <c r="BL7" s="174"/>
      <c r="BM7" s="174"/>
      <c r="BN7" s="174"/>
      <c r="BO7" s="174"/>
      <c r="BP7" s="174"/>
      <c r="BQ7" s="174"/>
      <c r="BR7" s="174"/>
      <c r="BS7" s="174"/>
      <c r="BT7" s="174"/>
      <c r="BU7" s="174"/>
      <c r="BV7" s="174"/>
      <c r="BW7" s="174"/>
      <c r="BX7" s="174"/>
      <c r="BY7" s="174"/>
      <c r="BZ7" s="186"/>
    </row>
    <row r="8" spans="1:78" s="177" customFormat="1" ht="15.5" customHeight="1" x14ac:dyDescent="0.15">
      <c r="A8" s="171" t="s">
        <v>989</v>
      </c>
      <c r="B8" s="172" t="s">
        <v>1001</v>
      </c>
      <c r="C8" s="173">
        <v>5</v>
      </c>
      <c r="D8" s="173" t="s">
        <v>1019</v>
      </c>
      <c r="E8" s="173" t="str">
        <f t="shared" si="0"/>
        <v>N1.5_0-15_PyC_hypy</v>
      </c>
      <c r="F8" s="173" t="str">
        <f t="shared" si="1"/>
        <v>N1.5_0-15_PyC_hypy</v>
      </c>
      <c r="G8" s="174" t="s">
        <v>964</v>
      </c>
      <c r="H8" s="173" t="s">
        <v>916</v>
      </c>
      <c r="I8" s="173" t="s">
        <v>972</v>
      </c>
      <c r="J8" s="173">
        <v>0</v>
      </c>
      <c r="K8" s="173">
        <v>1</v>
      </c>
      <c r="L8" s="4" t="s">
        <v>955</v>
      </c>
      <c r="M8" s="173" t="s">
        <v>209</v>
      </c>
      <c r="N8" s="174"/>
      <c r="O8" s="174"/>
      <c r="P8" s="174" t="s">
        <v>1128</v>
      </c>
      <c r="Q8" s="174"/>
      <c r="S8" s="175"/>
      <c r="T8" s="175"/>
      <c r="U8" s="176"/>
      <c r="X8" s="174"/>
      <c r="Y8" s="178">
        <v>3.9812455279191368</v>
      </c>
      <c r="Z8" s="174"/>
      <c r="AA8" s="174"/>
      <c r="AB8" s="174"/>
      <c r="AC8" s="174"/>
      <c r="AD8" s="174"/>
      <c r="AE8" s="174"/>
      <c r="AF8" s="174"/>
      <c r="AG8" s="174">
        <v>2020</v>
      </c>
      <c r="AH8" s="174"/>
      <c r="AI8" s="174"/>
      <c r="AJ8" s="174"/>
      <c r="AK8" s="182">
        <v>0.55320000000000003</v>
      </c>
      <c r="AL8" s="182">
        <v>2.5000000000000001E-3</v>
      </c>
      <c r="AM8" s="174"/>
      <c r="AN8" s="174"/>
      <c r="AO8" s="174"/>
      <c r="AP8" s="174"/>
      <c r="AQ8" s="174"/>
      <c r="AR8" s="174"/>
      <c r="AS8" s="174"/>
      <c r="AT8" s="174"/>
      <c r="AU8" s="174"/>
      <c r="AV8" s="174"/>
      <c r="AW8" s="186"/>
      <c r="AX8" s="186"/>
      <c r="AY8" s="186"/>
      <c r="AZ8" s="186"/>
      <c r="BA8" s="186"/>
      <c r="BB8" s="186"/>
      <c r="BC8" s="186"/>
      <c r="BD8" s="186"/>
      <c r="BE8" s="186"/>
      <c r="BF8" s="186"/>
      <c r="BG8" s="186"/>
      <c r="BH8" s="186"/>
      <c r="BI8" s="186"/>
      <c r="BJ8" s="186"/>
      <c r="BK8" s="186"/>
      <c r="BL8" s="174"/>
      <c r="BM8" s="174"/>
      <c r="BN8" s="174"/>
      <c r="BO8" s="174"/>
      <c r="BP8" s="174"/>
      <c r="BQ8" s="174"/>
      <c r="BR8" s="174"/>
      <c r="BS8" s="174"/>
      <c r="BT8" s="174"/>
      <c r="BU8" s="174"/>
      <c r="BV8" s="174"/>
      <c r="BW8" s="174"/>
      <c r="BX8" s="174"/>
      <c r="BY8" s="174"/>
      <c r="BZ8" s="186"/>
    </row>
    <row r="9" spans="1:78" s="177" customFormat="1" ht="15.5" customHeight="1" x14ac:dyDescent="0.15">
      <c r="A9" s="171" t="s">
        <v>989</v>
      </c>
      <c r="B9" s="172" t="s">
        <v>1001</v>
      </c>
      <c r="C9" s="173">
        <v>6</v>
      </c>
      <c r="D9" s="173" t="s">
        <v>1020</v>
      </c>
      <c r="E9" s="173" t="str">
        <f t="shared" si="0"/>
        <v>N1.6_0-15_PyC_hypy</v>
      </c>
      <c r="F9" s="173" t="str">
        <f t="shared" si="1"/>
        <v>N1.6_0-15_PyC_hypy</v>
      </c>
      <c r="G9" s="174" t="s">
        <v>964</v>
      </c>
      <c r="H9" s="173" t="s">
        <v>916</v>
      </c>
      <c r="I9" s="173" t="s">
        <v>972</v>
      </c>
      <c r="J9" s="173">
        <v>0</v>
      </c>
      <c r="K9" s="173">
        <v>1</v>
      </c>
      <c r="L9" s="4" t="s">
        <v>955</v>
      </c>
      <c r="M9" s="173" t="s">
        <v>209</v>
      </c>
      <c r="N9" s="174"/>
      <c r="O9" s="174"/>
      <c r="P9" s="174" t="s">
        <v>1128</v>
      </c>
      <c r="Q9" s="174"/>
      <c r="S9" s="175"/>
      <c r="T9" s="175"/>
      <c r="U9" s="176"/>
      <c r="X9" s="174"/>
      <c r="Y9" s="178">
        <v>4.833430716207034</v>
      </c>
      <c r="Z9" s="174"/>
      <c r="AA9" s="174"/>
      <c r="AB9" s="174"/>
      <c r="AC9" s="174"/>
      <c r="AD9" s="174"/>
      <c r="AE9" s="174"/>
      <c r="AF9" s="174"/>
      <c r="AG9" s="174">
        <v>2020</v>
      </c>
      <c r="AH9" s="174"/>
      <c r="AI9" s="174"/>
      <c r="AJ9" s="174"/>
      <c r="AK9" s="182">
        <v>0.48829999999999996</v>
      </c>
      <c r="AL9" s="182">
        <v>2.3E-3</v>
      </c>
      <c r="AM9" s="174"/>
      <c r="AN9" s="174"/>
      <c r="AO9" s="174"/>
      <c r="AP9" s="174"/>
      <c r="AQ9" s="174"/>
      <c r="AR9" s="174"/>
      <c r="AS9" s="174"/>
      <c r="AT9" s="174"/>
      <c r="AU9" s="174"/>
      <c r="AV9" s="174"/>
      <c r="AW9" s="186"/>
      <c r="AX9" s="186"/>
      <c r="AY9" s="186"/>
      <c r="AZ9" s="186"/>
      <c r="BA9" s="186"/>
      <c r="BB9" s="186"/>
      <c r="BC9" s="186"/>
      <c r="BD9" s="186"/>
      <c r="BE9" s="186"/>
      <c r="BF9" s="186"/>
      <c r="BG9" s="186"/>
      <c r="BH9" s="186"/>
      <c r="BI9" s="186"/>
      <c r="BJ9" s="186"/>
      <c r="BK9" s="186"/>
      <c r="BL9" s="174"/>
      <c r="BM9" s="174"/>
      <c r="BN9" s="174"/>
      <c r="BO9" s="174"/>
      <c r="BP9" s="174"/>
      <c r="BQ9" s="174"/>
      <c r="BR9" s="174"/>
      <c r="BS9" s="174"/>
      <c r="BT9" s="174"/>
      <c r="BU9" s="174"/>
      <c r="BV9" s="174"/>
      <c r="BW9" s="174"/>
      <c r="BX9" s="174"/>
      <c r="BY9" s="174"/>
      <c r="BZ9" s="186"/>
    </row>
    <row r="10" spans="1:78" s="177" customFormat="1" ht="15.5" customHeight="1" x14ac:dyDescent="0.15">
      <c r="A10" s="171" t="s">
        <v>989</v>
      </c>
      <c r="B10" s="172" t="s">
        <v>1001</v>
      </c>
      <c r="C10" s="173">
        <v>7</v>
      </c>
      <c r="D10" s="173" t="s">
        <v>1021</v>
      </c>
      <c r="E10" s="173" t="str">
        <f t="shared" si="0"/>
        <v>N1.7_0-15_PyC_hypy</v>
      </c>
      <c r="F10" s="173" t="str">
        <f t="shared" si="1"/>
        <v>N1.7_0-15_PyC_hypy</v>
      </c>
      <c r="G10" s="174" t="s">
        <v>964</v>
      </c>
      <c r="H10" s="173" t="s">
        <v>916</v>
      </c>
      <c r="I10" s="173" t="s">
        <v>972</v>
      </c>
      <c r="J10" s="173">
        <v>0</v>
      </c>
      <c r="K10" s="173">
        <v>1</v>
      </c>
      <c r="L10" s="4" t="s">
        <v>955</v>
      </c>
      <c r="M10" s="173" t="s">
        <v>209</v>
      </c>
      <c r="N10" s="174"/>
      <c r="O10" s="174"/>
      <c r="P10" s="174" t="s">
        <v>1128</v>
      </c>
      <c r="Q10" s="174"/>
      <c r="S10" s="175"/>
      <c r="T10" s="175"/>
      <c r="U10" s="176"/>
      <c r="X10" s="174"/>
      <c r="Y10" s="178">
        <v>9.4067638572240053</v>
      </c>
      <c r="Z10" s="174"/>
      <c r="AA10" s="174"/>
      <c r="AB10" s="174"/>
      <c r="AC10" s="174"/>
      <c r="AD10" s="174"/>
      <c r="AE10" s="174"/>
      <c r="AF10" s="174"/>
      <c r="AG10" s="174">
        <v>2019</v>
      </c>
      <c r="AH10" s="174"/>
      <c r="AI10" s="174"/>
      <c r="AJ10" s="174"/>
      <c r="AK10" s="182">
        <v>0.33799999999999997</v>
      </c>
      <c r="AL10" s="182">
        <v>1.1000000000000001E-3</v>
      </c>
      <c r="AM10" s="174"/>
      <c r="AN10" s="174"/>
      <c r="AO10" s="174"/>
      <c r="AP10" s="174"/>
      <c r="AQ10" s="174"/>
      <c r="AR10" s="174"/>
      <c r="AS10" s="174"/>
      <c r="AT10" s="174"/>
      <c r="AU10" s="174"/>
      <c r="AV10" s="174"/>
      <c r="AW10" s="186"/>
      <c r="AX10" s="186"/>
      <c r="AY10" s="186"/>
      <c r="AZ10" s="186"/>
      <c r="BA10" s="186"/>
      <c r="BB10" s="186"/>
      <c r="BC10" s="186"/>
      <c r="BD10" s="186"/>
      <c r="BE10" s="186"/>
      <c r="BF10" s="186"/>
      <c r="BG10" s="186"/>
      <c r="BH10" s="186"/>
      <c r="BI10" s="186"/>
      <c r="BJ10" s="186"/>
      <c r="BK10" s="186"/>
      <c r="BL10" s="174"/>
      <c r="BM10" s="174"/>
      <c r="BN10" s="174"/>
      <c r="BO10" s="174"/>
      <c r="BP10" s="174"/>
      <c r="BQ10" s="174"/>
      <c r="BR10" s="174"/>
      <c r="BS10" s="174"/>
      <c r="BT10" s="174"/>
      <c r="BU10" s="174"/>
      <c r="BV10" s="174"/>
      <c r="BW10" s="174"/>
      <c r="BX10" s="174"/>
      <c r="BY10" s="174"/>
      <c r="BZ10" s="186"/>
    </row>
    <row r="11" spans="1:78" s="177" customFormat="1" ht="15.5" customHeight="1" x14ac:dyDescent="0.15">
      <c r="A11" s="171" t="s">
        <v>989</v>
      </c>
      <c r="B11" s="172" t="s">
        <v>1001</v>
      </c>
      <c r="C11" s="173">
        <v>8</v>
      </c>
      <c r="D11" s="173" t="s">
        <v>1022</v>
      </c>
      <c r="E11" s="173" t="str">
        <f t="shared" si="0"/>
        <v>N1.8_0-15_PyC_hypy</v>
      </c>
      <c r="F11" s="173" t="str">
        <f t="shared" si="1"/>
        <v>N1.8_0-15_PyC_hypy</v>
      </c>
      <c r="G11" s="174" t="s">
        <v>964</v>
      </c>
      <c r="H11" s="173" t="s">
        <v>916</v>
      </c>
      <c r="I11" s="173" t="s">
        <v>972</v>
      </c>
      <c r="J11" s="173">
        <v>0</v>
      </c>
      <c r="K11" s="173">
        <v>1</v>
      </c>
      <c r="L11" s="4" t="s">
        <v>955</v>
      </c>
      <c r="M11" s="173" t="s">
        <v>209</v>
      </c>
      <c r="N11" s="174"/>
      <c r="O11" s="174"/>
      <c r="P11" s="174" t="s">
        <v>1128</v>
      </c>
      <c r="Q11" s="174"/>
      <c r="S11" s="175"/>
      <c r="T11" s="175"/>
      <c r="U11" s="176"/>
      <c r="X11" s="174"/>
      <c r="Y11" s="178">
        <v>4.6101175646465054</v>
      </c>
      <c r="Z11" s="174"/>
      <c r="AA11" s="174"/>
      <c r="AB11" s="174"/>
      <c r="AC11" s="174"/>
      <c r="AD11" s="174"/>
      <c r="AE11" s="174"/>
      <c r="AF11" s="174"/>
      <c r="AG11" s="174">
        <v>2020</v>
      </c>
      <c r="AH11" s="174"/>
      <c r="AI11" s="174"/>
      <c r="AJ11" s="174"/>
      <c r="AK11" s="182">
        <v>0.4274</v>
      </c>
      <c r="AL11" s="182">
        <v>1.9E-3</v>
      </c>
      <c r="AM11" s="174"/>
      <c r="AN11" s="174"/>
      <c r="AO11" s="174"/>
      <c r="AP11" s="174"/>
      <c r="AQ11" s="174"/>
      <c r="AR11" s="174"/>
      <c r="AS11" s="174"/>
      <c r="AT11" s="174"/>
      <c r="AU11" s="174"/>
      <c r="AV11" s="174"/>
      <c r="AW11" s="186"/>
      <c r="AX11" s="186"/>
      <c r="AY11" s="186"/>
      <c r="AZ11" s="186"/>
      <c r="BA11" s="186"/>
      <c r="BB11" s="186"/>
      <c r="BC11" s="186"/>
      <c r="BD11" s="186"/>
      <c r="BE11" s="186"/>
      <c r="BF11" s="186"/>
      <c r="BG11" s="186"/>
      <c r="BH11" s="186"/>
      <c r="BI11" s="186"/>
      <c r="BJ11" s="186"/>
      <c r="BK11" s="186"/>
      <c r="BL11" s="174"/>
      <c r="BM11" s="174"/>
      <c r="BN11" s="174"/>
      <c r="BO11" s="174"/>
      <c r="BP11" s="174"/>
      <c r="BQ11" s="174"/>
      <c r="BR11" s="174"/>
      <c r="BS11" s="174"/>
      <c r="BT11" s="174"/>
      <c r="BU11" s="174"/>
      <c r="BV11" s="174"/>
      <c r="BW11" s="174"/>
      <c r="BX11" s="174"/>
      <c r="BY11" s="174"/>
      <c r="BZ11" s="186"/>
    </row>
    <row r="12" spans="1:78" s="177" customFormat="1" ht="15.5" customHeight="1" x14ac:dyDescent="0.15">
      <c r="A12" s="177" t="s">
        <v>989</v>
      </c>
      <c r="B12" s="172" t="s">
        <v>1001</v>
      </c>
      <c r="C12" s="173">
        <v>9</v>
      </c>
      <c r="D12" s="173" t="s">
        <v>1023</v>
      </c>
      <c r="E12" s="173" t="str">
        <f t="shared" si="0"/>
        <v>N1.9_0-15_PyC_hypy</v>
      </c>
      <c r="F12" s="173" t="str">
        <f t="shared" si="1"/>
        <v>N1.9_0-15_PyC_hypy</v>
      </c>
      <c r="G12" s="174" t="s">
        <v>964</v>
      </c>
      <c r="H12" s="173" t="s">
        <v>916</v>
      </c>
      <c r="I12" s="173" t="s">
        <v>972</v>
      </c>
      <c r="J12" s="173">
        <v>0</v>
      </c>
      <c r="K12" s="173">
        <v>1</v>
      </c>
      <c r="L12" s="4" t="s">
        <v>955</v>
      </c>
      <c r="M12" s="173" t="s">
        <v>209</v>
      </c>
      <c r="N12" s="174"/>
      <c r="O12" s="174"/>
      <c r="P12" s="174" t="s">
        <v>1128</v>
      </c>
      <c r="Q12" s="174"/>
      <c r="R12" s="174"/>
      <c r="S12" s="175"/>
      <c r="T12" s="175"/>
      <c r="U12" s="176"/>
      <c r="X12" s="174"/>
      <c r="Y12" s="178">
        <v>9.2877459641432445</v>
      </c>
      <c r="Z12" s="174"/>
      <c r="AA12" s="174"/>
      <c r="AB12" s="174"/>
      <c r="AC12" s="174"/>
      <c r="AD12" s="174"/>
      <c r="AE12" s="174"/>
      <c r="AF12" s="174"/>
      <c r="AG12" s="174">
        <v>2020</v>
      </c>
      <c r="AH12" s="174"/>
      <c r="AI12" s="174"/>
      <c r="AJ12" s="174"/>
      <c r="AK12" s="182">
        <v>0.49700000000000005</v>
      </c>
      <c r="AL12" s="182">
        <v>2.3E-3</v>
      </c>
      <c r="AM12" s="174"/>
      <c r="AN12" s="174"/>
      <c r="AO12" s="174"/>
      <c r="AP12" s="174"/>
      <c r="AQ12" s="174"/>
      <c r="AR12" s="174"/>
      <c r="AS12" s="174"/>
      <c r="AT12" s="174"/>
      <c r="AU12" s="174"/>
      <c r="AV12" s="174"/>
      <c r="AW12" s="186"/>
      <c r="AX12" s="186"/>
      <c r="AY12" s="186"/>
      <c r="AZ12" s="186"/>
      <c r="BA12" s="186"/>
      <c r="BB12" s="186"/>
      <c r="BC12" s="186"/>
      <c r="BD12" s="186"/>
      <c r="BE12" s="186"/>
      <c r="BF12" s="186"/>
      <c r="BG12" s="186"/>
      <c r="BH12" s="186"/>
      <c r="BI12" s="186"/>
      <c r="BJ12" s="186"/>
      <c r="BK12" s="186"/>
      <c r="BL12" s="174"/>
      <c r="BM12" s="174"/>
      <c r="BN12" s="174"/>
      <c r="BO12" s="174"/>
      <c r="BP12" s="174"/>
      <c r="BQ12" s="174"/>
      <c r="BR12" s="174"/>
      <c r="BS12" s="174"/>
      <c r="BT12" s="174"/>
      <c r="BU12" s="174"/>
      <c r="BV12" s="174"/>
      <c r="BW12" s="174"/>
      <c r="BX12" s="174"/>
      <c r="BY12" s="174"/>
      <c r="BZ12" s="186"/>
    </row>
    <row r="13" spans="1:78" s="177" customFormat="1" ht="15.5" customHeight="1" x14ac:dyDescent="0.15">
      <c r="A13" s="177" t="s">
        <v>989</v>
      </c>
      <c r="B13" s="172" t="s">
        <v>1003</v>
      </c>
      <c r="C13" s="173">
        <v>1</v>
      </c>
      <c r="D13" s="173" t="s">
        <v>1024</v>
      </c>
      <c r="E13" s="173" t="str">
        <f t="shared" si="0"/>
        <v>N2.1_0-15_PyC_hypy</v>
      </c>
      <c r="F13" s="173" t="str">
        <f t="shared" si="1"/>
        <v>N2.1_0-15_PyC_hypy</v>
      </c>
      <c r="G13" s="174" t="s">
        <v>964</v>
      </c>
      <c r="H13" s="173" t="s">
        <v>916</v>
      </c>
      <c r="I13" s="173" t="s">
        <v>972</v>
      </c>
      <c r="J13" s="173">
        <v>0</v>
      </c>
      <c r="K13" s="173">
        <v>1</v>
      </c>
      <c r="L13" s="4" t="s">
        <v>955</v>
      </c>
      <c r="M13" s="173" t="s">
        <v>209</v>
      </c>
      <c r="N13" s="174"/>
      <c r="O13" s="174"/>
      <c r="P13" s="174" t="s">
        <v>1128</v>
      </c>
      <c r="Q13" s="174"/>
      <c r="R13" s="174"/>
      <c r="S13" s="175"/>
      <c r="T13" s="175"/>
      <c r="U13" s="176"/>
      <c r="X13" s="174"/>
      <c r="Y13" s="178"/>
      <c r="Z13" s="174"/>
      <c r="AA13" s="174"/>
      <c r="AB13" s="174"/>
      <c r="AC13" s="174"/>
      <c r="AD13" s="174"/>
      <c r="AE13" s="174"/>
      <c r="AF13" s="174"/>
      <c r="AG13" s="174">
        <v>2020</v>
      </c>
      <c r="AH13" s="174"/>
      <c r="AI13" s="174"/>
      <c r="AJ13" s="174"/>
      <c r="AK13" s="182">
        <v>0.44670000000000004</v>
      </c>
      <c r="AL13" s="182">
        <v>2.0999999999999999E-3</v>
      </c>
      <c r="AM13" s="174"/>
      <c r="AN13" s="174"/>
      <c r="AO13" s="174"/>
      <c r="AP13" s="174"/>
      <c r="AQ13" s="174"/>
      <c r="AR13" s="174"/>
      <c r="AS13" s="174"/>
      <c r="AT13" s="174"/>
      <c r="AU13" s="174"/>
      <c r="AV13" s="174"/>
      <c r="AW13" s="186"/>
      <c r="AX13" s="186"/>
      <c r="AY13" s="186"/>
      <c r="AZ13" s="186"/>
      <c r="BA13" s="186"/>
      <c r="BB13" s="186"/>
      <c r="BC13" s="186"/>
      <c r="BD13" s="186"/>
      <c r="BE13" s="186"/>
      <c r="BF13" s="186"/>
      <c r="BG13" s="186"/>
      <c r="BH13" s="186"/>
      <c r="BI13" s="186"/>
      <c r="BJ13" s="186"/>
      <c r="BK13" s="186"/>
      <c r="BL13" s="174"/>
      <c r="BM13" s="174"/>
      <c r="BN13" s="174"/>
      <c r="BO13" s="174"/>
      <c r="BP13" s="174"/>
      <c r="BQ13" s="174"/>
      <c r="BR13" s="174"/>
      <c r="BS13" s="174"/>
      <c r="BT13" s="174"/>
      <c r="BU13" s="174"/>
      <c r="BV13" s="174"/>
      <c r="BW13" s="174"/>
      <c r="BX13" s="174"/>
      <c r="BY13" s="174"/>
      <c r="BZ13" s="186"/>
    </row>
    <row r="14" spans="1:78" s="177" customFormat="1" ht="15.5" customHeight="1" x14ac:dyDescent="0.15">
      <c r="A14" s="177" t="s">
        <v>989</v>
      </c>
      <c r="B14" s="172" t="s">
        <v>1003</v>
      </c>
      <c r="C14" s="173">
        <v>2</v>
      </c>
      <c r="D14" s="173" t="s">
        <v>1025</v>
      </c>
      <c r="E14" s="173" t="str">
        <f t="shared" si="0"/>
        <v>N2.2_0-15_PyC_hypy</v>
      </c>
      <c r="F14" s="173" t="str">
        <f t="shared" si="1"/>
        <v>N2.2_0-15_PyC_hypy</v>
      </c>
      <c r="G14" s="174" t="s">
        <v>964</v>
      </c>
      <c r="H14" s="173" t="s">
        <v>916</v>
      </c>
      <c r="I14" s="173" t="s">
        <v>972</v>
      </c>
      <c r="J14" s="173">
        <v>0</v>
      </c>
      <c r="K14" s="173">
        <v>1</v>
      </c>
      <c r="L14" s="4" t="s">
        <v>955</v>
      </c>
      <c r="M14" s="173" t="s">
        <v>209</v>
      </c>
      <c r="N14" s="174"/>
      <c r="O14" s="174"/>
      <c r="P14" s="174" t="s">
        <v>1128</v>
      </c>
      <c r="Q14" s="174"/>
      <c r="R14" s="174"/>
      <c r="S14" s="175"/>
      <c r="T14" s="175"/>
      <c r="U14" s="176"/>
      <c r="X14" s="174"/>
      <c r="Y14" s="178">
        <v>2.8744447099729196</v>
      </c>
      <c r="Z14" s="174"/>
      <c r="AA14" s="174"/>
      <c r="AB14" s="174"/>
      <c r="AC14" s="174"/>
      <c r="AD14" s="174"/>
      <c r="AE14" s="174"/>
      <c r="AF14" s="174"/>
      <c r="AG14" s="174">
        <v>2020</v>
      </c>
      <c r="AH14" s="174"/>
      <c r="AI14" s="174"/>
      <c r="AJ14" s="174"/>
      <c r="AK14" s="182">
        <v>0.36130000000000001</v>
      </c>
      <c r="AL14" s="182">
        <v>1.7000000000000001E-3</v>
      </c>
      <c r="AM14" s="174"/>
      <c r="AN14" s="174"/>
      <c r="AO14" s="174"/>
      <c r="AP14" s="174"/>
      <c r="AQ14" s="174"/>
      <c r="AR14" s="174"/>
      <c r="AS14" s="174"/>
      <c r="AT14" s="174"/>
      <c r="AU14" s="174"/>
      <c r="AV14" s="174"/>
      <c r="AW14" s="186"/>
      <c r="AX14" s="186"/>
      <c r="AY14" s="186"/>
      <c r="AZ14" s="186"/>
      <c r="BA14" s="186"/>
      <c r="BB14" s="186"/>
      <c r="BC14" s="186"/>
      <c r="BD14" s="186"/>
      <c r="BE14" s="186"/>
      <c r="BF14" s="186"/>
      <c r="BG14" s="186"/>
      <c r="BH14" s="186"/>
      <c r="BI14" s="186"/>
      <c r="BJ14" s="186"/>
      <c r="BK14" s="186"/>
      <c r="BL14" s="174"/>
      <c r="BM14" s="174"/>
      <c r="BN14" s="174"/>
      <c r="BO14" s="174"/>
      <c r="BP14" s="174"/>
      <c r="BQ14" s="174"/>
      <c r="BR14" s="174"/>
      <c r="BS14" s="174"/>
      <c r="BT14" s="174"/>
      <c r="BU14" s="174"/>
      <c r="BV14" s="174"/>
      <c r="BW14" s="174"/>
      <c r="BX14" s="174"/>
      <c r="BY14" s="174"/>
      <c r="BZ14" s="186"/>
    </row>
    <row r="15" spans="1:78" s="177" customFormat="1" ht="15.5" customHeight="1" x14ac:dyDescent="0.15">
      <c r="A15" s="177" t="s">
        <v>989</v>
      </c>
      <c r="B15" s="172" t="s">
        <v>1003</v>
      </c>
      <c r="C15" s="173">
        <v>3</v>
      </c>
      <c r="D15" s="173" t="s">
        <v>1026</v>
      </c>
      <c r="E15" s="173" t="str">
        <f t="shared" si="0"/>
        <v>N2.3_0-15_PyC_hypy</v>
      </c>
      <c r="F15" s="173" t="str">
        <f t="shared" si="1"/>
        <v>N2.3_0-15_PyC_hypy</v>
      </c>
      <c r="G15" s="174" t="s">
        <v>964</v>
      </c>
      <c r="H15" s="173" t="s">
        <v>916</v>
      </c>
      <c r="I15" s="173" t="s">
        <v>972</v>
      </c>
      <c r="J15" s="173">
        <v>0</v>
      </c>
      <c r="K15" s="173">
        <v>1</v>
      </c>
      <c r="L15" s="4" t="s">
        <v>955</v>
      </c>
      <c r="M15" s="173" t="s">
        <v>209</v>
      </c>
      <c r="N15" s="174"/>
      <c r="O15" s="174"/>
      <c r="P15" s="174" t="s">
        <v>1128</v>
      </c>
      <c r="Q15" s="174"/>
      <c r="R15" s="174"/>
      <c r="S15" s="175"/>
      <c r="T15" s="175"/>
      <c r="U15" s="176"/>
      <c r="X15" s="174"/>
      <c r="Y15" s="178">
        <v>3.5245749493611847</v>
      </c>
      <c r="Z15" s="174"/>
      <c r="AA15" s="174"/>
      <c r="AB15" s="174"/>
      <c r="AC15" s="174"/>
      <c r="AD15" s="174"/>
      <c r="AE15" s="174"/>
      <c r="AF15" s="174"/>
      <c r="AG15" s="174">
        <v>2020</v>
      </c>
      <c r="AH15" s="174"/>
      <c r="AI15" s="174"/>
      <c r="AJ15" s="174"/>
      <c r="AK15" s="182">
        <v>0.63950000000000007</v>
      </c>
      <c r="AL15" s="182">
        <v>3.0000000000000001E-3</v>
      </c>
      <c r="AM15" s="174"/>
      <c r="AN15" s="174"/>
      <c r="AO15" s="174"/>
      <c r="AP15" s="174"/>
      <c r="AQ15" s="174"/>
      <c r="AR15" s="174"/>
      <c r="AS15" s="174"/>
      <c r="AT15" s="174"/>
      <c r="AU15" s="174"/>
      <c r="AV15" s="174"/>
      <c r="AW15" s="186"/>
      <c r="AX15" s="186"/>
      <c r="AY15" s="186"/>
      <c r="AZ15" s="186"/>
      <c r="BA15" s="186"/>
      <c r="BB15" s="186"/>
      <c r="BC15" s="186"/>
      <c r="BD15" s="186"/>
      <c r="BE15" s="186"/>
      <c r="BF15" s="186"/>
      <c r="BG15" s="186"/>
      <c r="BH15" s="186"/>
      <c r="BI15" s="186"/>
      <c r="BJ15" s="186"/>
      <c r="BK15" s="186"/>
      <c r="BL15" s="174"/>
      <c r="BM15" s="174"/>
      <c r="BN15" s="174"/>
      <c r="BO15" s="174"/>
      <c r="BP15" s="174"/>
      <c r="BQ15" s="174"/>
      <c r="BR15" s="174"/>
      <c r="BS15" s="174"/>
      <c r="BT15" s="174"/>
      <c r="BU15" s="174"/>
      <c r="BV15" s="174"/>
      <c r="BW15" s="174"/>
      <c r="BX15" s="174"/>
      <c r="BY15" s="174"/>
      <c r="BZ15" s="186"/>
    </row>
    <row r="16" spans="1:78" s="177" customFormat="1" ht="15.5" customHeight="1" x14ac:dyDescent="0.15">
      <c r="A16" s="177" t="s">
        <v>989</v>
      </c>
      <c r="B16" s="172" t="s">
        <v>1003</v>
      </c>
      <c r="C16" s="173">
        <v>4</v>
      </c>
      <c r="D16" s="173" t="s">
        <v>1027</v>
      </c>
      <c r="E16" s="173" t="str">
        <f t="shared" si="0"/>
        <v>N2.4_0-15_PyC_hypy</v>
      </c>
      <c r="F16" s="173" t="str">
        <f t="shared" si="1"/>
        <v>N2.4_0-15_PyC_hypy</v>
      </c>
      <c r="G16" s="174" t="s">
        <v>964</v>
      </c>
      <c r="H16" s="173" t="s">
        <v>916</v>
      </c>
      <c r="I16" s="173" t="s">
        <v>972</v>
      </c>
      <c r="J16" s="173">
        <v>0</v>
      </c>
      <c r="K16" s="173">
        <v>1</v>
      </c>
      <c r="L16" s="4" t="s">
        <v>955</v>
      </c>
      <c r="M16" s="173" t="s">
        <v>209</v>
      </c>
      <c r="N16" s="174"/>
      <c r="O16" s="174"/>
      <c r="P16" s="174" t="s">
        <v>1128</v>
      </c>
      <c r="Q16" s="174"/>
      <c r="R16" s="174"/>
      <c r="S16" s="175"/>
      <c r="T16" s="175"/>
      <c r="U16" s="176"/>
      <c r="X16" s="174"/>
      <c r="Y16" s="178">
        <v>3.6775158666266927</v>
      </c>
      <c r="Z16" s="174"/>
      <c r="AA16" s="174"/>
      <c r="AB16" s="174"/>
      <c r="AC16" s="174"/>
      <c r="AD16" s="174"/>
      <c r="AE16" s="174"/>
      <c r="AF16" s="174"/>
      <c r="AG16" s="174">
        <v>2020</v>
      </c>
      <c r="AH16" s="174"/>
      <c r="AI16" s="174"/>
      <c r="AJ16" s="174"/>
      <c r="AK16" s="182">
        <v>0.53290000000000004</v>
      </c>
      <c r="AL16" s="182">
        <v>2.5999999999999999E-3</v>
      </c>
      <c r="AM16" s="174"/>
      <c r="AN16" s="174"/>
      <c r="AO16" s="174"/>
      <c r="AP16" s="174"/>
      <c r="AQ16" s="174"/>
      <c r="AR16" s="174"/>
      <c r="AS16" s="174"/>
      <c r="AT16" s="174"/>
      <c r="AU16" s="174"/>
      <c r="AV16" s="174"/>
      <c r="AW16" s="186"/>
      <c r="AX16" s="186"/>
      <c r="AY16" s="186"/>
      <c r="AZ16" s="186"/>
      <c r="BA16" s="186"/>
      <c r="BB16" s="186"/>
      <c r="BC16" s="186"/>
      <c r="BD16" s="186"/>
      <c r="BE16" s="186"/>
      <c r="BF16" s="186"/>
      <c r="BG16" s="186"/>
      <c r="BH16" s="186"/>
      <c r="BI16" s="186"/>
      <c r="BJ16" s="186"/>
      <c r="BK16" s="186"/>
      <c r="BL16" s="174"/>
      <c r="BM16" s="174"/>
      <c r="BN16" s="174"/>
      <c r="BO16" s="174"/>
      <c r="BP16" s="174"/>
      <c r="BQ16" s="174"/>
      <c r="BR16" s="174"/>
      <c r="BS16" s="174"/>
      <c r="BT16" s="174"/>
      <c r="BU16" s="174"/>
      <c r="BV16" s="174"/>
      <c r="BW16" s="174"/>
      <c r="BX16" s="174"/>
      <c r="BY16" s="174"/>
      <c r="BZ16" s="186"/>
    </row>
    <row r="17" spans="1:78" s="177" customFormat="1" ht="15.5" customHeight="1" x14ac:dyDescent="0.15">
      <c r="A17" s="177" t="s">
        <v>989</v>
      </c>
      <c r="B17" s="172" t="s">
        <v>1003</v>
      </c>
      <c r="C17" s="173">
        <v>5</v>
      </c>
      <c r="D17" s="173" t="s">
        <v>1028</v>
      </c>
      <c r="E17" s="173" t="str">
        <f t="shared" si="0"/>
        <v>N2.5_0-15_PyC_hypy</v>
      </c>
      <c r="F17" s="173" t="str">
        <f t="shared" si="1"/>
        <v>N2.5_0-15_PyC_hypy</v>
      </c>
      <c r="G17" s="174" t="s">
        <v>964</v>
      </c>
      <c r="H17" s="173" t="s">
        <v>916</v>
      </c>
      <c r="I17" s="173" t="s">
        <v>972</v>
      </c>
      <c r="J17" s="173">
        <v>0</v>
      </c>
      <c r="K17" s="173">
        <v>1</v>
      </c>
      <c r="L17" s="4" t="s">
        <v>955</v>
      </c>
      <c r="M17" s="173" t="s">
        <v>209</v>
      </c>
      <c r="N17" s="174"/>
      <c r="O17" s="174"/>
      <c r="P17" s="174" t="s">
        <v>1128</v>
      </c>
      <c r="Q17" s="174"/>
      <c r="R17" s="174"/>
      <c r="S17" s="175"/>
      <c r="T17" s="175"/>
      <c r="U17" s="176"/>
      <c r="X17" s="174"/>
      <c r="Y17" s="178">
        <v>6.8337436839041992</v>
      </c>
      <c r="Z17" s="174"/>
      <c r="AA17" s="174"/>
      <c r="AB17" s="174"/>
      <c r="AC17" s="174"/>
      <c r="AD17" s="174"/>
      <c r="AE17" s="174"/>
      <c r="AF17" s="174"/>
      <c r="AG17" s="188">
        <v>2020</v>
      </c>
      <c r="AH17" s="174"/>
      <c r="AI17" s="174"/>
      <c r="AJ17" s="174"/>
      <c r="AK17" s="182">
        <v>0.32390000000000002</v>
      </c>
      <c r="AL17" s="182">
        <v>1.6000000000000001E-3</v>
      </c>
      <c r="AM17" s="174"/>
      <c r="AN17" s="174"/>
      <c r="AO17" s="174"/>
      <c r="AP17" s="174"/>
      <c r="AQ17" s="174"/>
      <c r="AR17" s="174"/>
      <c r="AS17" s="174"/>
      <c r="AT17" s="174"/>
      <c r="AU17" s="174"/>
      <c r="AV17" s="174"/>
      <c r="AW17" s="186"/>
      <c r="AX17" s="186"/>
      <c r="AY17" s="186"/>
      <c r="AZ17" s="186"/>
      <c r="BA17" s="186"/>
      <c r="BB17" s="186"/>
      <c r="BC17" s="186"/>
      <c r="BD17" s="186"/>
      <c r="BE17" s="186"/>
      <c r="BF17" s="186"/>
      <c r="BG17" s="186"/>
      <c r="BH17" s="186"/>
      <c r="BI17" s="186"/>
      <c r="BJ17" s="186"/>
      <c r="BK17" s="186"/>
      <c r="BL17" s="174"/>
      <c r="BM17" s="174"/>
      <c r="BN17" s="174"/>
      <c r="BO17" s="174"/>
      <c r="BP17" s="174"/>
      <c r="BQ17" s="174"/>
      <c r="BR17" s="174"/>
      <c r="BS17" s="174"/>
      <c r="BT17" s="174"/>
      <c r="BU17" s="174"/>
      <c r="BV17" s="174"/>
      <c r="BW17" s="174"/>
      <c r="BX17" s="174"/>
      <c r="BY17" s="174"/>
      <c r="BZ17" s="186"/>
    </row>
    <row r="18" spans="1:78" s="177" customFormat="1" ht="15.5" customHeight="1" x14ac:dyDescent="0.15">
      <c r="A18" s="177" t="s">
        <v>989</v>
      </c>
      <c r="B18" s="172" t="s">
        <v>1003</v>
      </c>
      <c r="C18" s="173">
        <v>6</v>
      </c>
      <c r="D18" s="173" t="s">
        <v>1029</v>
      </c>
      <c r="E18" s="173" t="str">
        <f t="shared" si="0"/>
        <v>N2.6_0-15_PyC_hypy</v>
      </c>
      <c r="F18" s="173" t="str">
        <f t="shared" si="1"/>
        <v>N2.6_0-15_PyC_hypy</v>
      </c>
      <c r="G18" s="174" t="s">
        <v>964</v>
      </c>
      <c r="H18" s="173" t="s">
        <v>916</v>
      </c>
      <c r="I18" s="173" t="s">
        <v>972</v>
      </c>
      <c r="J18" s="173">
        <v>0</v>
      </c>
      <c r="K18" s="173">
        <v>1</v>
      </c>
      <c r="L18" s="4" t="s">
        <v>955</v>
      </c>
      <c r="M18" s="173" t="s">
        <v>209</v>
      </c>
      <c r="N18" s="174"/>
      <c r="O18" s="174"/>
      <c r="P18" s="174" t="s">
        <v>1128</v>
      </c>
      <c r="Q18" s="174"/>
      <c r="R18" s="174"/>
      <c r="S18" s="175"/>
      <c r="T18" s="175"/>
      <c r="U18" s="176"/>
      <c r="X18" s="174"/>
      <c r="Y18" s="178">
        <v>6.3170576206052393</v>
      </c>
      <c r="Z18" s="174"/>
      <c r="AA18" s="174"/>
      <c r="AB18" s="174"/>
      <c r="AC18" s="174"/>
      <c r="AD18" s="174"/>
      <c r="AE18" s="174"/>
      <c r="AF18" s="174"/>
      <c r="AG18" s="187">
        <v>2022</v>
      </c>
      <c r="AH18" s="174"/>
      <c r="AI18" s="174"/>
      <c r="AJ18" s="174"/>
      <c r="AK18" s="182">
        <v>0.44719999999999999</v>
      </c>
      <c r="AL18" s="182">
        <v>1.4000000000000002E-3</v>
      </c>
      <c r="AM18" s="174"/>
      <c r="AN18" s="174"/>
      <c r="AO18" s="174"/>
      <c r="AP18" s="174"/>
      <c r="AQ18" s="174"/>
      <c r="AR18" s="174"/>
      <c r="AS18" s="174"/>
      <c r="AT18" s="174"/>
      <c r="AU18" s="174"/>
      <c r="AV18" s="174"/>
      <c r="AW18" s="186"/>
      <c r="AX18" s="186"/>
      <c r="AY18" s="186"/>
      <c r="AZ18" s="186"/>
      <c r="BA18" s="186"/>
      <c r="BB18" s="186"/>
      <c r="BC18" s="186"/>
      <c r="BD18" s="186"/>
      <c r="BE18" s="186"/>
      <c r="BF18" s="186"/>
      <c r="BG18" s="186"/>
      <c r="BH18" s="186"/>
      <c r="BI18" s="186"/>
      <c r="BJ18" s="186"/>
      <c r="BK18" s="186"/>
      <c r="BL18" s="174"/>
      <c r="BM18" s="174"/>
      <c r="BN18" s="174"/>
      <c r="BO18" s="174"/>
      <c r="BP18" s="174"/>
      <c r="BQ18" s="174"/>
      <c r="BR18" s="174"/>
      <c r="BS18" s="174"/>
      <c r="BT18" s="174"/>
      <c r="BU18" s="174"/>
      <c r="BV18" s="174"/>
      <c r="BW18" s="174"/>
      <c r="BX18" s="174"/>
      <c r="BY18" s="174"/>
      <c r="BZ18" s="186"/>
    </row>
    <row r="19" spans="1:78" s="177" customFormat="1" ht="15.5" customHeight="1" x14ac:dyDescent="0.15">
      <c r="A19" s="177" t="s">
        <v>989</v>
      </c>
      <c r="B19" s="172" t="s">
        <v>1003</v>
      </c>
      <c r="C19" s="173">
        <v>7</v>
      </c>
      <c r="D19" s="173" t="s">
        <v>1030</v>
      </c>
      <c r="E19" s="173" t="str">
        <f t="shared" si="0"/>
        <v>N2.7_0-15_PyC_hypy</v>
      </c>
      <c r="F19" s="173" t="str">
        <f t="shared" si="1"/>
        <v>N2.7_0-15_PyC_hypy</v>
      </c>
      <c r="G19" s="174" t="s">
        <v>964</v>
      </c>
      <c r="H19" s="173" t="s">
        <v>916</v>
      </c>
      <c r="I19" s="173" t="s">
        <v>972</v>
      </c>
      <c r="J19" s="173">
        <v>0</v>
      </c>
      <c r="K19" s="173">
        <v>1</v>
      </c>
      <c r="L19" s="4" t="s">
        <v>955</v>
      </c>
      <c r="M19" s="173" t="s">
        <v>209</v>
      </c>
      <c r="N19" s="174"/>
      <c r="O19" s="174"/>
      <c r="P19" s="174" t="s">
        <v>1128</v>
      </c>
      <c r="Q19" s="174"/>
      <c r="R19" s="174"/>
      <c r="S19" s="175"/>
      <c r="T19" s="175"/>
      <c r="U19" s="176"/>
      <c r="X19" s="174"/>
      <c r="Y19" s="178">
        <v>4.8447453728437129</v>
      </c>
      <c r="Z19" s="174"/>
      <c r="AA19" s="174"/>
      <c r="AB19" s="174"/>
      <c r="AC19" s="174"/>
      <c r="AD19" s="174"/>
      <c r="AE19" s="174"/>
      <c r="AF19" s="174"/>
      <c r="AG19" s="188">
        <v>2022</v>
      </c>
      <c r="AH19" s="174"/>
      <c r="AI19" s="174"/>
      <c r="AJ19" s="174"/>
      <c r="AK19" s="182">
        <v>0.32770000000000005</v>
      </c>
      <c r="AL19" s="182">
        <v>1.9E-3</v>
      </c>
      <c r="AM19" s="174"/>
      <c r="AN19" s="174"/>
      <c r="AO19" s="174"/>
      <c r="AP19" s="174"/>
      <c r="AQ19" s="174"/>
      <c r="AR19" s="174"/>
      <c r="AS19" s="174"/>
      <c r="AT19" s="174"/>
      <c r="AU19" s="174"/>
      <c r="AV19" s="174"/>
      <c r="AW19" s="186"/>
      <c r="AX19" s="186"/>
      <c r="AY19" s="186"/>
      <c r="AZ19" s="186"/>
      <c r="BA19" s="186"/>
      <c r="BB19" s="186"/>
      <c r="BC19" s="186"/>
      <c r="BD19" s="186"/>
      <c r="BE19" s="186"/>
      <c r="BF19" s="186"/>
      <c r="BG19" s="186"/>
      <c r="BH19" s="186"/>
      <c r="BI19" s="186"/>
      <c r="BJ19" s="186"/>
      <c r="BK19" s="186"/>
      <c r="BL19" s="174"/>
      <c r="BM19" s="174"/>
      <c r="BN19" s="174"/>
      <c r="BO19" s="174"/>
      <c r="BP19" s="174"/>
      <c r="BQ19" s="174"/>
      <c r="BR19" s="174"/>
      <c r="BS19" s="174"/>
      <c r="BT19" s="174"/>
      <c r="BU19" s="174"/>
      <c r="BV19" s="174"/>
      <c r="BW19" s="174"/>
      <c r="BX19" s="174"/>
      <c r="BY19" s="174"/>
      <c r="BZ19" s="186"/>
    </row>
    <row r="20" spans="1:78" s="177" customFormat="1" ht="15.5" customHeight="1" x14ac:dyDescent="0.15">
      <c r="A20" s="177" t="s">
        <v>989</v>
      </c>
      <c r="B20" s="172" t="s">
        <v>1003</v>
      </c>
      <c r="C20" s="173">
        <v>8</v>
      </c>
      <c r="D20" s="173" t="s">
        <v>1031</v>
      </c>
      <c r="E20" s="173" t="str">
        <f t="shared" si="0"/>
        <v>N2.8_0-15_PyC_hypy</v>
      </c>
      <c r="F20" s="173" t="str">
        <f t="shared" si="1"/>
        <v>N2.8_0-15_PyC_hypy</v>
      </c>
      <c r="G20" s="174" t="s">
        <v>964</v>
      </c>
      <c r="H20" s="173" t="s">
        <v>916</v>
      </c>
      <c r="I20" s="173" t="s">
        <v>972</v>
      </c>
      <c r="J20" s="173">
        <v>0</v>
      </c>
      <c r="K20" s="173">
        <v>1</v>
      </c>
      <c r="L20" s="4" t="s">
        <v>955</v>
      </c>
      <c r="M20" s="173" t="s">
        <v>209</v>
      </c>
      <c r="N20" s="174"/>
      <c r="O20" s="174"/>
      <c r="P20" s="174" t="s">
        <v>1128</v>
      </c>
      <c r="Q20" s="174"/>
      <c r="R20" s="174"/>
      <c r="S20" s="175"/>
      <c r="T20" s="175"/>
      <c r="U20" s="176"/>
      <c r="X20" s="174"/>
      <c r="Y20" s="178">
        <v>3.2660333614824606</v>
      </c>
      <c r="Z20" s="174"/>
      <c r="AA20" s="174"/>
      <c r="AB20" s="174"/>
      <c r="AC20" s="174"/>
      <c r="AD20" s="174"/>
      <c r="AE20" s="174"/>
      <c r="AF20" s="174"/>
      <c r="AG20" s="174">
        <v>2022</v>
      </c>
      <c r="AH20" s="174"/>
      <c r="AI20" s="174"/>
      <c r="AJ20" s="174"/>
      <c r="AK20" s="182">
        <v>0.45086700000000002</v>
      </c>
      <c r="AL20" s="182">
        <v>2.4480000000000001E-3</v>
      </c>
      <c r="AM20" s="174"/>
      <c r="AN20" s="174"/>
      <c r="AO20" s="174"/>
      <c r="AP20" s="174"/>
      <c r="AQ20" s="174"/>
      <c r="AR20" s="174"/>
      <c r="AS20" s="174"/>
      <c r="AT20" s="174"/>
      <c r="AU20" s="174"/>
      <c r="AV20" s="174"/>
      <c r="AW20" s="186"/>
      <c r="AX20" s="186"/>
      <c r="AY20" s="186"/>
      <c r="AZ20" s="186"/>
      <c r="BA20" s="186"/>
      <c r="BB20" s="186"/>
      <c r="BC20" s="186"/>
      <c r="BD20" s="186"/>
      <c r="BE20" s="186"/>
      <c r="BF20" s="186"/>
      <c r="BG20" s="186"/>
      <c r="BH20" s="186"/>
      <c r="BI20" s="186"/>
      <c r="BJ20" s="186"/>
      <c r="BK20" s="186"/>
      <c r="BL20" s="174"/>
      <c r="BM20" s="174"/>
      <c r="BN20" s="174"/>
      <c r="BO20" s="174"/>
      <c r="BP20" s="174"/>
      <c r="BQ20" s="174"/>
      <c r="BR20" s="174"/>
      <c r="BS20" s="174"/>
      <c r="BT20" s="174"/>
      <c r="BU20" s="174"/>
      <c r="BV20" s="174"/>
      <c r="BW20" s="174"/>
      <c r="BX20" s="174"/>
      <c r="BY20" s="174"/>
      <c r="BZ20" s="186"/>
    </row>
    <row r="21" spans="1:78" s="177" customFormat="1" ht="15.5" customHeight="1" x14ac:dyDescent="0.15">
      <c r="A21" s="177" t="s">
        <v>989</v>
      </c>
      <c r="B21" s="172" t="s">
        <v>1003</v>
      </c>
      <c r="C21" s="173">
        <v>9</v>
      </c>
      <c r="D21" s="173" t="s">
        <v>1032</v>
      </c>
      <c r="E21" s="173" t="str">
        <f t="shared" si="0"/>
        <v>N2.9_0-15_PyC_hypy</v>
      </c>
      <c r="F21" s="173" t="str">
        <f t="shared" si="1"/>
        <v>N2.9_0-15_PyC_hypy</v>
      </c>
      <c r="G21" s="174" t="s">
        <v>964</v>
      </c>
      <c r="H21" s="173" t="s">
        <v>916</v>
      </c>
      <c r="I21" s="173" t="s">
        <v>972</v>
      </c>
      <c r="J21" s="173">
        <v>0</v>
      </c>
      <c r="K21" s="173">
        <v>1</v>
      </c>
      <c r="L21" s="4" t="s">
        <v>955</v>
      </c>
      <c r="M21" s="173" t="s">
        <v>209</v>
      </c>
      <c r="N21" s="174"/>
      <c r="O21" s="174"/>
      <c r="P21" s="174" t="s">
        <v>1128</v>
      </c>
      <c r="Q21" s="174"/>
      <c r="R21" s="174"/>
      <c r="S21" s="175"/>
      <c r="T21" s="175"/>
      <c r="U21" s="176"/>
      <c r="X21" s="174"/>
      <c r="Y21" s="178">
        <v>9.1522158872668804</v>
      </c>
      <c r="Z21" s="174"/>
      <c r="AA21" s="174"/>
      <c r="AB21" s="174"/>
      <c r="AC21" s="174"/>
      <c r="AD21" s="174"/>
      <c r="AE21" s="174"/>
      <c r="AF21" s="174"/>
      <c r="AG21" s="174"/>
      <c r="AH21" s="174"/>
      <c r="AI21" s="174"/>
      <c r="AJ21" s="174"/>
      <c r="AK21" s="182"/>
      <c r="AL21" s="182"/>
      <c r="AM21" s="174"/>
      <c r="AN21" s="174"/>
      <c r="AO21" s="174"/>
      <c r="AP21" s="174"/>
      <c r="AQ21" s="174"/>
      <c r="AR21" s="174"/>
      <c r="AS21" s="174"/>
      <c r="AT21" s="174"/>
      <c r="AU21" s="174"/>
      <c r="AV21" s="174"/>
      <c r="AW21" s="186"/>
      <c r="AX21" s="186"/>
      <c r="AY21" s="186"/>
      <c r="AZ21" s="186"/>
      <c r="BA21" s="186"/>
      <c r="BB21" s="186"/>
      <c r="BC21" s="186"/>
      <c r="BD21" s="186"/>
      <c r="BE21" s="186"/>
      <c r="BF21" s="186"/>
      <c r="BG21" s="186"/>
      <c r="BH21" s="186"/>
      <c r="BI21" s="186"/>
      <c r="BJ21" s="186"/>
      <c r="BK21" s="186"/>
      <c r="BL21" s="174"/>
      <c r="BM21" s="174"/>
      <c r="BN21" s="174"/>
      <c r="BO21" s="174"/>
      <c r="BP21" s="174"/>
      <c r="BQ21" s="174"/>
      <c r="BR21" s="174"/>
      <c r="BS21" s="174"/>
      <c r="BT21" s="174"/>
      <c r="BU21" s="174"/>
      <c r="BV21" s="174"/>
      <c r="BW21" s="174"/>
      <c r="BX21" s="174"/>
      <c r="BY21" s="174"/>
      <c r="BZ21" s="186"/>
    </row>
    <row r="22" spans="1:78" s="177" customFormat="1" ht="15.5" customHeight="1" x14ac:dyDescent="0.15">
      <c r="A22" s="177" t="s">
        <v>989</v>
      </c>
      <c r="B22" s="172" t="s">
        <v>1004</v>
      </c>
      <c r="C22" s="172">
        <v>1</v>
      </c>
      <c r="D22" s="172" t="s">
        <v>1033</v>
      </c>
      <c r="E22" s="173" t="str">
        <f t="shared" si="0"/>
        <v>N3.1_0-15_PyC_hypy</v>
      </c>
      <c r="F22" s="173" t="str">
        <f t="shared" si="1"/>
        <v>N3.1_0-15_PyC_hypy</v>
      </c>
      <c r="G22" s="174" t="s">
        <v>964</v>
      </c>
      <c r="H22" s="173" t="s">
        <v>916</v>
      </c>
      <c r="I22" s="173" t="s">
        <v>972</v>
      </c>
      <c r="J22" s="173">
        <v>0</v>
      </c>
      <c r="K22" s="173">
        <v>1</v>
      </c>
      <c r="L22" s="4" t="s">
        <v>955</v>
      </c>
      <c r="M22" s="173" t="s">
        <v>209</v>
      </c>
      <c r="P22" s="174" t="s">
        <v>1128</v>
      </c>
      <c r="S22" s="176"/>
      <c r="T22" s="176"/>
      <c r="U22" s="176"/>
      <c r="Y22" s="184">
        <v>5.6886249403246412</v>
      </c>
      <c r="AG22" s="177">
        <v>2022</v>
      </c>
      <c r="AK22" s="182">
        <v>0.44524200000000003</v>
      </c>
      <c r="AL22" s="182">
        <v>2.0250000000000003E-3</v>
      </c>
      <c r="AW22" s="186"/>
      <c r="AX22" s="186"/>
      <c r="AY22" s="186"/>
      <c r="AZ22" s="186"/>
      <c r="BA22" s="186"/>
      <c r="BB22" s="186"/>
      <c r="BC22" s="186"/>
      <c r="BD22" s="186"/>
      <c r="BE22" s="186"/>
      <c r="BF22" s="186"/>
      <c r="BG22" s="186"/>
      <c r="BH22" s="186"/>
      <c r="BI22" s="186"/>
      <c r="BJ22" s="186"/>
      <c r="BK22" s="186"/>
      <c r="BZ22" s="186"/>
    </row>
    <row r="23" spans="1:78" s="177" customFormat="1" ht="15.5" customHeight="1" x14ac:dyDescent="0.15">
      <c r="A23" s="177" t="s">
        <v>989</v>
      </c>
      <c r="B23" s="172" t="s">
        <v>1004</v>
      </c>
      <c r="C23" s="172">
        <v>2</v>
      </c>
      <c r="D23" s="172" t="s">
        <v>1034</v>
      </c>
      <c r="E23" s="173" t="str">
        <f t="shared" si="0"/>
        <v>N3.2_0-15_PyC_hypy</v>
      </c>
      <c r="F23" s="173" t="str">
        <f t="shared" si="1"/>
        <v>N3.2_0-15_PyC_hypy</v>
      </c>
      <c r="G23" s="174" t="s">
        <v>964</v>
      </c>
      <c r="H23" s="173" t="s">
        <v>916</v>
      </c>
      <c r="I23" s="173" t="s">
        <v>972</v>
      </c>
      <c r="J23" s="173">
        <v>0</v>
      </c>
      <c r="K23" s="173">
        <v>1</v>
      </c>
      <c r="L23" s="4" t="s">
        <v>955</v>
      </c>
      <c r="M23" s="173" t="s">
        <v>209</v>
      </c>
      <c r="P23" s="174" t="s">
        <v>1128</v>
      </c>
      <c r="S23" s="176"/>
      <c r="T23" s="176"/>
      <c r="U23" s="176"/>
      <c r="Y23" s="184">
        <v>9.9011069427432528</v>
      </c>
      <c r="AG23" s="177">
        <v>2022</v>
      </c>
      <c r="AK23" s="182">
        <v>0.73302099999999992</v>
      </c>
      <c r="AL23" s="182">
        <v>3.1940000000000002E-3</v>
      </c>
      <c r="AW23" s="186"/>
      <c r="AX23" s="186"/>
      <c r="AY23" s="186"/>
      <c r="AZ23" s="186"/>
      <c r="BA23" s="186"/>
      <c r="BB23" s="186"/>
      <c r="BC23" s="186"/>
      <c r="BD23" s="186"/>
      <c r="BE23" s="186"/>
      <c r="BF23" s="186"/>
      <c r="BG23" s="186"/>
      <c r="BH23" s="186"/>
      <c r="BI23" s="186"/>
      <c r="BJ23" s="186"/>
      <c r="BK23" s="186"/>
      <c r="BZ23" s="186"/>
    </row>
    <row r="24" spans="1:78" s="177" customFormat="1" ht="15.5" customHeight="1" x14ac:dyDescent="0.15">
      <c r="A24" s="177" t="s">
        <v>989</v>
      </c>
      <c r="B24" s="172" t="s">
        <v>1004</v>
      </c>
      <c r="C24" s="172">
        <v>3</v>
      </c>
      <c r="D24" s="172" t="s">
        <v>1035</v>
      </c>
      <c r="E24" s="173" t="str">
        <f t="shared" si="0"/>
        <v>N3.3_0-15_PyC_hypy</v>
      </c>
      <c r="F24" s="173" t="str">
        <f t="shared" si="1"/>
        <v>N3.3_0-15_PyC_hypy</v>
      </c>
      <c r="G24" s="174" t="s">
        <v>964</v>
      </c>
      <c r="H24" s="173" t="s">
        <v>916</v>
      </c>
      <c r="I24" s="173" t="s">
        <v>972</v>
      </c>
      <c r="J24" s="173">
        <v>0</v>
      </c>
      <c r="K24" s="173">
        <v>1</v>
      </c>
      <c r="L24" s="4" t="s">
        <v>955</v>
      </c>
      <c r="M24" s="173" t="s">
        <v>209</v>
      </c>
      <c r="P24" s="174" t="s">
        <v>1128</v>
      </c>
      <c r="S24" s="176"/>
      <c r="T24" s="176"/>
      <c r="U24" s="176"/>
      <c r="Y24" s="184">
        <v>2.7994525328284077</v>
      </c>
      <c r="AG24" s="177">
        <v>2022</v>
      </c>
      <c r="AK24" s="182">
        <v>0.58957900000000008</v>
      </c>
      <c r="AL24" s="182">
        <v>3.251E-3</v>
      </c>
      <c r="AW24" s="186"/>
      <c r="AX24" s="186"/>
      <c r="AY24" s="186"/>
      <c r="AZ24" s="186"/>
      <c r="BA24" s="186"/>
      <c r="BB24" s="186"/>
      <c r="BC24" s="186"/>
      <c r="BD24" s="186"/>
      <c r="BE24" s="186"/>
      <c r="BF24" s="186"/>
      <c r="BG24" s="186"/>
      <c r="BH24" s="186"/>
      <c r="BI24" s="186"/>
      <c r="BJ24" s="186"/>
      <c r="BK24" s="186"/>
      <c r="BZ24" s="186"/>
    </row>
    <row r="25" spans="1:78" s="177" customFormat="1" ht="15.5" customHeight="1" x14ac:dyDescent="0.15">
      <c r="A25" s="177" t="s">
        <v>989</v>
      </c>
      <c r="B25" s="172" t="s">
        <v>1004</v>
      </c>
      <c r="C25" s="172">
        <v>4</v>
      </c>
      <c r="D25" s="172" t="s">
        <v>1036</v>
      </c>
      <c r="E25" s="173" t="str">
        <f t="shared" si="0"/>
        <v>N3.4_0-15_PyC_hypy</v>
      </c>
      <c r="F25" s="173" t="str">
        <f t="shared" si="1"/>
        <v>N3.4_0-15_PyC_hypy</v>
      </c>
      <c r="G25" s="174" t="s">
        <v>964</v>
      </c>
      <c r="H25" s="173" t="s">
        <v>916</v>
      </c>
      <c r="I25" s="173" t="s">
        <v>972</v>
      </c>
      <c r="J25" s="173">
        <v>0</v>
      </c>
      <c r="K25" s="173">
        <v>1</v>
      </c>
      <c r="L25" s="4" t="s">
        <v>955</v>
      </c>
      <c r="M25" s="173" t="s">
        <v>209</v>
      </c>
      <c r="P25" s="174" t="s">
        <v>1128</v>
      </c>
      <c r="S25" s="176"/>
      <c r="T25" s="176"/>
      <c r="U25" s="176"/>
      <c r="Y25" s="184">
        <v>5.6487633167154785</v>
      </c>
      <c r="AG25" s="177">
        <v>2022</v>
      </c>
      <c r="AK25" s="182">
        <v>0.55808900000000006</v>
      </c>
      <c r="AL25" s="182">
        <v>2.4320000000000001E-3</v>
      </c>
      <c r="AW25" s="186"/>
      <c r="AX25" s="186"/>
      <c r="AY25" s="186"/>
      <c r="AZ25" s="186"/>
      <c r="BA25" s="186"/>
      <c r="BB25" s="186"/>
      <c r="BC25" s="186"/>
      <c r="BD25" s="186"/>
      <c r="BE25" s="186"/>
      <c r="BF25" s="186"/>
      <c r="BG25" s="186"/>
      <c r="BH25" s="186"/>
      <c r="BI25" s="186"/>
      <c r="BJ25" s="186"/>
      <c r="BK25" s="186"/>
      <c r="BZ25" s="186"/>
    </row>
    <row r="26" spans="1:78" s="177" customFormat="1" ht="15.5" customHeight="1" x14ac:dyDescent="0.15">
      <c r="A26" s="177" t="s">
        <v>989</v>
      </c>
      <c r="B26" s="172" t="s">
        <v>1004</v>
      </c>
      <c r="C26" s="172">
        <v>5</v>
      </c>
      <c r="D26" s="172" t="s">
        <v>1037</v>
      </c>
      <c r="E26" s="173" t="str">
        <f t="shared" si="0"/>
        <v>N3.5_0-15_PyC_hypy</v>
      </c>
      <c r="F26" s="173" t="str">
        <f t="shared" si="1"/>
        <v>N3.5_0-15_PyC_hypy</v>
      </c>
      <c r="G26" s="174" t="s">
        <v>964</v>
      </c>
      <c r="H26" s="173" t="s">
        <v>916</v>
      </c>
      <c r="I26" s="173" t="s">
        <v>972</v>
      </c>
      <c r="J26" s="173">
        <v>0</v>
      </c>
      <c r="K26" s="173">
        <v>1</v>
      </c>
      <c r="L26" s="4" t="s">
        <v>955</v>
      </c>
      <c r="M26" s="173" t="s">
        <v>209</v>
      </c>
      <c r="P26" s="174" t="s">
        <v>1128</v>
      </c>
      <c r="S26" s="176"/>
      <c r="T26" s="176"/>
      <c r="U26" s="176"/>
      <c r="Y26" s="184">
        <v>4.0879326837836238</v>
      </c>
      <c r="AG26" s="177">
        <v>2022</v>
      </c>
      <c r="AK26" s="182">
        <v>0.43251399999999995</v>
      </c>
      <c r="AL26" s="182">
        <v>2.062E-3</v>
      </c>
      <c r="AW26" s="186"/>
      <c r="AX26" s="186"/>
      <c r="AY26" s="186"/>
      <c r="AZ26" s="186"/>
      <c r="BA26" s="186"/>
      <c r="BB26" s="186"/>
      <c r="BC26" s="186"/>
      <c r="BD26" s="186"/>
      <c r="BE26" s="186"/>
      <c r="BF26" s="186"/>
      <c r="BG26" s="186"/>
      <c r="BH26" s="186"/>
      <c r="BI26" s="186"/>
      <c r="BJ26" s="186"/>
      <c r="BK26" s="186"/>
      <c r="BZ26" s="186"/>
    </row>
    <row r="27" spans="1:78" s="177" customFormat="1" ht="15.5" customHeight="1" x14ac:dyDescent="0.15">
      <c r="A27" s="177" t="s">
        <v>989</v>
      </c>
      <c r="B27" s="172" t="s">
        <v>1004</v>
      </c>
      <c r="C27" s="172">
        <v>6</v>
      </c>
      <c r="D27" s="172" t="s">
        <v>1038</v>
      </c>
      <c r="E27" s="173" t="str">
        <f t="shared" si="0"/>
        <v>N3.6_0-15_PyC_hypy</v>
      </c>
      <c r="F27" s="173" t="str">
        <f t="shared" si="1"/>
        <v>N3.6_0-15_PyC_hypy</v>
      </c>
      <c r="G27" s="174" t="s">
        <v>964</v>
      </c>
      <c r="H27" s="173" t="s">
        <v>916</v>
      </c>
      <c r="I27" s="173" t="s">
        <v>972</v>
      </c>
      <c r="J27" s="173">
        <v>0</v>
      </c>
      <c r="K27" s="173">
        <v>1</v>
      </c>
      <c r="L27" s="4" t="s">
        <v>955</v>
      </c>
      <c r="M27" s="173" t="s">
        <v>209</v>
      </c>
      <c r="P27" s="174" t="s">
        <v>1128</v>
      </c>
      <c r="S27" s="176"/>
      <c r="T27" s="176"/>
      <c r="U27" s="176"/>
      <c r="Y27" s="184"/>
      <c r="AG27" s="177">
        <v>2022</v>
      </c>
      <c r="AK27" s="182">
        <v>0.46137600000000001</v>
      </c>
      <c r="AL27" s="182">
        <v>2.313E-3</v>
      </c>
      <c r="AW27" s="186"/>
      <c r="AX27" s="186"/>
      <c r="AY27" s="186"/>
      <c r="AZ27" s="186"/>
      <c r="BA27" s="186"/>
      <c r="BB27" s="186"/>
      <c r="BC27" s="186"/>
      <c r="BD27" s="186"/>
      <c r="BE27" s="186"/>
      <c r="BF27" s="186"/>
      <c r="BG27" s="186"/>
      <c r="BH27" s="186"/>
      <c r="BI27" s="186"/>
      <c r="BJ27" s="186"/>
      <c r="BK27" s="186"/>
      <c r="BZ27" s="186"/>
    </row>
    <row r="28" spans="1:78" s="177" customFormat="1" ht="15.5" customHeight="1" x14ac:dyDescent="0.15">
      <c r="A28" s="177" t="s">
        <v>989</v>
      </c>
      <c r="B28" s="172" t="s">
        <v>1004</v>
      </c>
      <c r="C28" s="172">
        <v>7</v>
      </c>
      <c r="D28" s="172" t="s">
        <v>1039</v>
      </c>
      <c r="E28" s="173" t="str">
        <f t="shared" si="0"/>
        <v>N3.7_0-15_PyC_hypy</v>
      </c>
      <c r="F28" s="173" t="str">
        <f t="shared" si="1"/>
        <v>N3.7_0-15_PyC_hypy</v>
      </c>
      <c r="G28" s="174" t="s">
        <v>964</v>
      </c>
      <c r="H28" s="173" t="s">
        <v>916</v>
      </c>
      <c r="I28" s="173" t="s">
        <v>972</v>
      </c>
      <c r="J28" s="173">
        <v>0</v>
      </c>
      <c r="K28" s="173">
        <v>1</v>
      </c>
      <c r="L28" s="4" t="s">
        <v>955</v>
      </c>
      <c r="M28" s="173" t="s">
        <v>209</v>
      </c>
      <c r="P28" s="174" t="s">
        <v>1128</v>
      </c>
      <c r="S28" s="176"/>
      <c r="T28" s="176"/>
      <c r="U28" s="176"/>
      <c r="Y28" s="184">
        <v>17.299107854651542</v>
      </c>
      <c r="AG28" s="177">
        <v>2022</v>
      </c>
      <c r="AK28" s="182">
        <v>0.51784300000000005</v>
      </c>
      <c r="AL28" s="182">
        <v>2.2559999999999998E-3</v>
      </c>
      <c r="AW28" s="186"/>
      <c r="AX28" s="186"/>
      <c r="AY28" s="186"/>
      <c r="AZ28" s="186"/>
      <c r="BA28" s="186"/>
      <c r="BB28" s="186"/>
      <c r="BC28" s="186"/>
      <c r="BD28" s="186"/>
      <c r="BE28" s="186"/>
      <c r="BF28" s="186"/>
      <c r="BG28" s="186"/>
      <c r="BH28" s="186"/>
      <c r="BI28" s="186"/>
      <c r="BJ28" s="186"/>
      <c r="BK28" s="186"/>
      <c r="BZ28" s="186"/>
    </row>
    <row r="29" spans="1:78" s="177" customFormat="1" ht="15.5" customHeight="1" x14ac:dyDescent="0.15">
      <c r="A29" s="177" t="s">
        <v>989</v>
      </c>
      <c r="B29" s="172" t="s">
        <v>1004</v>
      </c>
      <c r="C29" s="172">
        <v>8</v>
      </c>
      <c r="D29" s="172" t="s">
        <v>1040</v>
      </c>
      <c r="E29" s="173" t="str">
        <f t="shared" si="0"/>
        <v>N3.8_0-15_PyC_hypy</v>
      </c>
      <c r="F29" s="173" t="str">
        <f t="shared" si="1"/>
        <v>N3.8_0-15_PyC_hypy</v>
      </c>
      <c r="G29" s="174" t="s">
        <v>964</v>
      </c>
      <c r="H29" s="173" t="s">
        <v>916</v>
      </c>
      <c r="I29" s="173" t="s">
        <v>972</v>
      </c>
      <c r="J29" s="173">
        <v>0</v>
      </c>
      <c r="K29" s="173">
        <v>1</v>
      </c>
      <c r="L29" s="4" t="s">
        <v>955</v>
      </c>
      <c r="M29" s="173" t="s">
        <v>209</v>
      </c>
      <c r="P29" s="174" t="s">
        <v>1128</v>
      </c>
      <c r="S29" s="176"/>
      <c r="T29" s="176"/>
      <c r="U29" s="176"/>
      <c r="Y29" s="184">
        <v>3.3861666794509437</v>
      </c>
      <c r="AG29" s="177">
        <v>2022</v>
      </c>
      <c r="AK29" s="182">
        <v>0.66500000000000004</v>
      </c>
      <c r="AL29" s="182">
        <v>1.9E-3</v>
      </c>
      <c r="AW29" s="186"/>
      <c r="AX29" s="186"/>
      <c r="AY29" s="186"/>
      <c r="AZ29" s="186"/>
      <c r="BA29" s="186"/>
      <c r="BB29" s="186"/>
      <c r="BC29" s="186"/>
      <c r="BD29" s="186"/>
      <c r="BE29" s="186"/>
      <c r="BF29" s="186"/>
      <c r="BG29" s="186"/>
      <c r="BH29" s="186"/>
      <c r="BI29" s="186"/>
      <c r="BJ29" s="186"/>
      <c r="BK29" s="186"/>
      <c r="BZ29" s="186"/>
    </row>
    <row r="30" spans="1:78" s="177" customFormat="1" ht="15.5" customHeight="1" x14ac:dyDescent="0.15">
      <c r="A30" s="177" t="s">
        <v>989</v>
      </c>
      <c r="B30" s="172" t="s">
        <v>1004</v>
      </c>
      <c r="C30" s="172">
        <v>9</v>
      </c>
      <c r="D30" s="172" t="s">
        <v>1041</v>
      </c>
      <c r="E30" s="173" t="str">
        <f t="shared" si="0"/>
        <v>N3.9_0-15_PyC_hypy</v>
      </c>
      <c r="F30" s="173" t="str">
        <f t="shared" si="1"/>
        <v>N3.9_0-15_PyC_hypy</v>
      </c>
      <c r="G30" s="174" t="s">
        <v>964</v>
      </c>
      <c r="H30" s="173" t="s">
        <v>916</v>
      </c>
      <c r="I30" s="173" t="s">
        <v>972</v>
      </c>
      <c r="J30" s="173">
        <v>0</v>
      </c>
      <c r="K30" s="173">
        <v>1</v>
      </c>
      <c r="L30" s="4" t="s">
        <v>955</v>
      </c>
      <c r="M30" s="173" t="s">
        <v>209</v>
      </c>
      <c r="P30" s="174" t="s">
        <v>1128</v>
      </c>
      <c r="S30" s="176"/>
      <c r="T30" s="176"/>
      <c r="U30" s="176"/>
      <c r="Y30" s="184">
        <v>2.8905584373556641</v>
      </c>
      <c r="AG30" s="177">
        <v>2022</v>
      </c>
      <c r="AK30" s="182">
        <v>0.60130000000000006</v>
      </c>
      <c r="AL30" s="182">
        <v>1.8E-3</v>
      </c>
      <c r="AW30" s="186"/>
      <c r="AX30" s="186"/>
      <c r="AY30" s="186"/>
      <c r="AZ30" s="186"/>
      <c r="BA30" s="186"/>
      <c r="BB30" s="186"/>
      <c r="BC30" s="186"/>
      <c r="BD30" s="186"/>
      <c r="BE30" s="186"/>
      <c r="BF30" s="186"/>
      <c r="BG30" s="186"/>
      <c r="BH30" s="186"/>
      <c r="BI30" s="186"/>
      <c r="BJ30" s="186"/>
      <c r="BK30" s="186"/>
      <c r="BZ30" s="186"/>
    </row>
    <row r="31" spans="1:78" s="177" customFormat="1" ht="15.5" customHeight="1" x14ac:dyDescent="0.15">
      <c r="A31" s="177" t="s">
        <v>989</v>
      </c>
      <c r="B31" s="172" t="s">
        <v>1002</v>
      </c>
      <c r="C31" s="172">
        <v>1</v>
      </c>
      <c r="D31" s="172" t="s">
        <v>1042</v>
      </c>
      <c r="E31" s="173" t="str">
        <f t="shared" si="0"/>
        <v>N4.1_0-15_PyC_hypy</v>
      </c>
      <c r="F31" s="173" t="str">
        <f t="shared" si="1"/>
        <v>N4.1_0-15_PyC_hypy</v>
      </c>
      <c r="G31" s="174" t="s">
        <v>964</v>
      </c>
      <c r="H31" s="173" t="s">
        <v>916</v>
      </c>
      <c r="I31" s="173" t="s">
        <v>972</v>
      </c>
      <c r="J31" s="173">
        <v>0</v>
      </c>
      <c r="K31" s="173">
        <v>1</v>
      </c>
      <c r="L31" s="4" t="s">
        <v>955</v>
      </c>
      <c r="M31" s="173" t="s">
        <v>209</v>
      </c>
      <c r="P31" s="174" t="s">
        <v>1128</v>
      </c>
      <c r="S31" s="176"/>
      <c r="T31" s="176"/>
      <c r="U31" s="176"/>
      <c r="Y31" s="184">
        <v>18.259303046595772</v>
      </c>
      <c r="AG31" s="177">
        <v>2020</v>
      </c>
      <c r="AK31" s="182">
        <v>0.59709999999999996</v>
      </c>
      <c r="AL31" s="182">
        <v>2.8000000000000004E-3</v>
      </c>
      <c r="AW31" s="186"/>
      <c r="AX31" s="186"/>
      <c r="AY31" s="186"/>
      <c r="AZ31" s="186"/>
      <c r="BA31" s="186"/>
      <c r="BB31" s="186"/>
      <c r="BC31" s="186"/>
      <c r="BD31" s="186"/>
      <c r="BE31" s="186"/>
      <c r="BF31" s="186"/>
      <c r="BG31" s="186"/>
      <c r="BH31" s="186"/>
      <c r="BI31" s="186"/>
      <c r="BJ31" s="186"/>
      <c r="BK31" s="186"/>
      <c r="BZ31" s="186"/>
    </row>
    <row r="32" spans="1:78" s="177" customFormat="1" ht="15.5" customHeight="1" x14ac:dyDescent="0.15">
      <c r="A32" s="177" t="s">
        <v>989</v>
      </c>
      <c r="B32" s="172" t="s">
        <v>1002</v>
      </c>
      <c r="C32" s="172">
        <v>2</v>
      </c>
      <c r="D32" s="172" t="s">
        <v>1043</v>
      </c>
      <c r="E32" s="173" t="str">
        <f t="shared" si="0"/>
        <v>N4.2_0-15_PyC_hypy</v>
      </c>
      <c r="F32" s="173" t="str">
        <f t="shared" si="1"/>
        <v>N4.2_0-15_PyC_hypy</v>
      </c>
      <c r="G32" s="174" t="s">
        <v>964</v>
      </c>
      <c r="H32" s="173" t="s">
        <v>916</v>
      </c>
      <c r="I32" s="173" t="s">
        <v>972</v>
      </c>
      <c r="J32" s="173">
        <v>0</v>
      </c>
      <c r="K32" s="173">
        <v>1</v>
      </c>
      <c r="L32" s="4" t="s">
        <v>955</v>
      </c>
      <c r="M32" s="173" t="s">
        <v>209</v>
      </c>
      <c r="P32" s="174" t="s">
        <v>1128</v>
      </c>
      <c r="S32" s="176"/>
      <c r="T32" s="176"/>
      <c r="U32" s="176"/>
      <c r="Y32" s="184">
        <v>7.9817793592651745</v>
      </c>
      <c r="AG32" s="177">
        <v>2020</v>
      </c>
      <c r="AK32" s="182">
        <v>0.41009999999999996</v>
      </c>
      <c r="AL32" s="182">
        <v>2.0999999999999999E-3</v>
      </c>
      <c r="AW32" s="186"/>
      <c r="AX32" s="186"/>
      <c r="AY32" s="186"/>
      <c r="AZ32" s="186"/>
      <c r="BA32" s="186"/>
      <c r="BB32" s="186"/>
      <c r="BC32" s="186"/>
      <c r="BD32" s="186"/>
      <c r="BE32" s="186"/>
      <c r="BF32" s="186"/>
      <c r="BG32" s="186"/>
      <c r="BH32" s="186"/>
      <c r="BI32" s="186"/>
      <c r="BJ32" s="186"/>
      <c r="BK32" s="186"/>
      <c r="BZ32" s="186"/>
    </row>
    <row r="33" spans="1:78" s="177" customFormat="1" ht="15.5" customHeight="1" x14ac:dyDescent="0.15">
      <c r="A33" s="177" t="s">
        <v>989</v>
      </c>
      <c r="B33" s="172" t="s">
        <v>1002</v>
      </c>
      <c r="C33" s="172">
        <v>3</v>
      </c>
      <c r="D33" s="172" t="s">
        <v>1044</v>
      </c>
      <c r="E33" s="173" t="str">
        <f t="shared" si="0"/>
        <v>N4.3_0-15_PyC_hypy</v>
      </c>
      <c r="F33" s="173" t="str">
        <f t="shared" si="1"/>
        <v>N4.3_0-15_PyC_hypy</v>
      </c>
      <c r="G33" s="174" t="s">
        <v>964</v>
      </c>
      <c r="H33" s="173" t="s">
        <v>916</v>
      </c>
      <c r="I33" s="173" t="s">
        <v>972</v>
      </c>
      <c r="J33" s="173">
        <v>0</v>
      </c>
      <c r="K33" s="173">
        <v>1</v>
      </c>
      <c r="L33" s="4" t="s">
        <v>955</v>
      </c>
      <c r="M33" s="173" t="s">
        <v>209</v>
      </c>
      <c r="P33" s="174" t="s">
        <v>1128</v>
      </c>
      <c r="S33" s="176"/>
      <c r="T33" s="176"/>
      <c r="U33" s="176"/>
      <c r="Y33" s="184">
        <v>8.0963568621107544</v>
      </c>
      <c r="AG33" s="177">
        <v>2020</v>
      </c>
      <c r="AK33" s="182">
        <v>0.41960000000000003</v>
      </c>
      <c r="AL33" s="182">
        <v>2E-3</v>
      </c>
      <c r="AW33" s="186"/>
      <c r="AX33" s="186"/>
      <c r="AY33" s="186"/>
      <c r="AZ33" s="186"/>
      <c r="BA33" s="186"/>
      <c r="BB33" s="186"/>
      <c r="BC33" s="186"/>
      <c r="BD33" s="186"/>
      <c r="BE33" s="186"/>
      <c r="BF33" s="186"/>
      <c r="BG33" s="186"/>
      <c r="BH33" s="186"/>
      <c r="BI33" s="186"/>
      <c r="BJ33" s="186"/>
      <c r="BK33" s="186"/>
      <c r="BZ33" s="186"/>
    </row>
    <row r="34" spans="1:78" s="177" customFormat="1" ht="15.5" customHeight="1" x14ac:dyDescent="0.15">
      <c r="A34" s="177" t="s">
        <v>989</v>
      </c>
      <c r="B34" s="172" t="s">
        <v>1002</v>
      </c>
      <c r="C34" s="172">
        <v>4</v>
      </c>
      <c r="D34" s="172" t="s">
        <v>1045</v>
      </c>
      <c r="E34" s="173" t="str">
        <f t="shared" si="0"/>
        <v>N4.4_0-15_PyC_hypy</v>
      </c>
      <c r="F34" s="173" t="str">
        <f t="shared" si="1"/>
        <v>N4.4_0-15_PyC_hypy</v>
      </c>
      <c r="G34" s="174" t="s">
        <v>964</v>
      </c>
      <c r="H34" s="173" t="s">
        <v>916</v>
      </c>
      <c r="I34" s="173" t="s">
        <v>972</v>
      </c>
      <c r="J34" s="173">
        <v>0</v>
      </c>
      <c r="K34" s="173">
        <v>1</v>
      </c>
      <c r="L34" s="4" t="s">
        <v>955</v>
      </c>
      <c r="M34" s="173" t="s">
        <v>209</v>
      </c>
      <c r="P34" s="174" t="s">
        <v>1128</v>
      </c>
      <c r="S34" s="176"/>
      <c r="T34" s="176"/>
      <c r="U34" s="176"/>
      <c r="Y34" s="184">
        <v>9.4528601638205405</v>
      </c>
      <c r="AG34" s="177">
        <v>2020</v>
      </c>
      <c r="AK34" s="182">
        <v>0.38659999999999994</v>
      </c>
      <c r="AL34" s="182">
        <v>1.9E-3</v>
      </c>
      <c r="AW34" s="186"/>
      <c r="AX34" s="186"/>
      <c r="AY34" s="186"/>
      <c r="AZ34" s="186"/>
      <c r="BA34" s="186"/>
      <c r="BB34" s="186"/>
      <c r="BC34" s="186"/>
      <c r="BD34" s="186"/>
      <c r="BE34" s="186"/>
      <c r="BF34" s="186"/>
      <c r="BG34" s="186"/>
      <c r="BH34" s="186"/>
      <c r="BI34" s="186"/>
      <c r="BJ34" s="186"/>
      <c r="BK34" s="186"/>
      <c r="BZ34" s="186"/>
    </row>
    <row r="35" spans="1:78" s="177" customFormat="1" ht="15.5" customHeight="1" x14ac:dyDescent="0.15">
      <c r="A35" s="177" t="s">
        <v>989</v>
      </c>
      <c r="B35" s="172" t="s">
        <v>1002</v>
      </c>
      <c r="C35" s="172">
        <v>5</v>
      </c>
      <c r="D35" s="172" t="s">
        <v>1046</v>
      </c>
      <c r="E35" s="173" t="str">
        <f t="shared" si="0"/>
        <v>N4.5_0-15_PyC_hypy</v>
      </c>
      <c r="F35" s="173" t="str">
        <f t="shared" si="1"/>
        <v>N4.5_0-15_PyC_hypy</v>
      </c>
      <c r="G35" s="174" t="s">
        <v>964</v>
      </c>
      <c r="H35" s="173" t="s">
        <v>916</v>
      </c>
      <c r="I35" s="173" t="s">
        <v>972</v>
      </c>
      <c r="J35" s="173">
        <v>0</v>
      </c>
      <c r="K35" s="173">
        <v>1</v>
      </c>
      <c r="L35" s="4" t="s">
        <v>955</v>
      </c>
      <c r="M35" s="173" t="s">
        <v>209</v>
      </c>
      <c r="P35" s="174" t="s">
        <v>1128</v>
      </c>
      <c r="S35" s="176"/>
      <c r="T35" s="176"/>
      <c r="U35" s="176"/>
      <c r="Y35" s="184">
        <v>26.349722920687725</v>
      </c>
      <c r="AG35" s="177">
        <v>2022</v>
      </c>
      <c r="AK35" s="182">
        <v>0.69519999999999993</v>
      </c>
      <c r="AL35" s="182">
        <v>1.9E-3</v>
      </c>
      <c r="AW35" s="186"/>
      <c r="AX35" s="186"/>
      <c r="AY35" s="186"/>
      <c r="AZ35" s="186"/>
      <c r="BA35" s="186"/>
      <c r="BB35" s="186"/>
      <c r="BC35" s="186"/>
      <c r="BD35" s="186"/>
      <c r="BE35" s="186"/>
      <c r="BF35" s="186"/>
      <c r="BG35" s="186"/>
      <c r="BH35" s="186"/>
      <c r="BI35" s="186"/>
      <c r="BJ35" s="186"/>
      <c r="BK35" s="186"/>
      <c r="BZ35" s="186"/>
    </row>
    <row r="36" spans="1:78" s="177" customFormat="1" ht="15.5" customHeight="1" x14ac:dyDescent="0.15">
      <c r="A36" s="177" t="s">
        <v>989</v>
      </c>
      <c r="B36" s="172" t="s">
        <v>1002</v>
      </c>
      <c r="C36" s="172">
        <v>6</v>
      </c>
      <c r="D36" s="172" t="s">
        <v>1047</v>
      </c>
      <c r="E36" s="173" t="str">
        <f t="shared" si="0"/>
        <v>N4.6_0-15_PyC_hypy</v>
      </c>
      <c r="F36" s="173" t="str">
        <f t="shared" si="1"/>
        <v>N4.6_0-15_PyC_hypy</v>
      </c>
      <c r="G36" s="174" t="s">
        <v>964</v>
      </c>
      <c r="H36" s="173" t="s">
        <v>916</v>
      </c>
      <c r="I36" s="173" t="s">
        <v>972</v>
      </c>
      <c r="J36" s="173">
        <v>0</v>
      </c>
      <c r="K36" s="173">
        <v>1</v>
      </c>
      <c r="L36" s="4" t="s">
        <v>955</v>
      </c>
      <c r="M36" s="173" t="s">
        <v>209</v>
      </c>
      <c r="P36" s="174" t="s">
        <v>1128</v>
      </c>
      <c r="S36" s="176"/>
      <c r="T36" s="176"/>
      <c r="U36" s="176"/>
      <c r="Y36" s="184">
        <v>3.7072590100690093</v>
      </c>
      <c r="AG36" s="177">
        <v>2020</v>
      </c>
      <c r="AK36" s="182">
        <v>0.77159999999999995</v>
      </c>
      <c r="AL36" s="182">
        <v>3.4000000000000002E-3</v>
      </c>
      <c r="AW36" s="186"/>
      <c r="AX36" s="186"/>
      <c r="AY36" s="186"/>
      <c r="AZ36" s="186"/>
      <c r="BA36" s="186"/>
      <c r="BB36" s="186"/>
      <c r="BC36" s="186"/>
      <c r="BD36" s="186"/>
      <c r="BE36" s="186"/>
      <c r="BF36" s="186"/>
      <c r="BG36" s="186"/>
      <c r="BH36" s="186"/>
      <c r="BI36" s="186"/>
      <c r="BJ36" s="186"/>
      <c r="BK36" s="186"/>
      <c r="BZ36" s="186"/>
    </row>
    <row r="37" spans="1:78" s="177" customFormat="1" ht="15.5" customHeight="1" x14ac:dyDescent="0.15">
      <c r="A37" s="177" t="s">
        <v>989</v>
      </c>
      <c r="B37" s="172" t="s">
        <v>1002</v>
      </c>
      <c r="C37" s="172">
        <v>7</v>
      </c>
      <c r="D37" s="172" t="s">
        <v>1048</v>
      </c>
      <c r="E37" s="173" t="str">
        <f t="shared" si="0"/>
        <v>N4.7_0-15_PyC_hypy</v>
      </c>
      <c r="F37" s="173" t="str">
        <f t="shared" si="1"/>
        <v>N4.7_0-15_PyC_hypy</v>
      </c>
      <c r="G37" s="174" t="s">
        <v>964</v>
      </c>
      <c r="H37" s="173" t="s">
        <v>916</v>
      </c>
      <c r="I37" s="173" t="s">
        <v>972</v>
      </c>
      <c r="J37" s="173">
        <v>0</v>
      </c>
      <c r="K37" s="173">
        <v>1</v>
      </c>
      <c r="L37" s="4" t="s">
        <v>955</v>
      </c>
      <c r="M37" s="173" t="s">
        <v>209</v>
      </c>
      <c r="P37" s="174" t="s">
        <v>1128</v>
      </c>
      <c r="S37" s="176"/>
      <c r="T37" s="176"/>
      <c r="U37" s="176"/>
      <c r="Y37" s="184">
        <v>18.067076657211803</v>
      </c>
      <c r="AG37" s="177">
        <v>2020</v>
      </c>
      <c r="AK37" s="182">
        <v>0.63580000000000003</v>
      </c>
      <c r="AL37" s="182">
        <v>2.8999999999999998E-3</v>
      </c>
      <c r="AW37" s="186"/>
      <c r="AX37" s="186"/>
      <c r="AY37" s="186"/>
      <c r="AZ37" s="186"/>
      <c r="BA37" s="186"/>
      <c r="BB37" s="186"/>
      <c r="BC37" s="186"/>
      <c r="BD37" s="186"/>
      <c r="BE37" s="186"/>
      <c r="BF37" s="186"/>
      <c r="BG37" s="186"/>
      <c r="BH37" s="186"/>
      <c r="BI37" s="186"/>
      <c r="BJ37" s="186"/>
      <c r="BK37" s="186"/>
      <c r="BZ37" s="186"/>
    </row>
    <row r="38" spans="1:78" s="177" customFormat="1" ht="15.5" customHeight="1" x14ac:dyDescent="0.15">
      <c r="A38" s="177" t="s">
        <v>989</v>
      </c>
      <c r="B38" s="172" t="s">
        <v>1002</v>
      </c>
      <c r="C38" s="172">
        <v>8</v>
      </c>
      <c r="D38" s="172" t="s">
        <v>1049</v>
      </c>
      <c r="E38" s="173" t="str">
        <f t="shared" si="0"/>
        <v>N4.8_0-15_PyC_hypy</v>
      </c>
      <c r="F38" s="173" t="str">
        <f t="shared" si="1"/>
        <v>N4.8_0-15_PyC_hypy</v>
      </c>
      <c r="G38" s="174" t="s">
        <v>964</v>
      </c>
      <c r="H38" s="173" t="s">
        <v>916</v>
      </c>
      <c r="I38" s="173" t="s">
        <v>972</v>
      </c>
      <c r="J38" s="173">
        <v>0</v>
      </c>
      <c r="K38" s="173">
        <v>1</v>
      </c>
      <c r="L38" s="4" t="s">
        <v>955</v>
      </c>
      <c r="M38" s="173" t="s">
        <v>209</v>
      </c>
      <c r="P38" s="174" t="s">
        <v>1128</v>
      </c>
      <c r="S38" s="176"/>
      <c r="T38" s="176"/>
      <c r="U38" s="176"/>
      <c r="Y38" s="184">
        <v>7.8526580867876952</v>
      </c>
      <c r="AG38" s="177">
        <v>2020</v>
      </c>
      <c r="AK38" s="182">
        <v>0.60450000000000004</v>
      </c>
      <c r="AL38" s="182">
        <v>2.7000000000000001E-3</v>
      </c>
      <c r="AW38" s="186"/>
      <c r="AX38" s="186"/>
      <c r="AY38" s="186"/>
      <c r="AZ38" s="186"/>
      <c r="BA38" s="186"/>
      <c r="BB38" s="186"/>
      <c r="BC38" s="186"/>
      <c r="BD38" s="186"/>
      <c r="BE38" s="186"/>
      <c r="BF38" s="186"/>
      <c r="BG38" s="186"/>
      <c r="BH38" s="186"/>
      <c r="BI38" s="186"/>
      <c r="BJ38" s="186"/>
      <c r="BK38" s="186"/>
      <c r="BZ38" s="186"/>
    </row>
    <row r="39" spans="1:78" s="177" customFormat="1" ht="15.5" customHeight="1" x14ac:dyDescent="0.15">
      <c r="A39" s="177" t="s">
        <v>989</v>
      </c>
      <c r="B39" s="172" t="s">
        <v>1002</v>
      </c>
      <c r="C39" s="172">
        <v>9</v>
      </c>
      <c r="D39" s="172" t="s">
        <v>1050</v>
      </c>
      <c r="E39" s="173" t="str">
        <f t="shared" si="0"/>
        <v>N4.9_0-15_PyC_hypy</v>
      </c>
      <c r="F39" s="173" t="str">
        <f t="shared" si="1"/>
        <v>N4.9_0-15_PyC_hypy</v>
      </c>
      <c r="G39" s="174" t="s">
        <v>964</v>
      </c>
      <c r="H39" s="173" t="s">
        <v>916</v>
      </c>
      <c r="I39" s="173" t="s">
        <v>972</v>
      </c>
      <c r="J39" s="173">
        <v>0</v>
      </c>
      <c r="K39" s="173">
        <v>1</v>
      </c>
      <c r="L39" s="4" t="s">
        <v>955</v>
      </c>
      <c r="M39" s="173" t="s">
        <v>209</v>
      </c>
      <c r="P39" s="174" t="s">
        <v>1128</v>
      </c>
      <c r="S39" s="176"/>
      <c r="T39" s="176"/>
      <c r="U39" s="176"/>
      <c r="Y39" s="184">
        <v>9.3396971669776825</v>
      </c>
      <c r="AG39" s="177">
        <v>2020</v>
      </c>
      <c r="AK39" s="182">
        <v>0.45490000000000003</v>
      </c>
      <c r="AL39" s="182">
        <v>1E-3</v>
      </c>
      <c r="AW39" s="186"/>
      <c r="AX39" s="186"/>
      <c r="AY39" s="186"/>
      <c r="AZ39" s="186"/>
      <c r="BA39" s="186"/>
      <c r="BB39" s="186"/>
      <c r="BC39" s="186"/>
      <c r="BD39" s="186"/>
      <c r="BE39" s="186"/>
      <c r="BF39" s="186"/>
      <c r="BG39" s="186"/>
      <c r="BH39" s="186"/>
      <c r="BI39" s="186"/>
      <c r="BJ39" s="186"/>
      <c r="BK39" s="186"/>
      <c r="BZ39" s="186"/>
    </row>
    <row r="40" spans="1:78" s="177" customFormat="1" ht="15.5" customHeight="1" x14ac:dyDescent="0.15">
      <c r="A40" s="177" t="s">
        <v>989</v>
      </c>
      <c r="B40" s="172" t="s">
        <v>1005</v>
      </c>
      <c r="C40" s="172">
        <v>1</v>
      </c>
      <c r="D40" s="172" t="s">
        <v>1051</v>
      </c>
      <c r="E40" s="173" t="str">
        <f t="shared" si="0"/>
        <v>N5.1_0-15_PyC_hypy</v>
      </c>
      <c r="F40" s="173" t="str">
        <f t="shared" si="1"/>
        <v>N5.1_0-15_PyC_hypy</v>
      </c>
      <c r="G40" s="174" t="s">
        <v>964</v>
      </c>
      <c r="H40" s="173" t="s">
        <v>916</v>
      </c>
      <c r="I40" s="173" t="s">
        <v>972</v>
      </c>
      <c r="J40" s="173">
        <v>0</v>
      </c>
      <c r="K40" s="173">
        <v>1</v>
      </c>
      <c r="L40" s="4" t="s">
        <v>955</v>
      </c>
      <c r="M40" s="173" t="s">
        <v>209</v>
      </c>
      <c r="P40" s="174" t="s">
        <v>1128</v>
      </c>
      <c r="S40" s="176"/>
      <c r="T40" s="176"/>
      <c r="U40" s="176"/>
      <c r="Y40" s="184"/>
      <c r="AG40" s="177">
        <v>2020</v>
      </c>
      <c r="AK40" s="182">
        <v>0.36609999999999998</v>
      </c>
      <c r="AL40" s="182">
        <v>8.0000000000000004E-4</v>
      </c>
      <c r="AW40" s="186"/>
      <c r="AX40" s="186"/>
      <c r="AY40" s="186"/>
      <c r="AZ40" s="186"/>
      <c r="BA40" s="186"/>
      <c r="BB40" s="186"/>
      <c r="BC40" s="186"/>
      <c r="BD40" s="186"/>
      <c r="BE40" s="186"/>
      <c r="BF40" s="186"/>
      <c r="BG40" s="186"/>
      <c r="BH40" s="186"/>
      <c r="BI40" s="186"/>
      <c r="BJ40" s="186"/>
      <c r="BK40" s="186"/>
      <c r="BZ40" s="186"/>
    </row>
    <row r="41" spans="1:78" s="177" customFormat="1" ht="15.5" customHeight="1" x14ac:dyDescent="0.15">
      <c r="A41" s="177" t="s">
        <v>989</v>
      </c>
      <c r="B41" s="172" t="s">
        <v>1005</v>
      </c>
      <c r="C41" s="172">
        <v>2</v>
      </c>
      <c r="D41" s="172" t="s">
        <v>1052</v>
      </c>
      <c r="E41" s="173" t="str">
        <f t="shared" si="0"/>
        <v>N5.2_0-15_PyC_hypy</v>
      </c>
      <c r="F41" s="173" t="str">
        <f t="shared" si="1"/>
        <v>N5.2_0-15_PyC_hypy</v>
      </c>
      <c r="G41" s="174" t="s">
        <v>964</v>
      </c>
      <c r="H41" s="173" t="s">
        <v>916</v>
      </c>
      <c r="I41" s="173" t="s">
        <v>972</v>
      </c>
      <c r="J41" s="173">
        <v>0</v>
      </c>
      <c r="K41" s="173">
        <v>1</v>
      </c>
      <c r="L41" s="4" t="s">
        <v>955</v>
      </c>
      <c r="M41" s="173" t="s">
        <v>209</v>
      </c>
      <c r="P41" s="174" t="s">
        <v>1128</v>
      </c>
      <c r="S41" s="176"/>
      <c r="T41" s="176"/>
      <c r="U41" s="176"/>
      <c r="Y41" s="184">
        <v>4.1515021290040517</v>
      </c>
      <c r="AG41" s="177">
        <v>2020</v>
      </c>
      <c r="AK41" s="182">
        <v>0.33710000000000001</v>
      </c>
      <c r="AL41" s="182">
        <v>8.0000000000000004E-4</v>
      </c>
      <c r="AW41" s="186"/>
      <c r="AX41" s="186"/>
      <c r="AY41" s="186"/>
      <c r="AZ41" s="186"/>
      <c r="BA41" s="186"/>
      <c r="BB41" s="186"/>
      <c r="BC41" s="186"/>
      <c r="BD41" s="186"/>
      <c r="BE41" s="186"/>
      <c r="BF41" s="186"/>
      <c r="BG41" s="186"/>
      <c r="BH41" s="186"/>
      <c r="BI41" s="186"/>
      <c r="BJ41" s="186"/>
      <c r="BK41" s="186"/>
      <c r="BZ41" s="186"/>
    </row>
    <row r="42" spans="1:78" s="177" customFormat="1" ht="15.5" customHeight="1" x14ac:dyDescent="0.15">
      <c r="A42" s="177" t="s">
        <v>989</v>
      </c>
      <c r="B42" s="172" t="s">
        <v>1005</v>
      </c>
      <c r="C42" s="172">
        <v>3</v>
      </c>
      <c r="D42" s="172" t="s">
        <v>1053</v>
      </c>
      <c r="E42" s="173" t="str">
        <f t="shared" si="0"/>
        <v>N5.3_0-15_PyC_hypy</v>
      </c>
      <c r="F42" s="173" t="str">
        <f t="shared" si="1"/>
        <v>N5.3_0-15_PyC_hypy</v>
      </c>
      <c r="G42" s="174" t="s">
        <v>964</v>
      </c>
      <c r="H42" s="173" t="s">
        <v>916</v>
      </c>
      <c r="I42" s="173" t="s">
        <v>972</v>
      </c>
      <c r="J42" s="173">
        <v>0</v>
      </c>
      <c r="K42" s="173">
        <v>1</v>
      </c>
      <c r="L42" s="4" t="s">
        <v>955</v>
      </c>
      <c r="M42" s="173" t="s">
        <v>209</v>
      </c>
      <c r="P42" s="174" t="s">
        <v>1128</v>
      </c>
      <c r="S42" s="176"/>
      <c r="T42" s="176"/>
      <c r="U42" s="176"/>
      <c r="Y42" s="184"/>
      <c r="AG42" s="177">
        <v>2022</v>
      </c>
      <c r="AK42" s="182">
        <v>0.53493800000000002</v>
      </c>
      <c r="AL42" s="182">
        <v>2.3310000000000002E-3</v>
      </c>
      <c r="AW42" s="186"/>
      <c r="AX42" s="186"/>
      <c r="AY42" s="186"/>
      <c r="AZ42" s="186"/>
      <c r="BA42" s="186"/>
      <c r="BB42" s="186"/>
      <c r="BC42" s="186"/>
      <c r="BD42" s="186"/>
      <c r="BE42" s="186"/>
      <c r="BF42" s="186"/>
      <c r="BG42" s="186"/>
      <c r="BH42" s="186"/>
      <c r="BI42" s="186"/>
      <c r="BJ42" s="186"/>
      <c r="BK42" s="186"/>
      <c r="BZ42" s="186"/>
    </row>
    <row r="43" spans="1:78" s="177" customFormat="1" ht="15.5" customHeight="1" x14ac:dyDescent="0.15">
      <c r="A43" s="177" t="s">
        <v>989</v>
      </c>
      <c r="B43" s="172" t="s">
        <v>1005</v>
      </c>
      <c r="C43" s="172">
        <v>4</v>
      </c>
      <c r="D43" s="172" t="s">
        <v>1054</v>
      </c>
      <c r="E43" s="173" t="str">
        <f t="shared" si="0"/>
        <v>N5.4_0-15_PyC_hypy</v>
      </c>
      <c r="F43" s="173" t="str">
        <f t="shared" si="1"/>
        <v>N5.4_0-15_PyC_hypy</v>
      </c>
      <c r="G43" s="174" t="s">
        <v>964</v>
      </c>
      <c r="H43" s="173" t="s">
        <v>916</v>
      </c>
      <c r="I43" s="173" t="s">
        <v>972</v>
      </c>
      <c r="J43" s="173">
        <v>0</v>
      </c>
      <c r="K43" s="173">
        <v>1</v>
      </c>
      <c r="L43" s="4" t="s">
        <v>955</v>
      </c>
      <c r="M43" s="173" t="s">
        <v>209</v>
      </c>
      <c r="P43" s="174" t="s">
        <v>1128</v>
      </c>
      <c r="S43" s="176"/>
      <c r="T43" s="176"/>
      <c r="U43" s="176"/>
      <c r="Y43" s="184">
        <v>0.78118047192955142</v>
      </c>
      <c r="AG43" s="177">
        <v>2022</v>
      </c>
      <c r="AK43" s="182">
        <v>0.60599999999999998</v>
      </c>
      <c r="AL43" s="182">
        <v>1.9E-3</v>
      </c>
      <c r="AW43" s="186"/>
      <c r="AX43" s="186"/>
      <c r="AY43" s="186"/>
      <c r="AZ43" s="186"/>
      <c r="BA43" s="186"/>
      <c r="BB43" s="186"/>
      <c r="BC43" s="186"/>
      <c r="BD43" s="186"/>
      <c r="BE43" s="186"/>
      <c r="BF43" s="186"/>
      <c r="BG43" s="186"/>
      <c r="BH43" s="186"/>
      <c r="BI43" s="186"/>
      <c r="BJ43" s="186"/>
      <c r="BK43" s="186"/>
      <c r="BZ43" s="186"/>
    </row>
    <row r="44" spans="1:78" s="177" customFormat="1" ht="15.5" customHeight="1" x14ac:dyDescent="0.15">
      <c r="A44" s="177" t="s">
        <v>989</v>
      </c>
      <c r="B44" s="172" t="s">
        <v>1005</v>
      </c>
      <c r="C44" s="172">
        <v>5</v>
      </c>
      <c r="D44" s="172" t="s">
        <v>1055</v>
      </c>
      <c r="E44" s="173" t="str">
        <f t="shared" si="0"/>
        <v>N5.5_0-15_PyC_hypy</v>
      </c>
      <c r="F44" s="173" t="str">
        <f t="shared" si="1"/>
        <v>N5.5_0-15_PyC_hypy</v>
      </c>
      <c r="G44" s="174" t="s">
        <v>964</v>
      </c>
      <c r="H44" s="173" t="s">
        <v>916</v>
      </c>
      <c r="I44" s="173" t="s">
        <v>972</v>
      </c>
      <c r="J44" s="173">
        <v>0</v>
      </c>
      <c r="K44" s="173">
        <v>1</v>
      </c>
      <c r="L44" s="4" t="s">
        <v>955</v>
      </c>
      <c r="M44" s="173" t="s">
        <v>209</v>
      </c>
      <c r="P44" s="174" t="s">
        <v>1128</v>
      </c>
      <c r="S44" s="176"/>
      <c r="T44" s="176"/>
      <c r="U44" s="176"/>
      <c r="Y44" s="184">
        <v>1.6322627780135106</v>
      </c>
      <c r="AG44" s="177">
        <v>2020</v>
      </c>
      <c r="AK44" s="182">
        <v>0.55490000000000006</v>
      </c>
      <c r="AL44" s="182">
        <v>2.3999999999999998E-3</v>
      </c>
      <c r="AW44" s="186"/>
      <c r="AX44" s="186"/>
      <c r="AY44" s="186"/>
      <c r="AZ44" s="186"/>
      <c r="BA44" s="186"/>
      <c r="BB44" s="186"/>
      <c r="BC44" s="186"/>
      <c r="BD44" s="186"/>
      <c r="BE44" s="186"/>
      <c r="BF44" s="186"/>
      <c r="BG44" s="186"/>
      <c r="BH44" s="186"/>
      <c r="BI44" s="186"/>
      <c r="BJ44" s="186"/>
      <c r="BK44" s="186"/>
      <c r="BZ44" s="186"/>
    </row>
    <row r="45" spans="1:78" s="177" customFormat="1" ht="15.5" customHeight="1" x14ac:dyDescent="0.15">
      <c r="A45" s="177" t="s">
        <v>989</v>
      </c>
      <c r="B45" s="172" t="s">
        <v>1005</v>
      </c>
      <c r="C45" s="172">
        <v>6</v>
      </c>
      <c r="D45" s="172" t="s">
        <v>1056</v>
      </c>
      <c r="E45" s="173" t="str">
        <f t="shared" si="0"/>
        <v>N5.6_0-15_PyC_hypy</v>
      </c>
      <c r="F45" s="173" t="str">
        <f t="shared" si="1"/>
        <v>N5.6_0-15_PyC_hypy</v>
      </c>
      <c r="G45" s="174" t="s">
        <v>964</v>
      </c>
      <c r="H45" s="173" t="s">
        <v>916</v>
      </c>
      <c r="I45" s="173" t="s">
        <v>972</v>
      </c>
      <c r="J45" s="173">
        <v>0</v>
      </c>
      <c r="K45" s="173">
        <v>1</v>
      </c>
      <c r="L45" s="4" t="s">
        <v>955</v>
      </c>
      <c r="M45" s="173" t="s">
        <v>209</v>
      </c>
      <c r="P45" s="174" t="s">
        <v>1128</v>
      </c>
      <c r="S45" s="176"/>
      <c r="T45" s="176"/>
      <c r="U45" s="176"/>
      <c r="Y45" s="184">
        <v>4.0192647326950199</v>
      </c>
      <c r="AG45" s="177">
        <v>2022</v>
      </c>
      <c r="AK45" s="182">
        <v>0.26690000000000003</v>
      </c>
      <c r="AL45" s="182">
        <v>1.4000000000000002E-3</v>
      </c>
      <c r="AW45" s="186"/>
      <c r="AX45" s="186"/>
      <c r="AY45" s="186"/>
      <c r="AZ45" s="186"/>
      <c r="BA45" s="186"/>
      <c r="BB45" s="186"/>
      <c r="BC45" s="186"/>
      <c r="BD45" s="186"/>
      <c r="BE45" s="186"/>
      <c r="BF45" s="186"/>
      <c r="BG45" s="186"/>
      <c r="BH45" s="186"/>
      <c r="BI45" s="186"/>
      <c r="BJ45" s="186"/>
      <c r="BK45" s="186"/>
      <c r="BZ45" s="186"/>
    </row>
    <row r="46" spans="1:78" s="177" customFormat="1" ht="15.5" customHeight="1" x14ac:dyDescent="0.15">
      <c r="A46" s="177" t="s">
        <v>989</v>
      </c>
      <c r="B46" s="172" t="s">
        <v>1005</v>
      </c>
      <c r="C46" s="172">
        <v>7</v>
      </c>
      <c r="D46" s="172" t="s">
        <v>1057</v>
      </c>
      <c r="E46" s="173" t="str">
        <f t="shared" si="0"/>
        <v>N5.7_0-15_PyC_hypy</v>
      </c>
      <c r="F46" s="173" t="str">
        <f t="shared" si="1"/>
        <v>N5.7_0-15_PyC_hypy</v>
      </c>
      <c r="G46" s="174" t="s">
        <v>964</v>
      </c>
      <c r="H46" s="173" t="s">
        <v>916</v>
      </c>
      <c r="I46" s="173" t="s">
        <v>972</v>
      </c>
      <c r="J46" s="173">
        <v>0</v>
      </c>
      <c r="K46" s="173">
        <v>1</v>
      </c>
      <c r="L46" s="4" t="s">
        <v>955</v>
      </c>
      <c r="M46" s="173" t="s">
        <v>209</v>
      </c>
      <c r="P46" s="174" t="s">
        <v>1128</v>
      </c>
      <c r="S46" s="176"/>
      <c r="T46" s="176"/>
      <c r="U46" s="176"/>
      <c r="Y46" s="184">
        <v>8.7060290846075929</v>
      </c>
      <c r="AG46" s="177">
        <v>2020</v>
      </c>
      <c r="AK46" s="182">
        <v>0.27379999999999999</v>
      </c>
      <c r="AL46" s="182">
        <v>1.6000000000000001E-3</v>
      </c>
      <c r="AW46" s="186"/>
      <c r="AX46" s="186"/>
      <c r="AY46" s="186"/>
      <c r="AZ46" s="186"/>
      <c r="BA46" s="186"/>
      <c r="BB46" s="186"/>
      <c r="BC46" s="186"/>
      <c r="BD46" s="186"/>
      <c r="BE46" s="186"/>
      <c r="BF46" s="186"/>
      <c r="BG46" s="186"/>
      <c r="BH46" s="186"/>
      <c r="BI46" s="186"/>
      <c r="BJ46" s="186"/>
      <c r="BK46" s="186"/>
      <c r="BZ46" s="186"/>
    </row>
    <row r="47" spans="1:78" s="177" customFormat="1" ht="15.5" customHeight="1" x14ac:dyDescent="0.15">
      <c r="A47" s="177" t="s">
        <v>989</v>
      </c>
      <c r="B47" s="172" t="s">
        <v>1005</v>
      </c>
      <c r="C47" s="172">
        <v>8</v>
      </c>
      <c r="D47" s="172" t="s">
        <v>1058</v>
      </c>
      <c r="E47" s="173" t="str">
        <f t="shared" si="0"/>
        <v>N5.8_0-15_PyC_hypy</v>
      </c>
      <c r="F47" s="173" t="str">
        <f t="shared" si="1"/>
        <v>N5.8_0-15_PyC_hypy</v>
      </c>
      <c r="G47" s="174" t="s">
        <v>964</v>
      </c>
      <c r="H47" s="173" t="s">
        <v>916</v>
      </c>
      <c r="I47" s="173" t="s">
        <v>972</v>
      </c>
      <c r="J47" s="173">
        <v>0</v>
      </c>
      <c r="K47" s="173">
        <v>1</v>
      </c>
      <c r="L47" s="4" t="s">
        <v>955</v>
      </c>
      <c r="M47" s="173" t="s">
        <v>209</v>
      </c>
      <c r="P47" s="174" t="s">
        <v>1128</v>
      </c>
      <c r="S47" s="176"/>
      <c r="T47" s="176"/>
      <c r="U47" s="176"/>
      <c r="Y47" s="184">
        <v>10.259700433559725</v>
      </c>
      <c r="AK47" s="182"/>
      <c r="AL47" s="182"/>
      <c r="AW47" s="186"/>
      <c r="AX47" s="186"/>
      <c r="AY47" s="186"/>
      <c r="AZ47" s="186"/>
      <c r="BA47" s="186"/>
      <c r="BB47" s="186"/>
      <c r="BC47" s="186"/>
      <c r="BD47" s="186"/>
      <c r="BE47" s="186"/>
      <c r="BF47" s="186"/>
      <c r="BG47" s="186"/>
      <c r="BH47" s="186"/>
      <c r="BI47" s="186"/>
      <c r="BJ47" s="186"/>
      <c r="BK47" s="186"/>
      <c r="BZ47" s="186"/>
    </row>
    <row r="48" spans="1:78" s="177" customFormat="1" ht="15.5" customHeight="1" x14ac:dyDescent="0.15">
      <c r="A48" s="177" t="s">
        <v>989</v>
      </c>
      <c r="B48" s="172" t="s">
        <v>1005</v>
      </c>
      <c r="C48" s="172">
        <v>9</v>
      </c>
      <c r="D48" s="172" t="s">
        <v>1059</v>
      </c>
      <c r="E48" s="173" t="str">
        <f t="shared" si="0"/>
        <v>N5.9_0-15_PyC_hypy</v>
      </c>
      <c r="F48" s="173" t="str">
        <f t="shared" si="1"/>
        <v>N5.9_0-15_PyC_hypy</v>
      </c>
      <c r="G48" s="174" t="s">
        <v>964</v>
      </c>
      <c r="H48" s="173" t="s">
        <v>916</v>
      </c>
      <c r="I48" s="173" t="s">
        <v>972</v>
      </c>
      <c r="J48" s="173">
        <v>0</v>
      </c>
      <c r="K48" s="173">
        <v>1</v>
      </c>
      <c r="L48" s="4" t="s">
        <v>955</v>
      </c>
      <c r="M48" s="173" t="s">
        <v>209</v>
      </c>
      <c r="P48" s="174" t="s">
        <v>1128</v>
      </c>
      <c r="S48" s="176"/>
      <c r="T48" s="176"/>
      <c r="U48" s="176"/>
      <c r="Y48" s="184">
        <v>8.5991717902317237</v>
      </c>
      <c r="AG48" s="177">
        <v>2020</v>
      </c>
      <c r="AK48" s="182">
        <v>0.41420000000000001</v>
      </c>
      <c r="AL48" s="182">
        <v>1.9E-3</v>
      </c>
      <c r="AW48" s="186"/>
      <c r="AX48" s="186"/>
      <c r="AY48" s="186"/>
      <c r="AZ48" s="186"/>
      <c r="BA48" s="186"/>
      <c r="BB48" s="186"/>
      <c r="BC48" s="186"/>
      <c r="BD48" s="186"/>
      <c r="BE48" s="186"/>
      <c r="BF48" s="186"/>
      <c r="BG48" s="186"/>
      <c r="BH48" s="186"/>
      <c r="BI48" s="186"/>
      <c r="BJ48" s="186"/>
      <c r="BK48" s="186"/>
      <c r="BZ48" s="186"/>
    </row>
    <row r="49" spans="1:78" s="177" customFormat="1" ht="15.5" customHeight="1" x14ac:dyDescent="0.15">
      <c r="A49" s="177" t="s">
        <v>989</v>
      </c>
      <c r="B49" s="172" t="s">
        <v>995</v>
      </c>
      <c r="C49" s="172">
        <v>1</v>
      </c>
      <c r="D49" s="172" t="s">
        <v>1060</v>
      </c>
      <c r="E49" s="173" t="str">
        <f t="shared" si="0"/>
        <v>S1.1_0-15_PyC_hypy</v>
      </c>
      <c r="F49" s="173" t="str">
        <f t="shared" si="1"/>
        <v>S1.1_0-15_PyC_hypy</v>
      </c>
      <c r="G49" s="174" t="s">
        <v>964</v>
      </c>
      <c r="H49" s="173" t="s">
        <v>916</v>
      </c>
      <c r="I49" s="173" t="s">
        <v>972</v>
      </c>
      <c r="J49" s="173">
        <v>0</v>
      </c>
      <c r="K49" s="173">
        <v>1</v>
      </c>
      <c r="L49" s="4" t="s">
        <v>955</v>
      </c>
      <c r="M49" s="173" t="s">
        <v>209</v>
      </c>
      <c r="P49" s="174" t="s">
        <v>1128</v>
      </c>
      <c r="S49" s="176"/>
      <c r="T49" s="176"/>
      <c r="U49" s="176"/>
      <c r="Y49" s="184">
        <v>1.7158533355254584</v>
      </c>
      <c r="AK49" s="182"/>
      <c r="AL49" s="182"/>
      <c r="AW49" s="186"/>
      <c r="AX49" s="186"/>
      <c r="AY49" s="186"/>
      <c r="AZ49" s="186"/>
      <c r="BA49" s="186"/>
      <c r="BB49" s="186"/>
      <c r="BC49" s="186"/>
      <c r="BD49" s="186"/>
      <c r="BE49" s="186"/>
      <c r="BF49" s="186"/>
      <c r="BG49" s="186"/>
      <c r="BH49" s="186"/>
      <c r="BI49" s="186"/>
      <c r="BJ49" s="186"/>
      <c r="BK49" s="186"/>
      <c r="BZ49" s="186"/>
    </row>
    <row r="50" spans="1:78" s="177" customFormat="1" ht="15.5" customHeight="1" x14ac:dyDescent="0.15">
      <c r="A50" s="177" t="s">
        <v>989</v>
      </c>
      <c r="B50" s="172" t="s">
        <v>995</v>
      </c>
      <c r="C50" s="172">
        <v>2</v>
      </c>
      <c r="D50" s="172" t="s">
        <v>1061</v>
      </c>
      <c r="E50" s="173" t="str">
        <f t="shared" si="0"/>
        <v>S1.2_0-15_PyC_hypy</v>
      </c>
      <c r="F50" s="173" t="str">
        <f t="shared" si="1"/>
        <v>S1.2_0-15_PyC_hypy</v>
      </c>
      <c r="G50" s="174" t="s">
        <v>964</v>
      </c>
      <c r="H50" s="173" t="s">
        <v>916</v>
      </c>
      <c r="I50" s="173" t="s">
        <v>972</v>
      </c>
      <c r="J50" s="173">
        <v>0</v>
      </c>
      <c r="K50" s="173">
        <v>1</v>
      </c>
      <c r="L50" s="4" t="s">
        <v>955</v>
      </c>
      <c r="M50" s="173" t="s">
        <v>209</v>
      </c>
      <c r="P50" s="174" t="s">
        <v>1128</v>
      </c>
      <c r="S50" s="176"/>
      <c r="T50" s="176"/>
      <c r="U50" s="176"/>
      <c r="Y50" s="184">
        <v>4.6370381083942185</v>
      </c>
      <c r="AG50" s="177">
        <v>2022</v>
      </c>
      <c r="AK50" s="182">
        <v>0.88769999999999993</v>
      </c>
      <c r="AL50" s="182">
        <v>3.9000000000000003E-3</v>
      </c>
      <c r="AW50" s="186"/>
      <c r="AX50" s="186"/>
      <c r="AY50" s="186"/>
      <c r="AZ50" s="186"/>
      <c r="BA50" s="186"/>
      <c r="BB50" s="186"/>
      <c r="BC50" s="186"/>
      <c r="BD50" s="186"/>
      <c r="BE50" s="186"/>
      <c r="BF50" s="186"/>
      <c r="BG50" s="186"/>
      <c r="BH50" s="186"/>
      <c r="BI50" s="186"/>
      <c r="BJ50" s="186"/>
      <c r="BK50" s="186"/>
      <c r="BZ50" s="186"/>
    </row>
    <row r="51" spans="1:78" s="177" customFormat="1" ht="15.5" customHeight="1" x14ac:dyDescent="0.15">
      <c r="A51" s="177" t="s">
        <v>989</v>
      </c>
      <c r="B51" s="172" t="s">
        <v>995</v>
      </c>
      <c r="C51" s="172">
        <v>3</v>
      </c>
      <c r="D51" s="172" t="s">
        <v>1062</v>
      </c>
      <c r="E51" s="173" t="str">
        <f t="shared" si="0"/>
        <v>S1.3_0-15_PyC_hypy</v>
      </c>
      <c r="F51" s="173" t="str">
        <f t="shared" si="1"/>
        <v>S1.3_0-15_PyC_hypy</v>
      </c>
      <c r="G51" s="174" t="s">
        <v>964</v>
      </c>
      <c r="H51" s="173" t="s">
        <v>916</v>
      </c>
      <c r="I51" s="173" t="s">
        <v>972</v>
      </c>
      <c r="J51" s="173">
        <v>0</v>
      </c>
      <c r="K51" s="173">
        <v>1</v>
      </c>
      <c r="L51" s="4" t="s">
        <v>955</v>
      </c>
      <c r="M51" s="173" t="s">
        <v>209</v>
      </c>
      <c r="P51" s="174" t="s">
        <v>1128</v>
      </c>
      <c r="S51" s="176"/>
      <c r="T51" s="176"/>
      <c r="U51" s="176"/>
      <c r="Y51" s="184">
        <v>4.6266175216279501</v>
      </c>
      <c r="AG51" s="177">
        <v>2020</v>
      </c>
      <c r="AK51" s="182">
        <v>0.93700000000000006</v>
      </c>
      <c r="AL51" s="182">
        <v>2.3E-3</v>
      </c>
      <c r="AW51" s="186"/>
      <c r="AX51" s="186"/>
      <c r="AY51" s="186"/>
      <c r="AZ51" s="186"/>
      <c r="BA51" s="186"/>
      <c r="BB51" s="186"/>
      <c r="BC51" s="186"/>
      <c r="BD51" s="186"/>
      <c r="BE51" s="186"/>
      <c r="BF51" s="186"/>
      <c r="BG51" s="186"/>
      <c r="BH51" s="186"/>
      <c r="BI51" s="186"/>
      <c r="BJ51" s="186"/>
      <c r="BK51" s="186"/>
      <c r="BZ51" s="186"/>
    </row>
    <row r="52" spans="1:78" s="177" customFormat="1" ht="15.5" customHeight="1" x14ac:dyDescent="0.15">
      <c r="A52" s="177" t="s">
        <v>989</v>
      </c>
      <c r="B52" s="172" t="s">
        <v>995</v>
      </c>
      <c r="C52" s="172">
        <v>4</v>
      </c>
      <c r="D52" s="172" t="s">
        <v>1063</v>
      </c>
      <c r="E52" s="173" t="str">
        <f t="shared" si="0"/>
        <v>S1.4_0-15_PyC_hypy</v>
      </c>
      <c r="F52" s="173" t="str">
        <f t="shared" si="1"/>
        <v>S1.4_0-15_PyC_hypy</v>
      </c>
      <c r="G52" s="174" t="s">
        <v>964</v>
      </c>
      <c r="H52" s="173" t="s">
        <v>916</v>
      </c>
      <c r="I52" s="173" t="s">
        <v>972</v>
      </c>
      <c r="J52" s="173">
        <v>0</v>
      </c>
      <c r="K52" s="173">
        <v>1</v>
      </c>
      <c r="L52" s="4" t="s">
        <v>955</v>
      </c>
      <c r="M52" s="173" t="s">
        <v>209</v>
      </c>
      <c r="P52" s="174" t="s">
        <v>1128</v>
      </c>
      <c r="S52" s="176"/>
      <c r="T52" s="176"/>
      <c r="U52" s="176"/>
      <c r="Y52" s="184">
        <v>0.85449142597329586</v>
      </c>
      <c r="AG52" s="177">
        <v>2020</v>
      </c>
      <c r="AK52" s="182">
        <v>0.89280000000000004</v>
      </c>
      <c r="AL52" s="182">
        <v>2.3E-3</v>
      </c>
      <c r="AW52" s="186"/>
      <c r="AX52" s="186"/>
      <c r="AY52" s="186"/>
      <c r="AZ52" s="186"/>
      <c r="BA52" s="186"/>
      <c r="BB52" s="186"/>
      <c r="BC52" s="186"/>
      <c r="BD52" s="186"/>
      <c r="BE52" s="186"/>
      <c r="BF52" s="186"/>
      <c r="BG52" s="186"/>
      <c r="BH52" s="186"/>
      <c r="BI52" s="186"/>
      <c r="BJ52" s="186"/>
      <c r="BK52" s="186"/>
      <c r="BZ52" s="186"/>
    </row>
    <row r="53" spans="1:78" s="177" customFormat="1" ht="15.5" customHeight="1" x14ac:dyDescent="0.15">
      <c r="A53" s="177" t="s">
        <v>989</v>
      </c>
      <c r="B53" s="172" t="s">
        <v>995</v>
      </c>
      <c r="C53" s="172">
        <v>5</v>
      </c>
      <c r="D53" s="172" t="s">
        <v>1064</v>
      </c>
      <c r="E53" s="173" t="str">
        <f t="shared" si="0"/>
        <v>S1.5_0-15_PyC_hypy</v>
      </c>
      <c r="F53" s="173" t="str">
        <f t="shared" si="1"/>
        <v>S1.5_0-15_PyC_hypy</v>
      </c>
      <c r="G53" s="174" t="s">
        <v>964</v>
      </c>
      <c r="H53" s="173" t="s">
        <v>916</v>
      </c>
      <c r="I53" s="173" t="s">
        <v>972</v>
      </c>
      <c r="J53" s="173">
        <v>0</v>
      </c>
      <c r="K53" s="173">
        <v>1</v>
      </c>
      <c r="L53" s="4" t="s">
        <v>955</v>
      </c>
      <c r="M53" s="173" t="s">
        <v>209</v>
      </c>
      <c r="P53" s="174" t="s">
        <v>1128</v>
      </c>
      <c r="S53" s="176"/>
      <c r="T53" s="176"/>
      <c r="U53" s="176"/>
      <c r="Y53" s="184">
        <v>2.2056722520694385</v>
      </c>
      <c r="AG53" s="177">
        <v>2020</v>
      </c>
      <c r="AK53" s="182">
        <v>0.91090000000000004</v>
      </c>
      <c r="AL53" s="182">
        <v>4.0000000000000001E-3</v>
      </c>
      <c r="AW53" s="186"/>
      <c r="AX53" s="186"/>
      <c r="AY53" s="186"/>
      <c r="AZ53" s="186"/>
      <c r="BA53" s="186"/>
      <c r="BB53" s="186"/>
      <c r="BC53" s="186"/>
      <c r="BD53" s="186"/>
      <c r="BE53" s="186"/>
      <c r="BF53" s="186"/>
      <c r="BG53" s="186"/>
      <c r="BH53" s="186"/>
      <c r="BI53" s="186"/>
      <c r="BJ53" s="186"/>
      <c r="BK53" s="186"/>
      <c r="BZ53" s="186"/>
    </row>
    <row r="54" spans="1:78" s="177" customFormat="1" ht="15.5" customHeight="1" x14ac:dyDescent="0.15">
      <c r="A54" s="177" t="s">
        <v>989</v>
      </c>
      <c r="B54" s="172" t="s">
        <v>995</v>
      </c>
      <c r="C54" s="172">
        <v>6</v>
      </c>
      <c r="D54" s="172" t="s">
        <v>1065</v>
      </c>
      <c r="E54" s="173" t="str">
        <f t="shared" si="0"/>
        <v>S1.6_0-15_PyC_hypy</v>
      </c>
      <c r="F54" s="173" t="str">
        <f t="shared" si="1"/>
        <v>S1.6_0-15_PyC_hypy</v>
      </c>
      <c r="G54" s="174" t="s">
        <v>964</v>
      </c>
      <c r="H54" s="173" t="s">
        <v>916</v>
      </c>
      <c r="I54" s="173" t="s">
        <v>972</v>
      </c>
      <c r="J54" s="173">
        <v>0</v>
      </c>
      <c r="K54" s="173">
        <v>1</v>
      </c>
      <c r="L54" s="4" t="s">
        <v>955</v>
      </c>
      <c r="M54" s="173" t="s">
        <v>209</v>
      </c>
      <c r="P54" s="174" t="s">
        <v>1128</v>
      </c>
      <c r="S54" s="176"/>
      <c r="T54" s="176"/>
      <c r="U54" s="176"/>
      <c r="Y54" s="184">
        <v>4.6048517312952661</v>
      </c>
      <c r="AG54" s="177">
        <v>2020</v>
      </c>
      <c r="AK54" s="182">
        <v>0.86049999999999993</v>
      </c>
      <c r="AL54" s="182">
        <v>1.9E-3</v>
      </c>
      <c r="AW54" s="186"/>
      <c r="AX54" s="186"/>
      <c r="AY54" s="186"/>
      <c r="AZ54" s="186"/>
      <c r="BA54" s="186"/>
      <c r="BB54" s="186"/>
      <c r="BC54" s="186"/>
      <c r="BD54" s="186"/>
      <c r="BE54" s="186"/>
      <c r="BF54" s="186"/>
      <c r="BG54" s="186"/>
      <c r="BH54" s="186"/>
      <c r="BI54" s="186"/>
      <c r="BJ54" s="186"/>
      <c r="BK54" s="186"/>
      <c r="BZ54" s="186"/>
    </row>
    <row r="55" spans="1:78" s="177" customFormat="1" ht="15.5" customHeight="1" x14ac:dyDescent="0.15">
      <c r="A55" s="177" t="s">
        <v>989</v>
      </c>
      <c r="B55" s="172" t="s">
        <v>995</v>
      </c>
      <c r="C55" s="172">
        <v>7</v>
      </c>
      <c r="D55" s="172" t="s">
        <v>1066</v>
      </c>
      <c r="E55" s="173" t="str">
        <f t="shared" si="0"/>
        <v>S1.7_0-15_PyC_hypy</v>
      </c>
      <c r="F55" s="173" t="str">
        <f t="shared" si="1"/>
        <v>S1.7_0-15_PyC_hypy</v>
      </c>
      <c r="G55" s="174" t="s">
        <v>964</v>
      </c>
      <c r="H55" s="173" t="s">
        <v>916</v>
      </c>
      <c r="I55" s="173" t="s">
        <v>972</v>
      </c>
      <c r="J55" s="173">
        <v>0</v>
      </c>
      <c r="K55" s="173">
        <v>1</v>
      </c>
      <c r="L55" s="4" t="s">
        <v>955</v>
      </c>
      <c r="M55" s="173" t="s">
        <v>209</v>
      </c>
      <c r="P55" s="174" t="s">
        <v>1128</v>
      </c>
      <c r="S55" s="176"/>
      <c r="T55" s="176"/>
      <c r="U55" s="176"/>
      <c r="Y55" s="184">
        <v>2.9791856743765615</v>
      </c>
      <c r="AG55" s="177">
        <v>2020</v>
      </c>
      <c r="AK55" s="182">
        <v>0.6663</v>
      </c>
      <c r="AL55" s="182">
        <v>1.6000000000000001E-3</v>
      </c>
      <c r="AW55" s="186"/>
      <c r="AX55" s="186"/>
      <c r="AY55" s="186"/>
      <c r="AZ55" s="186"/>
      <c r="BA55" s="186"/>
      <c r="BB55" s="186"/>
      <c r="BC55" s="186"/>
      <c r="BD55" s="186"/>
      <c r="BE55" s="186"/>
      <c r="BF55" s="186"/>
      <c r="BG55" s="186"/>
      <c r="BH55" s="186"/>
      <c r="BI55" s="186"/>
      <c r="BJ55" s="186"/>
      <c r="BK55" s="186"/>
      <c r="BZ55" s="186"/>
    </row>
    <row r="56" spans="1:78" s="177" customFormat="1" ht="15.5" customHeight="1" x14ac:dyDescent="0.15">
      <c r="A56" s="177" t="s">
        <v>989</v>
      </c>
      <c r="B56" s="172" t="s">
        <v>995</v>
      </c>
      <c r="C56" s="172">
        <v>8</v>
      </c>
      <c r="D56" s="172" t="s">
        <v>1067</v>
      </c>
      <c r="E56" s="173" t="str">
        <f t="shared" si="0"/>
        <v>S1.8_0-15_PyC_hypy</v>
      </c>
      <c r="F56" s="173" t="str">
        <f t="shared" si="1"/>
        <v>S1.8_0-15_PyC_hypy</v>
      </c>
      <c r="G56" s="174" t="s">
        <v>964</v>
      </c>
      <c r="H56" s="173" t="s">
        <v>916</v>
      </c>
      <c r="I56" s="173" t="s">
        <v>972</v>
      </c>
      <c r="J56" s="173">
        <v>0</v>
      </c>
      <c r="K56" s="173">
        <v>1</v>
      </c>
      <c r="L56" s="4" t="s">
        <v>955</v>
      </c>
      <c r="M56" s="173" t="s">
        <v>209</v>
      </c>
      <c r="P56" s="174" t="s">
        <v>1128</v>
      </c>
      <c r="S56" s="176"/>
      <c r="T56" s="176"/>
      <c r="U56" s="176"/>
      <c r="Y56" s="184"/>
      <c r="AG56" s="177">
        <v>2020</v>
      </c>
      <c r="AK56" s="182">
        <v>0.88879999999999992</v>
      </c>
      <c r="AL56" s="182">
        <v>1.6000000000000001E-3</v>
      </c>
      <c r="AW56" s="186"/>
      <c r="AX56" s="186"/>
      <c r="AY56" s="186"/>
      <c r="AZ56" s="186"/>
      <c r="BA56" s="186"/>
      <c r="BB56" s="186"/>
      <c r="BC56" s="186"/>
      <c r="BD56" s="186"/>
      <c r="BE56" s="186"/>
      <c r="BF56" s="186"/>
      <c r="BG56" s="186"/>
      <c r="BH56" s="186"/>
      <c r="BI56" s="186"/>
      <c r="BJ56" s="186"/>
      <c r="BK56" s="186"/>
      <c r="BZ56" s="186"/>
    </row>
    <row r="57" spans="1:78" s="177" customFormat="1" ht="15.5" customHeight="1" x14ac:dyDescent="0.15">
      <c r="A57" s="177" t="s">
        <v>989</v>
      </c>
      <c r="B57" s="172" t="s">
        <v>996</v>
      </c>
      <c r="C57" s="172">
        <v>1</v>
      </c>
      <c r="D57" s="172" t="s">
        <v>1068</v>
      </c>
      <c r="E57" s="173" t="str">
        <f t="shared" si="0"/>
        <v>S2.1_0-15_PyC_hypy</v>
      </c>
      <c r="F57" s="173" t="str">
        <f t="shared" si="1"/>
        <v>S2.1_0-15_PyC_hypy</v>
      </c>
      <c r="G57" s="174" t="s">
        <v>964</v>
      </c>
      <c r="H57" s="173" t="s">
        <v>916</v>
      </c>
      <c r="I57" s="173" t="s">
        <v>972</v>
      </c>
      <c r="J57" s="173">
        <v>0</v>
      </c>
      <c r="K57" s="173">
        <v>1</v>
      </c>
      <c r="L57" s="4" t="s">
        <v>955</v>
      </c>
      <c r="M57" s="173" t="s">
        <v>209</v>
      </c>
      <c r="P57" s="174" t="s">
        <v>1128</v>
      </c>
      <c r="S57" s="176"/>
      <c r="T57" s="176"/>
      <c r="U57" s="176"/>
      <c r="Y57" s="184">
        <v>5.86815084152295</v>
      </c>
      <c r="AG57" s="177">
        <v>2020</v>
      </c>
      <c r="AK57" s="182">
        <v>0.80889999999999995</v>
      </c>
      <c r="AL57" s="182">
        <v>1.5E-3</v>
      </c>
      <c r="AW57" s="186"/>
      <c r="AX57" s="186"/>
      <c r="AY57" s="186"/>
      <c r="AZ57" s="186"/>
      <c r="BA57" s="186"/>
      <c r="BB57" s="186"/>
      <c r="BC57" s="186"/>
      <c r="BD57" s="186"/>
      <c r="BE57" s="186"/>
      <c r="BF57" s="186"/>
      <c r="BG57" s="186"/>
      <c r="BH57" s="186"/>
      <c r="BI57" s="186"/>
      <c r="BJ57" s="186"/>
      <c r="BK57" s="186"/>
      <c r="BZ57" s="186"/>
    </row>
    <row r="58" spans="1:78" s="177" customFormat="1" ht="15.5" customHeight="1" x14ac:dyDescent="0.15">
      <c r="A58" s="177" t="s">
        <v>989</v>
      </c>
      <c r="B58" s="172" t="s">
        <v>996</v>
      </c>
      <c r="C58" s="172">
        <v>2</v>
      </c>
      <c r="D58" s="172" t="s">
        <v>1069</v>
      </c>
      <c r="E58" s="173" t="str">
        <f t="shared" si="0"/>
        <v>S2.2_0-15_PyC_hypy</v>
      </c>
      <c r="F58" s="173" t="str">
        <f t="shared" si="1"/>
        <v>S2.2_0-15_PyC_hypy</v>
      </c>
      <c r="G58" s="174" t="s">
        <v>964</v>
      </c>
      <c r="H58" s="173" t="s">
        <v>916</v>
      </c>
      <c r="I58" s="173" t="s">
        <v>972</v>
      </c>
      <c r="J58" s="173">
        <v>0</v>
      </c>
      <c r="K58" s="173">
        <v>1</v>
      </c>
      <c r="L58" s="4" t="s">
        <v>955</v>
      </c>
      <c r="M58" s="173" t="s">
        <v>209</v>
      </c>
      <c r="P58" s="174" t="s">
        <v>1128</v>
      </c>
      <c r="S58" s="176"/>
      <c r="T58" s="176"/>
      <c r="U58" s="176"/>
      <c r="Y58" s="184">
        <v>5.4854795111190198</v>
      </c>
      <c r="AG58" s="177">
        <v>2020</v>
      </c>
      <c r="AK58" s="182">
        <v>0.78049999999999997</v>
      </c>
      <c r="AL58" s="182">
        <v>1.6000000000000001E-3</v>
      </c>
      <c r="AW58" s="186"/>
      <c r="AX58" s="186"/>
      <c r="AY58" s="186"/>
      <c r="AZ58" s="186"/>
      <c r="BA58" s="186"/>
      <c r="BB58" s="186"/>
      <c r="BC58" s="186"/>
      <c r="BD58" s="186"/>
      <c r="BE58" s="186"/>
      <c r="BF58" s="186"/>
      <c r="BG58" s="186"/>
      <c r="BH58" s="186"/>
      <c r="BI58" s="186"/>
      <c r="BJ58" s="186"/>
      <c r="BK58" s="186"/>
      <c r="BZ58" s="186"/>
    </row>
    <row r="59" spans="1:78" s="177" customFormat="1" ht="15.5" customHeight="1" x14ac:dyDescent="0.15">
      <c r="A59" s="177" t="s">
        <v>989</v>
      </c>
      <c r="B59" s="172" t="s">
        <v>996</v>
      </c>
      <c r="C59" s="172">
        <v>3</v>
      </c>
      <c r="D59" s="172" t="s">
        <v>1070</v>
      </c>
      <c r="E59" s="173" t="str">
        <f t="shared" si="0"/>
        <v>S2.3_0-15_PyC_hypy</v>
      </c>
      <c r="F59" s="173" t="str">
        <f t="shared" si="1"/>
        <v>S2.3_0-15_PyC_hypy</v>
      </c>
      <c r="G59" s="174" t="s">
        <v>964</v>
      </c>
      <c r="H59" s="173" t="s">
        <v>916</v>
      </c>
      <c r="I59" s="173" t="s">
        <v>972</v>
      </c>
      <c r="J59" s="173">
        <v>0</v>
      </c>
      <c r="K59" s="173">
        <v>1</v>
      </c>
      <c r="L59" s="4" t="s">
        <v>955</v>
      </c>
      <c r="M59" s="173" t="s">
        <v>209</v>
      </c>
      <c r="P59" s="174" t="s">
        <v>1128</v>
      </c>
      <c r="S59" s="176"/>
      <c r="T59" s="176"/>
      <c r="U59" s="176"/>
      <c r="Y59" s="184">
        <v>8.8370310207096114</v>
      </c>
      <c r="AG59" s="177">
        <v>2020</v>
      </c>
      <c r="AK59" s="182">
        <v>0.80769999999999997</v>
      </c>
      <c r="AL59" s="182">
        <v>3.7000000000000002E-3</v>
      </c>
      <c r="AW59" s="186"/>
      <c r="AX59" s="186"/>
      <c r="AY59" s="186"/>
      <c r="AZ59" s="186"/>
      <c r="BA59" s="186"/>
      <c r="BB59" s="186"/>
      <c r="BC59" s="186"/>
      <c r="BD59" s="186"/>
      <c r="BE59" s="186"/>
      <c r="BF59" s="186"/>
      <c r="BG59" s="186"/>
      <c r="BH59" s="186"/>
      <c r="BI59" s="186"/>
      <c r="BJ59" s="186"/>
      <c r="BK59" s="186"/>
      <c r="BZ59" s="186"/>
    </row>
    <row r="60" spans="1:78" s="177" customFormat="1" ht="15.5" customHeight="1" x14ac:dyDescent="0.15">
      <c r="A60" s="177" t="s">
        <v>989</v>
      </c>
      <c r="B60" s="172" t="s">
        <v>996</v>
      </c>
      <c r="C60" s="172">
        <v>4</v>
      </c>
      <c r="D60" s="172" t="s">
        <v>1071</v>
      </c>
      <c r="E60" s="173" t="str">
        <f t="shared" si="0"/>
        <v>S2.4_0-15_PyC_hypy</v>
      </c>
      <c r="F60" s="173" t="str">
        <f t="shared" si="1"/>
        <v>S2.4_0-15_PyC_hypy</v>
      </c>
      <c r="G60" s="174" t="s">
        <v>964</v>
      </c>
      <c r="H60" s="173" t="s">
        <v>916</v>
      </c>
      <c r="I60" s="173" t="s">
        <v>972</v>
      </c>
      <c r="J60" s="173">
        <v>0</v>
      </c>
      <c r="K60" s="173">
        <v>1</v>
      </c>
      <c r="L60" s="4" t="s">
        <v>955</v>
      </c>
      <c r="M60" s="173" t="s">
        <v>209</v>
      </c>
      <c r="P60" s="174" t="s">
        <v>1128</v>
      </c>
      <c r="S60" s="176"/>
      <c r="T60" s="176"/>
      <c r="U60" s="176"/>
      <c r="Y60" s="184">
        <v>3.5458070071583547</v>
      </c>
      <c r="AG60" s="177">
        <v>2020</v>
      </c>
      <c r="AK60" s="182">
        <v>0.91599999999999993</v>
      </c>
      <c r="AL60" s="182">
        <v>1.6000000000000001E-3</v>
      </c>
      <c r="AW60" s="186"/>
      <c r="AX60" s="186"/>
      <c r="AY60" s="186"/>
      <c r="AZ60" s="186"/>
      <c r="BA60" s="186"/>
      <c r="BB60" s="186"/>
      <c r="BC60" s="186"/>
      <c r="BD60" s="186"/>
      <c r="BE60" s="186"/>
      <c r="BF60" s="186"/>
      <c r="BG60" s="186"/>
      <c r="BH60" s="186"/>
      <c r="BI60" s="186"/>
      <c r="BJ60" s="186"/>
      <c r="BK60" s="186"/>
      <c r="BZ60" s="186"/>
    </row>
    <row r="61" spans="1:78" s="177" customFormat="1" ht="15.5" customHeight="1" x14ac:dyDescent="0.15">
      <c r="A61" s="177" t="s">
        <v>989</v>
      </c>
      <c r="B61" s="172" t="s">
        <v>996</v>
      </c>
      <c r="C61" s="172">
        <v>5</v>
      </c>
      <c r="D61" s="172" t="s">
        <v>1072</v>
      </c>
      <c r="E61" s="173" t="str">
        <f t="shared" si="0"/>
        <v>S2.5_0-15_PyC_hypy</v>
      </c>
      <c r="F61" s="173" t="str">
        <f t="shared" si="1"/>
        <v>S2.5_0-15_PyC_hypy</v>
      </c>
      <c r="G61" s="174" t="s">
        <v>964</v>
      </c>
      <c r="H61" s="173" t="s">
        <v>916</v>
      </c>
      <c r="I61" s="173" t="s">
        <v>972</v>
      </c>
      <c r="J61" s="173">
        <v>0</v>
      </c>
      <c r="K61" s="173">
        <v>1</v>
      </c>
      <c r="L61" s="4" t="s">
        <v>955</v>
      </c>
      <c r="M61" s="173" t="s">
        <v>209</v>
      </c>
      <c r="P61" s="174" t="s">
        <v>1128</v>
      </c>
      <c r="S61" s="176"/>
      <c r="T61" s="176"/>
      <c r="U61" s="176"/>
      <c r="Y61" s="184"/>
      <c r="AG61" s="177">
        <v>2020</v>
      </c>
      <c r="AK61" s="182">
        <v>0.84670000000000001</v>
      </c>
      <c r="AL61" s="182">
        <v>1.4000000000000002E-3</v>
      </c>
      <c r="AW61" s="186"/>
      <c r="AX61" s="186"/>
      <c r="AY61" s="186"/>
      <c r="AZ61" s="186"/>
      <c r="BA61" s="186"/>
      <c r="BB61" s="186"/>
      <c r="BC61" s="186"/>
      <c r="BD61" s="186"/>
      <c r="BE61" s="186"/>
      <c r="BF61" s="186"/>
      <c r="BG61" s="186"/>
      <c r="BH61" s="186"/>
      <c r="BI61" s="186"/>
      <c r="BJ61" s="186"/>
      <c r="BK61" s="186"/>
      <c r="BZ61" s="186"/>
    </row>
    <row r="62" spans="1:78" s="177" customFormat="1" ht="15.5" customHeight="1" x14ac:dyDescent="0.15">
      <c r="A62" s="177" t="s">
        <v>989</v>
      </c>
      <c r="B62" s="172" t="s">
        <v>996</v>
      </c>
      <c r="C62" s="172">
        <v>6</v>
      </c>
      <c r="D62" s="172" t="s">
        <v>1073</v>
      </c>
      <c r="E62" s="173" t="str">
        <f t="shared" si="0"/>
        <v>S2.6_0-15_PyC_hypy</v>
      </c>
      <c r="F62" s="173" t="str">
        <f t="shared" si="1"/>
        <v>S2.6_0-15_PyC_hypy</v>
      </c>
      <c r="G62" s="174" t="s">
        <v>964</v>
      </c>
      <c r="H62" s="173" t="s">
        <v>916</v>
      </c>
      <c r="I62" s="173" t="s">
        <v>972</v>
      </c>
      <c r="J62" s="173">
        <v>0</v>
      </c>
      <c r="K62" s="173">
        <v>1</v>
      </c>
      <c r="L62" s="4" t="s">
        <v>955</v>
      </c>
      <c r="M62" s="173" t="s">
        <v>209</v>
      </c>
      <c r="P62" s="174" t="s">
        <v>1128</v>
      </c>
      <c r="S62" s="176"/>
      <c r="T62" s="176"/>
      <c r="U62" s="176"/>
      <c r="Y62" s="184">
        <v>7.4085575489178348</v>
      </c>
      <c r="AG62" s="177">
        <v>2020</v>
      </c>
      <c r="AK62" s="182">
        <v>0.69609999999999994</v>
      </c>
      <c r="AL62" s="182">
        <v>1.1999999999999999E-3</v>
      </c>
      <c r="AW62" s="186"/>
      <c r="AX62" s="186"/>
      <c r="AY62" s="186"/>
      <c r="AZ62" s="186"/>
      <c r="BA62" s="186"/>
      <c r="BB62" s="186"/>
      <c r="BC62" s="186"/>
      <c r="BD62" s="186"/>
      <c r="BE62" s="186"/>
      <c r="BF62" s="186"/>
      <c r="BG62" s="186"/>
      <c r="BH62" s="186"/>
      <c r="BI62" s="186"/>
      <c r="BJ62" s="186"/>
      <c r="BK62" s="186"/>
      <c r="BZ62" s="186"/>
    </row>
    <row r="63" spans="1:78" s="177" customFormat="1" ht="15.5" customHeight="1" x14ac:dyDescent="0.15">
      <c r="A63" s="177" t="s">
        <v>989</v>
      </c>
      <c r="B63" s="172" t="s">
        <v>996</v>
      </c>
      <c r="C63" s="172">
        <v>7</v>
      </c>
      <c r="D63" s="172" t="s">
        <v>1074</v>
      </c>
      <c r="E63" s="173" t="str">
        <f t="shared" si="0"/>
        <v>S2.7_0-15_PyC_hypy</v>
      </c>
      <c r="F63" s="173" t="str">
        <f t="shared" si="1"/>
        <v>S2.7_0-15_PyC_hypy</v>
      </c>
      <c r="G63" s="174" t="s">
        <v>964</v>
      </c>
      <c r="H63" s="173" t="s">
        <v>916</v>
      </c>
      <c r="I63" s="173" t="s">
        <v>972</v>
      </c>
      <c r="J63" s="173">
        <v>0</v>
      </c>
      <c r="K63" s="173">
        <v>1</v>
      </c>
      <c r="L63" s="4" t="s">
        <v>955</v>
      </c>
      <c r="M63" s="173" t="s">
        <v>209</v>
      </c>
      <c r="P63" s="174" t="s">
        <v>1128</v>
      </c>
      <c r="S63" s="176"/>
      <c r="T63" s="176"/>
      <c r="U63" s="176"/>
      <c r="Y63" s="184">
        <v>11.283155902948554</v>
      </c>
      <c r="AG63" s="177">
        <v>2020</v>
      </c>
      <c r="AK63" s="182">
        <v>0.80989999999999995</v>
      </c>
      <c r="AL63" s="182">
        <v>1.5E-3</v>
      </c>
      <c r="AW63" s="186"/>
      <c r="AX63" s="186"/>
      <c r="AY63" s="186"/>
      <c r="AZ63" s="186"/>
      <c r="BA63" s="186"/>
      <c r="BB63" s="186"/>
      <c r="BC63" s="186"/>
      <c r="BD63" s="186"/>
      <c r="BE63" s="186"/>
      <c r="BF63" s="186"/>
      <c r="BG63" s="186"/>
      <c r="BH63" s="186"/>
      <c r="BI63" s="186"/>
      <c r="BJ63" s="186"/>
      <c r="BK63" s="186"/>
      <c r="BZ63" s="186"/>
    </row>
    <row r="64" spans="1:78" s="177" customFormat="1" ht="15.5" customHeight="1" x14ac:dyDescent="0.15">
      <c r="A64" s="177" t="s">
        <v>989</v>
      </c>
      <c r="B64" s="172" t="s">
        <v>996</v>
      </c>
      <c r="C64" s="172">
        <v>8</v>
      </c>
      <c r="D64" s="172" t="s">
        <v>1075</v>
      </c>
      <c r="E64" s="173" t="str">
        <f t="shared" si="0"/>
        <v>S2.8_0-15_PyC_hypy</v>
      </c>
      <c r="F64" s="173" t="str">
        <f t="shared" si="1"/>
        <v>S2.8_0-15_PyC_hypy</v>
      </c>
      <c r="G64" s="174" t="s">
        <v>964</v>
      </c>
      <c r="H64" s="173" t="s">
        <v>916</v>
      </c>
      <c r="I64" s="173" t="s">
        <v>972</v>
      </c>
      <c r="J64" s="173">
        <v>0</v>
      </c>
      <c r="K64" s="173">
        <v>1</v>
      </c>
      <c r="L64" s="4" t="s">
        <v>955</v>
      </c>
      <c r="M64" s="173" t="s">
        <v>209</v>
      </c>
      <c r="P64" s="174" t="s">
        <v>1128</v>
      </c>
      <c r="S64" s="176"/>
      <c r="T64" s="176"/>
      <c r="U64" s="176"/>
      <c r="Y64" s="184">
        <v>4.481620596371152</v>
      </c>
      <c r="AG64" s="177">
        <v>2020</v>
      </c>
      <c r="AK64" s="182">
        <v>0.83790000000000009</v>
      </c>
      <c r="AL64" s="182">
        <v>1.4000000000000002E-3</v>
      </c>
      <c r="AW64" s="186"/>
      <c r="AX64" s="186"/>
      <c r="AY64" s="186"/>
      <c r="AZ64" s="186"/>
      <c r="BA64" s="186"/>
      <c r="BB64" s="186"/>
      <c r="BC64" s="186"/>
      <c r="BD64" s="186"/>
      <c r="BE64" s="186"/>
      <c r="BF64" s="186"/>
      <c r="BG64" s="186"/>
      <c r="BH64" s="186"/>
      <c r="BI64" s="186"/>
      <c r="BJ64" s="186"/>
      <c r="BK64" s="186"/>
      <c r="BZ64" s="186"/>
    </row>
    <row r="65" spans="1:78" s="177" customFormat="1" ht="15.5" customHeight="1" x14ac:dyDescent="0.15">
      <c r="A65" s="177" t="s">
        <v>989</v>
      </c>
      <c r="B65" s="172" t="s">
        <v>996</v>
      </c>
      <c r="C65" s="172">
        <v>9</v>
      </c>
      <c r="D65" s="172" t="s">
        <v>1076</v>
      </c>
      <c r="E65" s="173" t="str">
        <f t="shared" si="0"/>
        <v>S2.9_0-15_PyC_hypy</v>
      </c>
      <c r="F65" s="173" t="str">
        <f t="shared" si="1"/>
        <v>S2.9_0-15_PyC_hypy</v>
      </c>
      <c r="G65" s="174" t="s">
        <v>964</v>
      </c>
      <c r="H65" s="173" t="s">
        <v>916</v>
      </c>
      <c r="I65" s="173" t="s">
        <v>972</v>
      </c>
      <c r="J65" s="173">
        <v>0</v>
      </c>
      <c r="K65" s="173">
        <v>1</v>
      </c>
      <c r="L65" s="4" t="s">
        <v>955</v>
      </c>
      <c r="M65" s="173" t="s">
        <v>209</v>
      </c>
      <c r="P65" s="174" t="s">
        <v>1128</v>
      </c>
      <c r="S65" s="176"/>
      <c r="T65" s="176"/>
      <c r="U65" s="176"/>
      <c r="Y65" s="184">
        <v>13.95440464682059</v>
      </c>
      <c r="AG65" s="177">
        <v>2020</v>
      </c>
      <c r="AK65" s="182">
        <v>0.82469999999999999</v>
      </c>
      <c r="AL65" s="182">
        <v>3.8E-3</v>
      </c>
      <c r="AW65" s="186"/>
      <c r="AX65" s="186"/>
      <c r="AY65" s="186"/>
      <c r="AZ65" s="186"/>
      <c r="BA65" s="186"/>
      <c r="BB65" s="186"/>
      <c r="BC65" s="186"/>
      <c r="BD65" s="186"/>
      <c r="BE65" s="186"/>
      <c r="BF65" s="186"/>
      <c r="BG65" s="186"/>
      <c r="BH65" s="186"/>
      <c r="BI65" s="186"/>
      <c r="BJ65" s="186"/>
      <c r="BK65" s="186"/>
      <c r="BZ65" s="186"/>
    </row>
    <row r="66" spans="1:78" s="177" customFormat="1" ht="15.5" customHeight="1" x14ac:dyDescent="0.15">
      <c r="A66" s="177" t="s">
        <v>989</v>
      </c>
      <c r="B66" s="172" t="s">
        <v>997</v>
      </c>
      <c r="C66" s="172">
        <v>1</v>
      </c>
      <c r="D66" s="172" t="s">
        <v>1077</v>
      </c>
      <c r="E66" s="173" t="str">
        <f t="shared" si="0"/>
        <v>S3.1_0-15_PyC_hypy</v>
      </c>
      <c r="F66" s="173" t="str">
        <f t="shared" si="1"/>
        <v>S3.1_0-15_PyC_hypy</v>
      </c>
      <c r="G66" s="174" t="s">
        <v>964</v>
      </c>
      <c r="H66" s="173" t="s">
        <v>916</v>
      </c>
      <c r="I66" s="173" t="s">
        <v>972</v>
      </c>
      <c r="J66" s="173">
        <v>0</v>
      </c>
      <c r="K66" s="173">
        <v>1</v>
      </c>
      <c r="L66" s="4" t="s">
        <v>955</v>
      </c>
      <c r="M66" s="173" t="s">
        <v>209</v>
      </c>
      <c r="P66" s="174" t="s">
        <v>1128</v>
      </c>
      <c r="S66" s="176"/>
      <c r="T66" s="176"/>
      <c r="U66" s="176"/>
      <c r="Y66" s="184">
        <v>11.311614904840269</v>
      </c>
      <c r="AG66" s="177">
        <v>2020</v>
      </c>
      <c r="AK66" s="182">
        <v>0.90839999999999999</v>
      </c>
      <c r="AL66" s="182">
        <v>4.1999999999999997E-3</v>
      </c>
      <c r="AW66" s="186"/>
      <c r="AX66" s="186"/>
      <c r="AY66" s="186"/>
      <c r="AZ66" s="186"/>
      <c r="BA66" s="186"/>
      <c r="BB66" s="186"/>
      <c r="BC66" s="186"/>
      <c r="BD66" s="186"/>
      <c r="BE66" s="186"/>
      <c r="BF66" s="186"/>
      <c r="BG66" s="186"/>
      <c r="BH66" s="186"/>
      <c r="BI66" s="186"/>
      <c r="BJ66" s="186"/>
      <c r="BK66" s="186"/>
      <c r="BZ66" s="186"/>
    </row>
    <row r="67" spans="1:78" s="177" customFormat="1" ht="15.5" customHeight="1" x14ac:dyDescent="0.15">
      <c r="A67" s="177" t="s">
        <v>989</v>
      </c>
      <c r="B67" s="172" t="s">
        <v>997</v>
      </c>
      <c r="C67" s="172">
        <v>2</v>
      </c>
      <c r="D67" s="172" t="s">
        <v>1078</v>
      </c>
      <c r="E67" s="173" t="str">
        <f t="shared" si="0"/>
        <v>S3.2_0-15_PyC_hypy</v>
      </c>
      <c r="F67" s="173" t="str">
        <f t="shared" si="1"/>
        <v>S3.2_0-15_PyC_hypy</v>
      </c>
      <c r="G67" s="174" t="s">
        <v>964</v>
      </c>
      <c r="H67" s="173" t="s">
        <v>916</v>
      </c>
      <c r="I67" s="173" t="s">
        <v>972</v>
      </c>
      <c r="J67" s="173">
        <v>0</v>
      </c>
      <c r="K67" s="173">
        <v>1</v>
      </c>
      <c r="L67" s="4" t="s">
        <v>955</v>
      </c>
      <c r="M67" s="173" t="s">
        <v>209</v>
      </c>
      <c r="P67" s="174" t="s">
        <v>1128</v>
      </c>
      <c r="S67" s="176"/>
      <c r="T67" s="176"/>
      <c r="U67" s="176"/>
      <c r="Y67" s="184">
        <v>6.6671112703588609</v>
      </c>
      <c r="AG67" s="177">
        <v>2020</v>
      </c>
      <c r="AK67" s="182">
        <v>0.87439999999999996</v>
      </c>
      <c r="AL67" s="182">
        <v>4.0000000000000001E-3</v>
      </c>
      <c r="AW67" s="186"/>
      <c r="AX67" s="186"/>
      <c r="AY67" s="186"/>
      <c r="AZ67" s="186"/>
      <c r="BA67" s="186"/>
      <c r="BB67" s="186"/>
      <c r="BC67" s="186"/>
      <c r="BD67" s="186"/>
      <c r="BE67" s="186"/>
      <c r="BF67" s="186"/>
      <c r="BG67" s="186"/>
      <c r="BH67" s="186"/>
      <c r="BI67" s="186"/>
      <c r="BJ67" s="186"/>
      <c r="BK67" s="186"/>
      <c r="BZ67" s="186"/>
    </row>
    <row r="68" spans="1:78" s="177" customFormat="1" ht="15.5" customHeight="1" x14ac:dyDescent="0.15">
      <c r="A68" s="177" t="s">
        <v>989</v>
      </c>
      <c r="B68" s="172" t="s">
        <v>997</v>
      </c>
      <c r="C68" s="172">
        <v>3</v>
      </c>
      <c r="D68" s="172" t="s">
        <v>1079</v>
      </c>
      <c r="E68" s="173" t="str">
        <f t="shared" si="0"/>
        <v>S3.3_0-15_PyC_hypy</v>
      </c>
      <c r="F68" s="173" t="str">
        <f t="shared" si="1"/>
        <v>S3.3_0-15_PyC_hypy</v>
      </c>
      <c r="G68" s="174" t="s">
        <v>964</v>
      </c>
      <c r="H68" s="173" t="s">
        <v>916</v>
      </c>
      <c r="I68" s="173" t="s">
        <v>972</v>
      </c>
      <c r="J68" s="173">
        <v>0</v>
      </c>
      <c r="K68" s="173">
        <v>1</v>
      </c>
      <c r="L68" s="4" t="s">
        <v>955</v>
      </c>
      <c r="M68" s="173" t="s">
        <v>209</v>
      </c>
      <c r="P68" s="174" t="s">
        <v>1128</v>
      </c>
      <c r="S68" s="176"/>
      <c r="T68" s="176"/>
      <c r="U68" s="176"/>
      <c r="Y68" s="184">
        <v>2.9593796733533155</v>
      </c>
      <c r="AG68" s="177">
        <v>2020</v>
      </c>
      <c r="AK68" s="182">
        <v>0.94030000000000002</v>
      </c>
      <c r="AL68" s="182">
        <v>1.6000000000000001E-3</v>
      </c>
      <c r="AW68" s="186"/>
      <c r="AX68" s="186"/>
      <c r="AY68" s="186"/>
      <c r="AZ68" s="186"/>
      <c r="BA68" s="186"/>
      <c r="BB68" s="186"/>
      <c r="BC68" s="186"/>
      <c r="BD68" s="186"/>
      <c r="BE68" s="186"/>
      <c r="BF68" s="186"/>
      <c r="BG68" s="186"/>
      <c r="BH68" s="186"/>
      <c r="BI68" s="186"/>
      <c r="BJ68" s="186"/>
      <c r="BK68" s="186"/>
      <c r="BZ68" s="186"/>
    </row>
    <row r="69" spans="1:78" s="177" customFormat="1" ht="15.5" customHeight="1" x14ac:dyDescent="0.15">
      <c r="A69" s="177" t="s">
        <v>989</v>
      </c>
      <c r="B69" s="172" t="s">
        <v>997</v>
      </c>
      <c r="C69" s="172">
        <v>4</v>
      </c>
      <c r="D69" s="172" t="s">
        <v>1080</v>
      </c>
      <c r="E69" s="173" t="str">
        <f t="shared" ref="E69:E116" si="2">D69&amp;"_"&amp;"PyC_hypy"</f>
        <v>S3.4_0-15_PyC_hypy</v>
      </c>
      <c r="F69" s="173" t="str">
        <f t="shared" ref="F69:F116" si="3">E69</f>
        <v>S3.4_0-15_PyC_hypy</v>
      </c>
      <c r="G69" s="174" t="s">
        <v>964</v>
      </c>
      <c r="H69" s="173" t="s">
        <v>916</v>
      </c>
      <c r="I69" s="173" t="s">
        <v>972</v>
      </c>
      <c r="J69" s="173">
        <v>0</v>
      </c>
      <c r="K69" s="173">
        <v>1</v>
      </c>
      <c r="L69" s="4" t="s">
        <v>955</v>
      </c>
      <c r="M69" s="173" t="s">
        <v>209</v>
      </c>
      <c r="P69" s="174" t="s">
        <v>1128</v>
      </c>
      <c r="S69" s="176"/>
      <c r="T69" s="176"/>
      <c r="U69" s="176"/>
      <c r="Y69" s="184"/>
      <c r="AG69" s="177">
        <v>2020</v>
      </c>
      <c r="AK69" s="182">
        <v>0.83739999999999992</v>
      </c>
      <c r="AL69" s="182">
        <v>1.6000000000000001E-3</v>
      </c>
      <c r="AW69" s="186"/>
      <c r="AX69" s="186"/>
      <c r="AY69" s="186"/>
      <c r="AZ69" s="186"/>
      <c r="BA69" s="186"/>
      <c r="BB69" s="186"/>
      <c r="BC69" s="186"/>
      <c r="BD69" s="186"/>
      <c r="BE69" s="186"/>
      <c r="BF69" s="186"/>
      <c r="BG69" s="186"/>
      <c r="BH69" s="186"/>
      <c r="BI69" s="186"/>
      <c r="BJ69" s="186"/>
      <c r="BK69" s="186"/>
      <c r="BZ69" s="186"/>
    </row>
    <row r="70" spans="1:78" s="177" customFormat="1" ht="15.5" customHeight="1" x14ac:dyDescent="0.15">
      <c r="A70" s="177" t="s">
        <v>989</v>
      </c>
      <c r="B70" s="172" t="s">
        <v>997</v>
      </c>
      <c r="C70" s="172">
        <v>5</v>
      </c>
      <c r="D70" s="172" t="s">
        <v>1081</v>
      </c>
      <c r="E70" s="173" t="str">
        <f t="shared" si="2"/>
        <v>S3.5_0-15_PyC_hypy</v>
      </c>
      <c r="F70" s="173" t="str">
        <f t="shared" si="3"/>
        <v>S3.5_0-15_PyC_hypy</v>
      </c>
      <c r="G70" s="174" t="s">
        <v>964</v>
      </c>
      <c r="H70" s="173" t="s">
        <v>916</v>
      </c>
      <c r="I70" s="173" t="s">
        <v>972</v>
      </c>
      <c r="J70" s="173">
        <v>0</v>
      </c>
      <c r="K70" s="173">
        <v>1</v>
      </c>
      <c r="L70" s="4" t="s">
        <v>955</v>
      </c>
      <c r="M70" s="173" t="s">
        <v>209</v>
      </c>
      <c r="P70" s="174" t="s">
        <v>1128</v>
      </c>
      <c r="S70" s="176"/>
      <c r="T70" s="176"/>
      <c r="U70" s="176"/>
      <c r="Y70" s="184">
        <v>3.4783622726389019</v>
      </c>
      <c r="AG70" s="177">
        <v>2020</v>
      </c>
      <c r="AK70" s="182">
        <v>0.85209999999999997</v>
      </c>
      <c r="AL70" s="182">
        <v>1.5E-3</v>
      </c>
      <c r="AW70" s="186"/>
      <c r="AX70" s="186"/>
      <c r="AY70" s="186"/>
      <c r="AZ70" s="186"/>
      <c r="BA70" s="186"/>
      <c r="BB70" s="186"/>
      <c r="BC70" s="186"/>
      <c r="BD70" s="186"/>
      <c r="BE70" s="186"/>
      <c r="BF70" s="186"/>
      <c r="BG70" s="186"/>
      <c r="BH70" s="186"/>
      <c r="BI70" s="186"/>
      <c r="BJ70" s="186"/>
      <c r="BK70" s="186"/>
      <c r="BZ70" s="186"/>
    </row>
    <row r="71" spans="1:78" s="177" customFormat="1" ht="15.5" customHeight="1" x14ac:dyDescent="0.15">
      <c r="A71" s="177" t="s">
        <v>989</v>
      </c>
      <c r="B71" s="172" t="s">
        <v>997</v>
      </c>
      <c r="C71" s="172">
        <v>6</v>
      </c>
      <c r="D71" s="172" t="s">
        <v>1082</v>
      </c>
      <c r="E71" s="173" t="str">
        <f t="shared" si="2"/>
        <v>S3.6_0-15_PyC_hypy</v>
      </c>
      <c r="F71" s="173" t="str">
        <f t="shared" si="3"/>
        <v>S3.6_0-15_PyC_hypy</v>
      </c>
      <c r="G71" s="174" t="s">
        <v>964</v>
      </c>
      <c r="H71" s="173" t="s">
        <v>916</v>
      </c>
      <c r="I71" s="173" t="s">
        <v>972</v>
      </c>
      <c r="J71" s="173">
        <v>0</v>
      </c>
      <c r="K71" s="173">
        <v>1</v>
      </c>
      <c r="L71" s="4" t="s">
        <v>955</v>
      </c>
      <c r="M71" s="173" t="s">
        <v>209</v>
      </c>
      <c r="P71" s="174" t="s">
        <v>1128</v>
      </c>
      <c r="S71" s="176"/>
      <c r="T71" s="176"/>
      <c r="U71" s="176"/>
      <c r="Y71" s="184">
        <v>10.818579367595261</v>
      </c>
      <c r="AG71" s="177">
        <v>2022</v>
      </c>
      <c r="AK71" s="182">
        <v>0.87170000000000003</v>
      </c>
      <c r="AL71" s="182">
        <v>2.8000000000000004E-3</v>
      </c>
      <c r="AW71" s="186"/>
      <c r="AX71" s="186"/>
      <c r="AY71" s="186"/>
      <c r="AZ71" s="186"/>
      <c r="BA71" s="186"/>
      <c r="BB71" s="186"/>
      <c r="BC71" s="186"/>
      <c r="BD71" s="186"/>
      <c r="BE71" s="186"/>
      <c r="BF71" s="186"/>
      <c r="BG71" s="186"/>
      <c r="BH71" s="186"/>
      <c r="BI71" s="186"/>
      <c r="BJ71" s="186"/>
      <c r="BK71" s="186"/>
      <c r="BZ71" s="186"/>
    </row>
    <row r="72" spans="1:78" s="177" customFormat="1" ht="15.5" customHeight="1" x14ac:dyDescent="0.15">
      <c r="A72" s="177" t="s">
        <v>989</v>
      </c>
      <c r="B72" s="172" t="s">
        <v>997</v>
      </c>
      <c r="C72" s="172">
        <v>7</v>
      </c>
      <c r="D72" s="172" t="s">
        <v>1083</v>
      </c>
      <c r="E72" s="173" t="str">
        <f t="shared" si="2"/>
        <v>S3.7_0-15_PyC_hypy</v>
      </c>
      <c r="F72" s="173" t="str">
        <f t="shared" si="3"/>
        <v>S3.7_0-15_PyC_hypy</v>
      </c>
      <c r="G72" s="174" t="s">
        <v>964</v>
      </c>
      <c r="H72" s="173" t="s">
        <v>916</v>
      </c>
      <c r="I72" s="173" t="s">
        <v>972</v>
      </c>
      <c r="J72" s="173">
        <v>0</v>
      </c>
      <c r="K72" s="173">
        <v>1</v>
      </c>
      <c r="L72" s="4" t="s">
        <v>955</v>
      </c>
      <c r="M72" s="173" t="s">
        <v>209</v>
      </c>
      <c r="P72" s="174" t="s">
        <v>1128</v>
      </c>
      <c r="S72" s="176"/>
      <c r="T72" s="176"/>
      <c r="U72" s="176"/>
      <c r="Y72" s="184">
        <v>9.9236768863417648</v>
      </c>
      <c r="AG72" s="177">
        <v>2020</v>
      </c>
      <c r="AK72" s="182">
        <v>0.84079999999999999</v>
      </c>
      <c r="AL72" s="182">
        <v>1.5E-3</v>
      </c>
      <c r="AW72" s="186"/>
      <c r="AX72" s="186"/>
      <c r="AY72" s="186"/>
      <c r="AZ72" s="186"/>
      <c r="BA72" s="186"/>
      <c r="BB72" s="186"/>
      <c r="BC72" s="186"/>
      <c r="BD72" s="186"/>
      <c r="BE72" s="186"/>
      <c r="BF72" s="186"/>
      <c r="BG72" s="186"/>
      <c r="BH72" s="186"/>
      <c r="BI72" s="186"/>
      <c r="BJ72" s="186"/>
      <c r="BK72" s="186"/>
      <c r="BZ72" s="186"/>
    </row>
    <row r="73" spans="1:78" s="177" customFormat="1" ht="15.5" customHeight="1" x14ac:dyDescent="0.15">
      <c r="A73" s="177" t="s">
        <v>989</v>
      </c>
      <c r="B73" s="172" t="s">
        <v>997</v>
      </c>
      <c r="C73" s="172">
        <v>8</v>
      </c>
      <c r="D73" s="172" t="s">
        <v>1084</v>
      </c>
      <c r="E73" s="173" t="str">
        <f t="shared" si="2"/>
        <v>S3.8_0-15_PyC_hypy</v>
      </c>
      <c r="F73" s="173" t="str">
        <f t="shared" si="3"/>
        <v>S3.8_0-15_PyC_hypy</v>
      </c>
      <c r="G73" s="174" t="s">
        <v>964</v>
      </c>
      <c r="H73" s="173" t="s">
        <v>916</v>
      </c>
      <c r="I73" s="173" t="s">
        <v>972</v>
      </c>
      <c r="J73" s="173">
        <v>0</v>
      </c>
      <c r="K73" s="173">
        <v>1</v>
      </c>
      <c r="L73" s="4" t="s">
        <v>955</v>
      </c>
      <c r="M73" s="173" t="s">
        <v>209</v>
      </c>
      <c r="P73" s="174" t="s">
        <v>1128</v>
      </c>
      <c r="S73" s="176"/>
      <c r="T73" s="176"/>
      <c r="U73" s="176"/>
      <c r="Y73" s="184">
        <v>8.7350012872888634</v>
      </c>
      <c r="AK73" s="182"/>
      <c r="AL73" s="182"/>
      <c r="AW73" s="186"/>
      <c r="AX73" s="186"/>
      <c r="AY73" s="186"/>
      <c r="AZ73" s="186"/>
      <c r="BA73" s="186"/>
      <c r="BB73" s="186"/>
      <c r="BC73" s="186"/>
      <c r="BD73" s="186"/>
      <c r="BE73" s="186"/>
      <c r="BF73" s="186"/>
      <c r="BG73" s="186"/>
      <c r="BH73" s="186"/>
      <c r="BI73" s="186"/>
      <c r="BJ73" s="186"/>
      <c r="BK73" s="186"/>
      <c r="BZ73" s="186"/>
    </row>
    <row r="74" spans="1:78" s="177" customFormat="1" ht="15.5" customHeight="1" x14ac:dyDescent="0.15">
      <c r="A74" s="177" t="s">
        <v>989</v>
      </c>
      <c r="B74" s="172" t="s">
        <v>997</v>
      </c>
      <c r="C74" s="172">
        <v>9</v>
      </c>
      <c r="D74" s="172" t="s">
        <v>1085</v>
      </c>
      <c r="E74" s="173" t="str">
        <f t="shared" si="2"/>
        <v>S3.9_0-15_PyC_hypy</v>
      </c>
      <c r="F74" s="173" t="str">
        <f t="shared" si="3"/>
        <v>S3.9_0-15_PyC_hypy</v>
      </c>
      <c r="G74" s="174" t="s">
        <v>964</v>
      </c>
      <c r="H74" s="173" t="s">
        <v>916</v>
      </c>
      <c r="I74" s="173" t="s">
        <v>972</v>
      </c>
      <c r="J74" s="173">
        <v>0</v>
      </c>
      <c r="K74" s="173">
        <v>1</v>
      </c>
      <c r="L74" s="4" t="s">
        <v>955</v>
      </c>
      <c r="M74" s="173" t="s">
        <v>209</v>
      </c>
      <c r="P74" s="174" t="s">
        <v>1128</v>
      </c>
      <c r="S74" s="176"/>
      <c r="T74" s="176"/>
      <c r="U74" s="176"/>
      <c r="Y74" s="184">
        <v>4.0440089454821182</v>
      </c>
      <c r="AG74" s="177">
        <v>2022</v>
      </c>
      <c r="AK74" s="182">
        <v>0.84150000000000003</v>
      </c>
      <c r="AL74" s="182">
        <v>3.2000000000000002E-3</v>
      </c>
      <c r="AW74" s="186"/>
      <c r="AX74" s="186"/>
      <c r="AY74" s="186"/>
      <c r="AZ74" s="186"/>
      <c r="BA74" s="186"/>
      <c r="BB74" s="186"/>
      <c r="BC74" s="186"/>
      <c r="BD74" s="186"/>
      <c r="BE74" s="186"/>
      <c r="BF74" s="186"/>
      <c r="BG74" s="186"/>
      <c r="BH74" s="186"/>
      <c r="BI74" s="186"/>
      <c r="BJ74" s="186"/>
      <c r="BK74" s="186"/>
      <c r="BZ74" s="186"/>
    </row>
    <row r="75" spans="1:78" s="177" customFormat="1" ht="15.5" customHeight="1" x14ac:dyDescent="0.15">
      <c r="A75" s="177" t="s">
        <v>989</v>
      </c>
      <c r="B75" s="172" t="s">
        <v>998</v>
      </c>
      <c r="C75" s="172">
        <v>1</v>
      </c>
      <c r="D75" s="172" t="s">
        <v>1086</v>
      </c>
      <c r="E75" s="173" t="str">
        <f t="shared" si="2"/>
        <v>S4.1_0-15_PyC_hypy</v>
      </c>
      <c r="F75" s="173" t="str">
        <f t="shared" si="3"/>
        <v>S4.1_0-15_PyC_hypy</v>
      </c>
      <c r="G75" s="174" t="s">
        <v>964</v>
      </c>
      <c r="H75" s="173" t="s">
        <v>916</v>
      </c>
      <c r="I75" s="173" t="s">
        <v>972</v>
      </c>
      <c r="J75" s="173">
        <v>0</v>
      </c>
      <c r="K75" s="173">
        <v>1</v>
      </c>
      <c r="L75" s="4" t="s">
        <v>955</v>
      </c>
      <c r="M75" s="173" t="s">
        <v>209</v>
      </c>
      <c r="P75" s="174" t="s">
        <v>1128</v>
      </c>
      <c r="S75" s="176"/>
      <c r="T75" s="176"/>
      <c r="U75" s="176"/>
      <c r="Y75" s="184">
        <v>3.3829695385431942</v>
      </c>
      <c r="AG75" s="177">
        <v>2022</v>
      </c>
      <c r="AK75" s="182">
        <v>0.84150000000000003</v>
      </c>
      <c r="AL75" s="182">
        <v>3.2000000000000002E-3</v>
      </c>
      <c r="AW75" s="186"/>
      <c r="AX75" s="186"/>
      <c r="AY75" s="186"/>
      <c r="AZ75" s="186"/>
      <c r="BA75" s="186"/>
      <c r="BB75" s="186"/>
      <c r="BC75" s="186"/>
      <c r="BD75" s="186"/>
      <c r="BE75" s="186"/>
      <c r="BF75" s="186"/>
      <c r="BG75" s="186"/>
      <c r="BH75" s="186"/>
      <c r="BI75" s="186"/>
      <c r="BJ75" s="186"/>
      <c r="BK75" s="186"/>
      <c r="BZ75" s="186"/>
    </row>
    <row r="76" spans="1:78" s="177" customFormat="1" ht="15.5" customHeight="1" x14ac:dyDescent="0.15">
      <c r="A76" s="177" t="s">
        <v>989</v>
      </c>
      <c r="B76" s="172" t="s">
        <v>998</v>
      </c>
      <c r="C76" s="172">
        <v>2</v>
      </c>
      <c r="D76" s="172" t="s">
        <v>1087</v>
      </c>
      <c r="E76" s="173" t="str">
        <f t="shared" si="2"/>
        <v>S4.2_0-15_PyC_hypy</v>
      </c>
      <c r="F76" s="173" t="str">
        <f t="shared" si="3"/>
        <v>S4.2_0-15_PyC_hypy</v>
      </c>
      <c r="G76" s="174" t="s">
        <v>964</v>
      </c>
      <c r="H76" s="173" t="s">
        <v>916</v>
      </c>
      <c r="I76" s="173" t="s">
        <v>972</v>
      </c>
      <c r="J76" s="173">
        <v>0</v>
      </c>
      <c r="K76" s="173">
        <v>1</v>
      </c>
      <c r="L76" s="4" t="s">
        <v>955</v>
      </c>
      <c r="M76" s="173" t="s">
        <v>209</v>
      </c>
      <c r="P76" s="174" t="s">
        <v>1128</v>
      </c>
      <c r="S76" s="176"/>
      <c r="T76" s="176"/>
      <c r="U76" s="176"/>
      <c r="Y76" s="184">
        <v>10.712304409216143</v>
      </c>
      <c r="AG76" s="177">
        <v>2022</v>
      </c>
      <c r="AK76" s="182">
        <v>0.70389999999999997</v>
      </c>
      <c r="AL76" s="182">
        <v>2.2000000000000001E-3</v>
      </c>
      <c r="AW76" s="186"/>
      <c r="AX76" s="186"/>
      <c r="AY76" s="186"/>
      <c r="AZ76" s="186"/>
      <c r="BA76" s="186"/>
      <c r="BB76" s="186"/>
      <c r="BC76" s="186"/>
      <c r="BD76" s="186"/>
      <c r="BE76" s="186"/>
      <c r="BF76" s="186"/>
      <c r="BG76" s="186"/>
      <c r="BH76" s="186"/>
      <c r="BI76" s="186"/>
      <c r="BJ76" s="186"/>
      <c r="BK76" s="186"/>
      <c r="BZ76" s="186"/>
    </row>
    <row r="77" spans="1:78" s="177" customFormat="1" ht="15.5" customHeight="1" x14ac:dyDescent="0.15">
      <c r="A77" s="177" t="s">
        <v>989</v>
      </c>
      <c r="B77" s="172" t="s">
        <v>998</v>
      </c>
      <c r="C77" s="172">
        <v>3</v>
      </c>
      <c r="D77" s="172" t="s">
        <v>1088</v>
      </c>
      <c r="E77" s="173" t="str">
        <f t="shared" si="2"/>
        <v>S4.3_0-15_PyC_hypy</v>
      </c>
      <c r="F77" s="173" t="str">
        <f t="shared" si="3"/>
        <v>S4.3_0-15_PyC_hypy</v>
      </c>
      <c r="G77" s="174" t="s">
        <v>964</v>
      </c>
      <c r="H77" s="173" t="s">
        <v>916</v>
      </c>
      <c r="I77" s="173" t="s">
        <v>972</v>
      </c>
      <c r="J77" s="173">
        <v>0</v>
      </c>
      <c r="K77" s="173">
        <v>1</v>
      </c>
      <c r="L77" s="4" t="s">
        <v>955</v>
      </c>
      <c r="M77" s="173" t="s">
        <v>209</v>
      </c>
      <c r="P77" s="174" t="s">
        <v>1128</v>
      </c>
      <c r="S77" s="176"/>
      <c r="T77" s="176"/>
      <c r="U77" s="176"/>
      <c r="Y77" s="184">
        <v>5.4533628937962977</v>
      </c>
      <c r="AG77" s="177">
        <v>2020</v>
      </c>
      <c r="AK77" s="182">
        <v>0.76489999999999991</v>
      </c>
      <c r="AL77" s="182">
        <v>3.3E-3</v>
      </c>
      <c r="AW77" s="186"/>
      <c r="AX77" s="186"/>
      <c r="AY77" s="186"/>
      <c r="AZ77" s="186"/>
      <c r="BA77" s="186"/>
      <c r="BB77" s="186"/>
      <c r="BC77" s="186"/>
      <c r="BD77" s="186"/>
      <c r="BE77" s="186"/>
      <c r="BF77" s="186"/>
      <c r="BG77" s="186"/>
      <c r="BH77" s="186"/>
      <c r="BI77" s="186"/>
      <c r="BJ77" s="186"/>
      <c r="BK77" s="186"/>
      <c r="BZ77" s="186"/>
    </row>
    <row r="78" spans="1:78" s="177" customFormat="1" ht="15.5" customHeight="1" x14ac:dyDescent="0.15">
      <c r="A78" s="177" t="s">
        <v>989</v>
      </c>
      <c r="B78" s="172" t="s">
        <v>998</v>
      </c>
      <c r="C78" s="172">
        <v>4</v>
      </c>
      <c r="D78" s="172" t="s">
        <v>1089</v>
      </c>
      <c r="E78" s="173" t="str">
        <f t="shared" si="2"/>
        <v>S4.4_0-15_PyC_hypy</v>
      </c>
      <c r="F78" s="173" t="str">
        <f t="shared" si="3"/>
        <v>S4.4_0-15_PyC_hypy</v>
      </c>
      <c r="G78" s="174" t="s">
        <v>964</v>
      </c>
      <c r="H78" s="173" t="s">
        <v>916</v>
      </c>
      <c r="I78" s="173" t="s">
        <v>972</v>
      </c>
      <c r="J78" s="173">
        <v>0</v>
      </c>
      <c r="K78" s="173">
        <v>1</v>
      </c>
      <c r="L78" s="4" t="s">
        <v>955</v>
      </c>
      <c r="M78" s="173" t="s">
        <v>209</v>
      </c>
      <c r="P78" s="174" t="s">
        <v>1128</v>
      </c>
      <c r="S78" s="176"/>
      <c r="T78" s="176"/>
      <c r="U78" s="176"/>
      <c r="Y78" s="184">
        <v>4.8600436388097368</v>
      </c>
      <c r="AG78" s="177">
        <v>2022</v>
      </c>
      <c r="AK78" s="182">
        <v>0.79669999999999996</v>
      </c>
      <c r="AL78" s="182">
        <v>1.44E-2</v>
      </c>
      <c r="AW78" s="186"/>
      <c r="AX78" s="186"/>
      <c r="AY78" s="186"/>
      <c r="AZ78" s="186"/>
      <c r="BA78" s="186"/>
      <c r="BB78" s="186"/>
      <c r="BC78" s="186"/>
      <c r="BD78" s="186"/>
      <c r="BE78" s="186"/>
      <c r="BF78" s="186"/>
      <c r="BG78" s="186"/>
      <c r="BH78" s="186"/>
      <c r="BI78" s="186"/>
      <c r="BJ78" s="186"/>
      <c r="BK78" s="186"/>
      <c r="BZ78" s="186"/>
    </row>
    <row r="79" spans="1:78" s="177" customFormat="1" ht="15.5" customHeight="1" x14ac:dyDescent="0.15">
      <c r="A79" s="177" t="s">
        <v>989</v>
      </c>
      <c r="B79" s="172" t="s">
        <v>998</v>
      </c>
      <c r="C79" s="172">
        <v>5</v>
      </c>
      <c r="D79" s="172" t="s">
        <v>1090</v>
      </c>
      <c r="E79" s="173" t="str">
        <f t="shared" si="2"/>
        <v>S4.5_0-15_PyC_hypy</v>
      </c>
      <c r="F79" s="173" t="str">
        <f t="shared" si="3"/>
        <v>S4.5_0-15_PyC_hypy</v>
      </c>
      <c r="G79" s="174" t="s">
        <v>964</v>
      </c>
      <c r="H79" s="173" t="s">
        <v>916</v>
      </c>
      <c r="I79" s="173" t="s">
        <v>972</v>
      </c>
      <c r="J79" s="173">
        <v>0</v>
      </c>
      <c r="K79" s="173">
        <v>1</v>
      </c>
      <c r="L79" s="4" t="s">
        <v>955</v>
      </c>
      <c r="M79" s="173" t="s">
        <v>209</v>
      </c>
      <c r="P79" s="174" t="s">
        <v>1128</v>
      </c>
      <c r="S79" s="176"/>
      <c r="T79" s="176"/>
      <c r="U79" s="176"/>
      <c r="Y79" s="184">
        <v>3.987509659763107</v>
      </c>
      <c r="AG79" s="177">
        <v>2020</v>
      </c>
      <c r="AK79" s="182">
        <v>0.86819999999999997</v>
      </c>
      <c r="AL79" s="182">
        <v>1.6000000000000001E-3</v>
      </c>
      <c r="AW79" s="186"/>
      <c r="AX79" s="186"/>
      <c r="AY79" s="186"/>
      <c r="AZ79" s="186"/>
      <c r="BA79" s="186"/>
      <c r="BB79" s="186"/>
      <c r="BC79" s="186"/>
      <c r="BD79" s="186"/>
      <c r="BE79" s="186"/>
      <c r="BF79" s="186"/>
      <c r="BG79" s="186"/>
      <c r="BH79" s="186"/>
      <c r="BI79" s="186"/>
      <c r="BJ79" s="186"/>
      <c r="BK79" s="186"/>
      <c r="BZ79" s="186"/>
    </row>
    <row r="80" spans="1:78" s="177" customFormat="1" ht="15.5" customHeight="1" x14ac:dyDescent="0.15">
      <c r="A80" s="177" t="s">
        <v>989</v>
      </c>
      <c r="B80" s="172" t="s">
        <v>998</v>
      </c>
      <c r="C80" s="172">
        <v>6</v>
      </c>
      <c r="D80" s="172" t="s">
        <v>1091</v>
      </c>
      <c r="E80" s="173" t="str">
        <f t="shared" si="2"/>
        <v>S4.6_0-15_PyC_hypy</v>
      </c>
      <c r="F80" s="173" t="str">
        <f t="shared" si="3"/>
        <v>S4.6_0-15_PyC_hypy</v>
      </c>
      <c r="G80" s="174" t="s">
        <v>964</v>
      </c>
      <c r="H80" s="173" t="s">
        <v>916</v>
      </c>
      <c r="I80" s="173" t="s">
        <v>972</v>
      </c>
      <c r="J80" s="173">
        <v>0</v>
      </c>
      <c r="K80" s="173">
        <v>1</v>
      </c>
      <c r="L80" s="4" t="s">
        <v>955</v>
      </c>
      <c r="M80" s="173" t="s">
        <v>209</v>
      </c>
      <c r="P80" s="174" t="s">
        <v>1128</v>
      </c>
      <c r="S80" s="176"/>
      <c r="T80" s="176"/>
      <c r="U80" s="176"/>
      <c r="Y80" s="184">
        <v>4.1907492649714042</v>
      </c>
      <c r="AG80" s="177">
        <v>2020</v>
      </c>
      <c r="AK80" s="182">
        <v>0.74709999999999999</v>
      </c>
      <c r="AL80" s="182">
        <v>1.4000000000000002E-3</v>
      </c>
      <c r="AW80" s="186"/>
      <c r="AX80" s="186"/>
      <c r="AY80" s="186"/>
      <c r="AZ80" s="186"/>
      <c r="BA80" s="186"/>
      <c r="BB80" s="186"/>
      <c r="BC80" s="186"/>
      <c r="BD80" s="186"/>
      <c r="BE80" s="186"/>
      <c r="BF80" s="186"/>
      <c r="BG80" s="186"/>
      <c r="BH80" s="186"/>
      <c r="BI80" s="186"/>
      <c r="BJ80" s="186"/>
      <c r="BK80" s="186"/>
      <c r="BZ80" s="186"/>
    </row>
    <row r="81" spans="1:78" s="177" customFormat="1" ht="15.5" customHeight="1" x14ac:dyDescent="0.15">
      <c r="A81" s="177" t="s">
        <v>989</v>
      </c>
      <c r="B81" s="172" t="s">
        <v>998</v>
      </c>
      <c r="C81" s="172">
        <v>7</v>
      </c>
      <c r="D81" s="172" t="s">
        <v>1092</v>
      </c>
      <c r="E81" s="173" t="str">
        <f t="shared" si="2"/>
        <v>S4.7_0-15_PyC_hypy</v>
      </c>
      <c r="F81" s="173" t="str">
        <f t="shared" si="3"/>
        <v>S4.7_0-15_PyC_hypy</v>
      </c>
      <c r="G81" s="174" t="s">
        <v>964</v>
      </c>
      <c r="H81" s="173" t="s">
        <v>916</v>
      </c>
      <c r="I81" s="173" t="s">
        <v>972</v>
      </c>
      <c r="J81" s="173">
        <v>0</v>
      </c>
      <c r="K81" s="173">
        <v>1</v>
      </c>
      <c r="L81" s="4" t="s">
        <v>955</v>
      </c>
      <c r="M81" s="173" t="s">
        <v>209</v>
      </c>
      <c r="P81" s="174" t="s">
        <v>1128</v>
      </c>
      <c r="S81" s="176"/>
      <c r="T81" s="176"/>
      <c r="U81" s="176"/>
      <c r="Y81" s="184">
        <v>5.3911942967636648</v>
      </c>
      <c r="AG81" s="177">
        <v>2020</v>
      </c>
      <c r="AK81" s="182">
        <v>0.88419999999999999</v>
      </c>
      <c r="AL81" s="182">
        <v>4.0000000000000001E-3</v>
      </c>
      <c r="AW81" s="186"/>
      <c r="AX81" s="186"/>
      <c r="AY81" s="186"/>
      <c r="AZ81" s="186"/>
      <c r="BA81" s="186"/>
      <c r="BB81" s="186"/>
      <c r="BC81" s="186"/>
      <c r="BD81" s="186"/>
      <c r="BE81" s="186"/>
      <c r="BF81" s="186"/>
      <c r="BG81" s="186"/>
      <c r="BH81" s="186"/>
      <c r="BI81" s="186"/>
      <c r="BJ81" s="186"/>
      <c r="BK81" s="186"/>
      <c r="BZ81" s="186"/>
    </row>
    <row r="82" spans="1:78" s="177" customFormat="1" ht="15.5" customHeight="1" x14ac:dyDescent="0.15">
      <c r="A82" s="177" t="s">
        <v>989</v>
      </c>
      <c r="B82" s="172" t="s">
        <v>998</v>
      </c>
      <c r="C82" s="172">
        <v>8</v>
      </c>
      <c r="D82" s="172" t="s">
        <v>1093</v>
      </c>
      <c r="E82" s="173" t="str">
        <f t="shared" si="2"/>
        <v>S4.8_0-15_PyC_hypy</v>
      </c>
      <c r="F82" s="173" t="str">
        <f t="shared" si="3"/>
        <v>S4.8_0-15_PyC_hypy</v>
      </c>
      <c r="G82" s="174" t="s">
        <v>964</v>
      </c>
      <c r="H82" s="173" t="s">
        <v>916</v>
      </c>
      <c r="I82" s="173" t="s">
        <v>972</v>
      </c>
      <c r="J82" s="173">
        <v>0</v>
      </c>
      <c r="K82" s="173">
        <v>1</v>
      </c>
      <c r="L82" s="4" t="s">
        <v>955</v>
      </c>
      <c r="M82" s="173" t="s">
        <v>209</v>
      </c>
      <c r="P82" s="174" t="s">
        <v>1128</v>
      </c>
      <c r="S82" s="176"/>
      <c r="T82" s="176"/>
      <c r="U82" s="176"/>
      <c r="Y82" s="184">
        <v>3.4966163936881212</v>
      </c>
      <c r="AG82" s="177">
        <v>2022</v>
      </c>
      <c r="AK82" s="182">
        <v>0.83790000000000009</v>
      </c>
      <c r="AL82" s="182">
        <v>2.0999999999999999E-3</v>
      </c>
      <c r="AW82" s="186"/>
      <c r="AX82" s="186"/>
      <c r="AY82" s="186"/>
      <c r="AZ82" s="186"/>
      <c r="BA82" s="186"/>
      <c r="BB82" s="186"/>
      <c r="BC82" s="186"/>
      <c r="BD82" s="186"/>
      <c r="BE82" s="186"/>
      <c r="BF82" s="186"/>
      <c r="BG82" s="186"/>
      <c r="BH82" s="186"/>
      <c r="BI82" s="186"/>
      <c r="BJ82" s="186"/>
      <c r="BK82" s="186"/>
      <c r="BZ82" s="186"/>
    </row>
    <row r="83" spans="1:78" s="177" customFormat="1" ht="15.5" customHeight="1" x14ac:dyDescent="0.15">
      <c r="A83" s="177" t="s">
        <v>989</v>
      </c>
      <c r="B83" s="172" t="s">
        <v>998</v>
      </c>
      <c r="C83" s="172">
        <v>9</v>
      </c>
      <c r="D83" s="172" t="s">
        <v>1094</v>
      </c>
      <c r="E83" s="173" t="str">
        <f t="shared" si="2"/>
        <v>S4.9_0-15_PyC_hypy</v>
      </c>
      <c r="F83" s="173" t="str">
        <f t="shared" si="3"/>
        <v>S4.9_0-15_PyC_hypy</v>
      </c>
      <c r="G83" s="174" t="s">
        <v>964</v>
      </c>
      <c r="H83" s="173" t="s">
        <v>916</v>
      </c>
      <c r="I83" s="173" t="s">
        <v>972</v>
      </c>
      <c r="J83" s="173">
        <v>0</v>
      </c>
      <c r="K83" s="173">
        <v>1</v>
      </c>
      <c r="L83" s="4" t="s">
        <v>955</v>
      </c>
      <c r="M83" s="173" t="s">
        <v>209</v>
      </c>
      <c r="P83" s="174" t="s">
        <v>1128</v>
      </c>
      <c r="S83" s="176"/>
      <c r="T83" s="176"/>
      <c r="U83" s="176"/>
      <c r="Y83" s="184">
        <v>6.824078985382549</v>
      </c>
      <c r="AG83" s="177">
        <v>2020</v>
      </c>
      <c r="AK83" s="182">
        <v>0.66500000000000004</v>
      </c>
      <c r="AL83" s="182">
        <v>1.2999999999999999E-3</v>
      </c>
      <c r="AW83" s="186"/>
      <c r="AX83" s="186"/>
      <c r="AY83" s="186"/>
      <c r="AZ83" s="186"/>
      <c r="BA83" s="186"/>
      <c r="BB83" s="186"/>
      <c r="BC83" s="186"/>
      <c r="BD83" s="186"/>
      <c r="BE83" s="186"/>
      <c r="BF83" s="186"/>
      <c r="BG83" s="186"/>
      <c r="BH83" s="186"/>
      <c r="BI83" s="186"/>
      <c r="BJ83" s="186"/>
      <c r="BK83" s="186"/>
      <c r="BZ83" s="186"/>
    </row>
    <row r="84" spans="1:78" s="177" customFormat="1" ht="15.5" customHeight="1" x14ac:dyDescent="0.15">
      <c r="A84" s="177" t="s">
        <v>989</v>
      </c>
      <c r="B84" s="172" t="s">
        <v>999</v>
      </c>
      <c r="C84" s="172">
        <v>1</v>
      </c>
      <c r="D84" s="172" t="s">
        <v>1095</v>
      </c>
      <c r="E84" s="173" t="str">
        <f t="shared" si="2"/>
        <v>S5.1_0-15_PyC_hypy</v>
      </c>
      <c r="F84" s="173" t="str">
        <f t="shared" si="3"/>
        <v>S5.1_0-15_PyC_hypy</v>
      </c>
      <c r="G84" s="174" t="s">
        <v>964</v>
      </c>
      <c r="H84" s="173" t="s">
        <v>916</v>
      </c>
      <c r="I84" s="173" t="s">
        <v>972</v>
      </c>
      <c r="J84" s="173">
        <v>0</v>
      </c>
      <c r="K84" s="173">
        <v>1</v>
      </c>
      <c r="L84" s="4" t="s">
        <v>955</v>
      </c>
      <c r="M84" s="173" t="s">
        <v>209</v>
      </c>
      <c r="P84" s="174" t="s">
        <v>1128</v>
      </c>
      <c r="S84" s="176"/>
      <c r="T84" s="176"/>
      <c r="U84" s="176"/>
      <c r="Y84" s="184">
        <v>8.1713041654886638</v>
      </c>
      <c r="AG84" s="177">
        <v>2020</v>
      </c>
      <c r="AK84" s="182">
        <v>0.84430000000000005</v>
      </c>
      <c r="AL84" s="182">
        <v>1.8E-3</v>
      </c>
      <c r="AW84" s="186"/>
      <c r="AX84" s="186"/>
      <c r="AY84" s="186"/>
      <c r="AZ84" s="186"/>
      <c r="BA84" s="186"/>
      <c r="BB84" s="186"/>
      <c r="BC84" s="186"/>
      <c r="BD84" s="186"/>
      <c r="BE84" s="186"/>
      <c r="BF84" s="186"/>
      <c r="BG84" s="186"/>
      <c r="BH84" s="186"/>
      <c r="BI84" s="186"/>
      <c r="BJ84" s="186"/>
      <c r="BK84" s="186"/>
      <c r="BZ84" s="186"/>
    </row>
    <row r="85" spans="1:78" s="177" customFormat="1" ht="15.5" customHeight="1" x14ac:dyDescent="0.15">
      <c r="A85" s="177" t="s">
        <v>989</v>
      </c>
      <c r="B85" s="172" t="s">
        <v>999</v>
      </c>
      <c r="C85" s="172">
        <v>2</v>
      </c>
      <c r="D85" s="172" t="s">
        <v>1096</v>
      </c>
      <c r="E85" s="173" t="str">
        <f t="shared" si="2"/>
        <v>S5.2_0-15_PyC_hypy</v>
      </c>
      <c r="F85" s="173" t="str">
        <f t="shared" si="3"/>
        <v>S5.2_0-15_PyC_hypy</v>
      </c>
      <c r="G85" s="174" t="s">
        <v>964</v>
      </c>
      <c r="H85" s="173" t="s">
        <v>916</v>
      </c>
      <c r="I85" s="173" t="s">
        <v>972</v>
      </c>
      <c r="J85" s="173">
        <v>0</v>
      </c>
      <c r="K85" s="173">
        <v>1</v>
      </c>
      <c r="L85" s="4" t="s">
        <v>955</v>
      </c>
      <c r="M85" s="173" t="s">
        <v>209</v>
      </c>
      <c r="P85" s="174" t="s">
        <v>1128</v>
      </c>
      <c r="S85" s="176"/>
      <c r="T85" s="176"/>
      <c r="U85" s="176"/>
      <c r="Y85" s="184">
        <v>7.9905317139745868</v>
      </c>
      <c r="AG85" s="177">
        <v>2020</v>
      </c>
      <c r="AK85" s="182">
        <v>0.76</v>
      </c>
      <c r="AL85" s="182">
        <v>1.4000000000000002E-3</v>
      </c>
      <c r="AW85" s="186"/>
      <c r="AX85" s="186"/>
      <c r="AY85" s="186"/>
      <c r="AZ85" s="186"/>
      <c r="BA85" s="186"/>
      <c r="BB85" s="186"/>
      <c r="BC85" s="186"/>
      <c r="BD85" s="186"/>
      <c r="BE85" s="186"/>
      <c r="BF85" s="186"/>
      <c r="BG85" s="186"/>
      <c r="BH85" s="186"/>
      <c r="BI85" s="186"/>
      <c r="BJ85" s="186"/>
      <c r="BK85" s="186"/>
      <c r="BZ85" s="186"/>
    </row>
    <row r="86" spans="1:78" s="177" customFormat="1" ht="15.5" customHeight="1" x14ac:dyDescent="0.15">
      <c r="A86" s="177" t="s">
        <v>989</v>
      </c>
      <c r="B86" s="172" t="s">
        <v>999</v>
      </c>
      <c r="C86" s="172">
        <v>3</v>
      </c>
      <c r="D86" s="172" t="s">
        <v>1097</v>
      </c>
      <c r="E86" s="173" t="str">
        <f t="shared" si="2"/>
        <v>S5.3_0-15_PyC_hypy</v>
      </c>
      <c r="F86" s="173" t="str">
        <f t="shared" si="3"/>
        <v>S5.3_0-15_PyC_hypy</v>
      </c>
      <c r="G86" s="174" t="s">
        <v>964</v>
      </c>
      <c r="H86" s="173" t="s">
        <v>916</v>
      </c>
      <c r="I86" s="173" t="s">
        <v>972</v>
      </c>
      <c r="J86" s="173">
        <v>0</v>
      </c>
      <c r="K86" s="173">
        <v>1</v>
      </c>
      <c r="L86" s="4" t="s">
        <v>955</v>
      </c>
      <c r="M86" s="173" t="s">
        <v>209</v>
      </c>
      <c r="P86" s="174" t="s">
        <v>1128</v>
      </c>
      <c r="S86" s="176"/>
      <c r="T86" s="176"/>
      <c r="U86" s="176"/>
      <c r="Y86" s="184">
        <v>5.6345554452402116</v>
      </c>
      <c r="AG86" s="177">
        <v>2020</v>
      </c>
      <c r="AK86" s="182">
        <v>0.89480000000000004</v>
      </c>
      <c r="AL86" s="182">
        <v>2.5000000000000001E-3</v>
      </c>
      <c r="AW86" s="186"/>
      <c r="AX86" s="186"/>
      <c r="AY86" s="186"/>
      <c r="AZ86" s="186"/>
      <c r="BA86" s="186"/>
      <c r="BB86" s="186"/>
      <c r="BC86" s="186"/>
      <c r="BD86" s="186"/>
      <c r="BE86" s="186"/>
      <c r="BF86" s="186"/>
      <c r="BG86" s="186"/>
      <c r="BH86" s="186"/>
      <c r="BI86" s="186"/>
      <c r="BJ86" s="186"/>
      <c r="BK86" s="186"/>
      <c r="BZ86" s="186"/>
    </row>
    <row r="87" spans="1:78" s="177" customFormat="1" ht="15.5" customHeight="1" x14ac:dyDescent="0.15">
      <c r="A87" s="177" t="s">
        <v>989</v>
      </c>
      <c r="B87" s="172" t="s">
        <v>999</v>
      </c>
      <c r="C87" s="172">
        <v>4</v>
      </c>
      <c r="D87" s="172" t="s">
        <v>1098</v>
      </c>
      <c r="E87" s="173" t="str">
        <f t="shared" si="2"/>
        <v>S5.4_0-15_PyC_hypy</v>
      </c>
      <c r="F87" s="173" t="str">
        <f t="shared" si="3"/>
        <v>S5.4_0-15_PyC_hypy</v>
      </c>
      <c r="G87" s="174" t="s">
        <v>964</v>
      </c>
      <c r="H87" s="173" t="s">
        <v>916</v>
      </c>
      <c r="I87" s="173" t="s">
        <v>972</v>
      </c>
      <c r="J87" s="173">
        <v>0</v>
      </c>
      <c r="K87" s="173">
        <v>1</v>
      </c>
      <c r="L87" s="4" t="s">
        <v>955</v>
      </c>
      <c r="M87" s="173" t="s">
        <v>209</v>
      </c>
      <c r="P87" s="174" t="s">
        <v>1128</v>
      </c>
      <c r="S87" s="176"/>
      <c r="T87" s="176"/>
      <c r="U87" s="176"/>
      <c r="Y87" s="184">
        <v>6.8636612398369596</v>
      </c>
      <c r="AG87" s="177">
        <v>2020</v>
      </c>
      <c r="AK87" s="182">
        <v>0.79469999999999996</v>
      </c>
      <c r="AL87" s="182">
        <v>1.2999999999999999E-3</v>
      </c>
      <c r="AW87" s="186"/>
      <c r="AX87" s="186"/>
      <c r="AY87" s="186"/>
      <c r="AZ87" s="186"/>
      <c r="BA87" s="186"/>
      <c r="BB87" s="186"/>
      <c r="BC87" s="186"/>
      <c r="BD87" s="186"/>
      <c r="BE87" s="186"/>
      <c r="BF87" s="186"/>
      <c r="BG87" s="186"/>
      <c r="BH87" s="186"/>
      <c r="BI87" s="186"/>
      <c r="BJ87" s="186"/>
      <c r="BK87" s="186"/>
      <c r="BZ87" s="186"/>
    </row>
    <row r="88" spans="1:78" s="177" customFormat="1" ht="15.5" customHeight="1" x14ac:dyDescent="0.15">
      <c r="A88" s="177" t="s">
        <v>989</v>
      </c>
      <c r="B88" s="172" t="s">
        <v>999</v>
      </c>
      <c r="C88" s="172">
        <v>5</v>
      </c>
      <c r="D88" s="172" t="s">
        <v>1099</v>
      </c>
      <c r="E88" s="173" t="str">
        <f t="shared" si="2"/>
        <v>S5.5_0-15_PyC_hypy</v>
      </c>
      <c r="F88" s="173" t="str">
        <f t="shared" si="3"/>
        <v>S5.5_0-15_PyC_hypy</v>
      </c>
      <c r="G88" s="174" t="s">
        <v>964</v>
      </c>
      <c r="H88" s="173" t="s">
        <v>916</v>
      </c>
      <c r="I88" s="173" t="s">
        <v>972</v>
      </c>
      <c r="J88" s="173">
        <v>0</v>
      </c>
      <c r="K88" s="173">
        <v>1</v>
      </c>
      <c r="L88" s="4" t="s">
        <v>955</v>
      </c>
      <c r="M88" s="173" t="s">
        <v>209</v>
      </c>
      <c r="P88" s="174" t="s">
        <v>1128</v>
      </c>
      <c r="S88" s="176"/>
      <c r="T88" s="176"/>
      <c r="U88" s="176"/>
      <c r="Y88" s="184">
        <v>6.2790100591482654</v>
      </c>
      <c r="AG88" s="177">
        <v>2020</v>
      </c>
      <c r="AK88" s="182">
        <v>0.78969999999999996</v>
      </c>
      <c r="AL88" s="182">
        <v>1.6000000000000001E-3</v>
      </c>
      <c r="AW88" s="186"/>
      <c r="AX88" s="186"/>
      <c r="AY88" s="186"/>
      <c r="AZ88" s="186"/>
      <c r="BA88" s="186"/>
      <c r="BB88" s="186"/>
      <c r="BC88" s="186"/>
      <c r="BD88" s="186"/>
      <c r="BE88" s="186"/>
      <c r="BF88" s="186"/>
      <c r="BG88" s="186"/>
      <c r="BH88" s="186"/>
      <c r="BI88" s="186"/>
      <c r="BJ88" s="186"/>
      <c r="BK88" s="186"/>
      <c r="BZ88" s="186"/>
    </row>
    <row r="89" spans="1:78" s="177" customFormat="1" ht="15.5" customHeight="1" x14ac:dyDescent="0.15">
      <c r="A89" s="177" t="s">
        <v>989</v>
      </c>
      <c r="B89" s="172" t="s">
        <v>999</v>
      </c>
      <c r="C89" s="172">
        <v>6</v>
      </c>
      <c r="D89" s="172" t="s">
        <v>1100</v>
      </c>
      <c r="E89" s="173" t="str">
        <f t="shared" si="2"/>
        <v>S5.6_0-15_PyC_hypy</v>
      </c>
      <c r="F89" s="173" t="str">
        <f t="shared" si="3"/>
        <v>S5.6_0-15_PyC_hypy</v>
      </c>
      <c r="G89" s="174" t="s">
        <v>964</v>
      </c>
      <c r="H89" s="173" t="s">
        <v>916</v>
      </c>
      <c r="I89" s="173" t="s">
        <v>972</v>
      </c>
      <c r="J89" s="173">
        <v>0</v>
      </c>
      <c r="K89" s="173">
        <v>1</v>
      </c>
      <c r="L89" s="4" t="s">
        <v>955</v>
      </c>
      <c r="M89" s="173" t="s">
        <v>209</v>
      </c>
      <c r="P89" s="174" t="s">
        <v>1128</v>
      </c>
      <c r="S89" s="176"/>
      <c r="T89" s="176"/>
      <c r="U89" s="176"/>
      <c r="Y89" s="184">
        <v>6.5327364786761697</v>
      </c>
      <c r="AG89" s="177">
        <v>2020</v>
      </c>
      <c r="AK89" s="182">
        <v>0.81230000000000002</v>
      </c>
      <c r="AL89" s="182">
        <v>1.6000000000000001E-3</v>
      </c>
      <c r="AW89" s="186"/>
      <c r="AX89" s="186"/>
      <c r="AY89" s="186"/>
      <c r="AZ89" s="186"/>
      <c r="BA89" s="186"/>
      <c r="BB89" s="186"/>
      <c r="BC89" s="186"/>
      <c r="BD89" s="186"/>
      <c r="BE89" s="186"/>
      <c r="BF89" s="186"/>
      <c r="BG89" s="186"/>
      <c r="BH89" s="186"/>
      <c r="BI89" s="186"/>
      <c r="BJ89" s="186"/>
      <c r="BK89" s="186"/>
      <c r="BZ89" s="186"/>
    </row>
    <row r="90" spans="1:78" s="177" customFormat="1" ht="15.5" customHeight="1" x14ac:dyDescent="0.15">
      <c r="A90" s="177" t="s">
        <v>989</v>
      </c>
      <c r="B90" s="172" t="s">
        <v>999</v>
      </c>
      <c r="C90" s="172">
        <v>7</v>
      </c>
      <c r="D90" s="172" t="s">
        <v>1101</v>
      </c>
      <c r="E90" s="173" t="str">
        <f t="shared" si="2"/>
        <v>S5.7_0-15_PyC_hypy</v>
      </c>
      <c r="F90" s="173" t="str">
        <f t="shared" si="3"/>
        <v>S5.7_0-15_PyC_hypy</v>
      </c>
      <c r="G90" s="174" t="s">
        <v>964</v>
      </c>
      <c r="H90" s="173" t="s">
        <v>916</v>
      </c>
      <c r="I90" s="173" t="s">
        <v>972</v>
      </c>
      <c r="J90" s="173">
        <v>0</v>
      </c>
      <c r="K90" s="173">
        <v>1</v>
      </c>
      <c r="L90" s="4" t="s">
        <v>955</v>
      </c>
      <c r="M90" s="173" t="s">
        <v>209</v>
      </c>
      <c r="P90" s="174" t="s">
        <v>1128</v>
      </c>
      <c r="S90" s="176"/>
      <c r="T90" s="176"/>
      <c r="U90" s="176"/>
      <c r="Y90" s="184">
        <v>5.5482582154578006</v>
      </c>
      <c r="AG90" s="177">
        <v>2020</v>
      </c>
      <c r="AK90" s="182">
        <v>0.79090000000000005</v>
      </c>
      <c r="AL90" s="182">
        <v>1.4000000000000002E-3</v>
      </c>
      <c r="AW90" s="186"/>
      <c r="AX90" s="186"/>
      <c r="AY90" s="186"/>
      <c r="AZ90" s="186"/>
      <c r="BA90" s="186"/>
      <c r="BB90" s="186"/>
      <c r="BC90" s="186"/>
      <c r="BD90" s="186"/>
      <c r="BE90" s="186"/>
      <c r="BF90" s="186"/>
      <c r="BG90" s="186"/>
      <c r="BH90" s="186"/>
      <c r="BI90" s="186"/>
      <c r="BJ90" s="186"/>
      <c r="BK90" s="186"/>
      <c r="BZ90" s="186"/>
    </row>
    <row r="91" spans="1:78" s="177" customFormat="1" ht="15.5" customHeight="1" x14ac:dyDescent="0.15">
      <c r="A91" s="177" t="s">
        <v>989</v>
      </c>
      <c r="B91" s="172" t="s">
        <v>999</v>
      </c>
      <c r="C91" s="172">
        <v>8</v>
      </c>
      <c r="D91" s="172" t="s">
        <v>1102</v>
      </c>
      <c r="E91" s="173" t="str">
        <f t="shared" si="2"/>
        <v>S5.8_0-15_PyC_hypy</v>
      </c>
      <c r="F91" s="173" t="str">
        <f t="shared" si="3"/>
        <v>S5.8_0-15_PyC_hypy</v>
      </c>
      <c r="G91" s="174" t="s">
        <v>964</v>
      </c>
      <c r="H91" s="173" t="s">
        <v>916</v>
      </c>
      <c r="I91" s="173" t="s">
        <v>972</v>
      </c>
      <c r="J91" s="173">
        <v>0</v>
      </c>
      <c r="K91" s="173">
        <v>1</v>
      </c>
      <c r="L91" s="4" t="s">
        <v>955</v>
      </c>
      <c r="M91" s="173" t="s">
        <v>209</v>
      </c>
      <c r="P91" s="174" t="s">
        <v>1128</v>
      </c>
      <c r="S91" s="176"/>
      <c r="T91" s="176"/>
      <c r="U91" s="176"/>
      <c r="Y91" s="184">
        <v>12.765441350368151</v>
      </c>
      <c r="AK91" s="182"/>
      <c r="AL91" s="182"/>
      <c r="AW91" s="186"/>
      <c r="AX91" s="186"/>
      <c r="AY91" s="186"/>
      <c r="AZ91" s="186"/>
      <c r="BA91" s="186"/>
      <c r="BB91" s="186"/>
      <c r="BC91" s="186"/>
      <c r="BD91" s="186"/>
      <c r="BE91" s="186"/>
      <c r="BF91" s="186"/>
      <c r="BG91" s="186"/>
      <c r="BH91" s="186"/>
      <c r="BI91" s="186"/>
      <c r="BJ91" s="186"/>
      <c r="BK91" s="186"/>
      <c r="BZ91" s="186"/>
    </row>
    <row r="92" spans="1:78" s="177" customFormat="1" ht="15.5" customHeight="1" x14ac:dyDescent="0.15">
      <c r="A92" s="177" t="s">
        <v>989</v>
      </c>
      <c r="B92" s="172" t="s">
        <v>999</v>
      </c>
      <c r="C92" s="172">
        <v>9</v>
      </c>
      <c r="D92" s="172" t="s">
        <v>1103</v>
      </c>
      <c r="E92" s="173" t="str">
        <f t="shared" si="2"/>
        <v>S5.9_0-15_PyC_hypy</v>
      </c>
      <c r="F92" s="173" t="str">
        <f t="shared" si="3"/>
        <v>S5.9_0-15_PyC_hypy</v>
      </c>
      <c r="G92" s="174" t="s">
        <v>964</v>
      </c>
      <c r="H92" s="173" t="s">
        <v>916</v>
      </c>
      <c r="I92" s="173" t="s">
        <v>972</v>
      </c>
      <c r="J92" s="173">
        <v>0</v>
      </c>
      <c r="K92" s="173">
        <v>1</v>
      </c>
      <c r="L92" s="4" t="s">
        <v>955</v>
      </c>
      <c r="M92" s="173" t="s">
        <v>209</v>
      </c>
      <c r="P92" s="174" t="s">
        <v>1128</v>
      </c>
      <c r="S92" s="176"/>
      <c r="T92" s="176"/>
      <c r="U92" s="176"/>
      <c r="Y92" s="184">
        <v>5.1304173056096447</v>
      </c>
      <c r="AG92" s="177">
        <v>2020</v>
      </c>
      <c r="AK92" s="182">
        <v>0.84739999999999993</v>
      </c>
      <c r="AL92" s="182">
        <v>1.6000000000000001E-3</v>
      </c>
      <c r="AW92" s="186"/>
      <c r="AX92" s="186"/>
      <c r="AY92" s="186"/>
      <c r="AZ92" s="186"/>
      <c r="BA92" s="186"/>
      <c r="BB92" s="186"/>
      <c r="BC92" s="186"/>
      <c r="BD92" s="186"/>
      <c r="BE92" s="186"/>
      <c r="BF92" s="186"/>
      <c r="BG92" s="186"/>
      <c r="BH92" s="186"/>
      <c r="BI92" s="186"/>
      <c r="BJ92" s="186"/>
      <c r="BK92" s="186"/>
      <c r="BZ92" s="186"/>
    </row>
    <row r="93" spans="1:78" s="177" customFormat="1" ht="15.5" customHeight="1" x14ac:dyDescent="0.15">
      <c r="A93" s="177" t="s">
        <v>989</v>
      </c>
      <c r="B93" s="172" t="s">
        <v>1000</v>
      </c>
      <c r="C93" s="172">
        <v>1</v>
      </c>
      <c r="D93" s="172" t="s">
        <v>1104</v>
      </c>
      <c r="E93" s="173" t="str">
        <f t="shared" si="2"/>
        <v>S6.1_0-15_PyC_hypy</v>
      </c>
      <c r="F93" s="173" t="str">
        <f t="shared" si="3"/>
        <v>S6.1_0-15_PyC_hypy</v>
      </c>
      <c r="G93" s="174" t="s">
        <v>964</v>
      </c>
      <c r="H93" s="173" t="s">
        <v>916</v>
      </c>
      <c r="I93" s="173" t="s">
        <v>972</v>
      </c>
      <c r="J93" s="173">
        <v>0</v>
      </c>
      <c r="K93" s="173">
        <v>1</v>
      </c>
      <c r="L93" s="4" t="s">
        <v>955</v>
      </c>
      <c r="M93" s="173" t="s">
        <v>209</v>
      </c>
      <c r="P93" s="174" t="s">
        <v>1128</v>
      </c>
      <c r="S93" s="176"/>
      <c r="T93" s="176"/>
      <c r="U93" s="176"/>
      <c r="Y93" s="184">
        <v>11.687120588634546</v>
      </c>
      <c r="AG93" s="177">
        <v>2020</v>
      </c>
      <c r="AK93" s="182">
        <v>0.77159999999999995</v>
      </c>
      <c r="AL93" s="182">
        <v>1.5E-3</v>
      </c>
      <c r="AW93" s="186"/>
      <c r="AX93" s="186"/>
      <c r="AY93" s="186"/>
      <c r="AZ93" s="186"/>
      <c r="BA93" s="186"/>
      <c r="BB93" s="186"/>
      <c r="BC93" s="186"/>
      <c r="BD93" s="186"/>
      <c r="BE93" s="186"/>
      <c r="BF93" s="186"/>
      <c r="BG93" s="186"/>
      <c r="BH93" s="186"/>
      <c r="BI93" s="186"/>
      <c r="BJ93" s="186"/>
      <c r="BK93" s="186"/>
      <c r="BZ93" s="186"/>
    </row>
    <row r="94" spans="1:78" s="177" customFormat="1" ht="15.5" customHeight="1" x14ac:dyDescent="0.15">
      <c r="A94" s="177" t="s">
        <v>989</v>
      </c>
      <c r="B94" s="172" t="s">
        <v>1000</v>
      </c>
      <c r="C94" s="172">
        <v>2</v>
      </c>
      <c r="D94" s="172" t="s">
        <v>1105</v>
      </c>
      <c r="E94" s="173" t="str">
        <f t="shared" si="2"/>
        <v>S6.2_0-15_PyC_hypy</v>
      </c>
      <c r="F94" s="173" t="str">
        <f t="shared" si="3"/>
        <v>S6.2_0-15_PyC_hypy</v>
      </c>
      <c r="G94" s="174" t="s">
        <v>964</v>
      </c>
      <c r="H94" s="173" t="s">
        <v>916</v>
      </c>
      <c r="I94" s="173" t="s">
        <v>972</v>
      </c>
      <c r="J94" s="173">
        <v>0</v>
      </c>
      <c r="K94" s="173">
        <v>1</v>
      </c>
      <c r="L94" s="4" t="s">
        <v>955</v>
      </c>
      <c r="M94" s="173" t="s">
        <v>209</v>
      </c>
      <c r="P94" s="174" t="s">
        <v>1128</v>
      </c>
      <c r="S94" s="176"/>
      <c r="T94" s="176"/>
      <c r="U94" s="176"/>
      <c r="Y94" s="184">
        <v>6.9678222127430898</v>
      </c>
      <c r="AG94" s="177">
        <v>2020</v>
      </c>
      <c r="AK94" s="182">
        <v>0.84230000000000005</v>
      </c>
      <c r="AL94" s="182">
        <v>1.4000000000000002E-3</v>
      </c>
      <c r="AW94" s="186"/>
      <c r="AX94" s="186"/>
      <c r="AY94" s="186"/>
      <c r="AZ94" s="186"/>
      <c r="BA94" s="186"/>
      <c r="BB94" s="186"/>
      <c r="BC94" s="186"/>
      <c r="BD94" s="186"/>
      <c r="BE94" s="186"/>
      <c r="BF94" s="186"/>
      <c r="BG94" s="186"/>
      <c r="BH94" s="186"/>
      <c r="BI94" s="186"/>
      <c r="BJ94" s="186"/>
      <c r="BK94" s="186"/>
      <c r="BZ94" s="186"/>
    </row>
    <row r="95" spans="1:78" s="177" customFormat="1" ht="15.5" customHeight="1" x14ac:dyDescent="0.15">
      <c r="A95" s="177" t="s">
        <v>989</v>
      </c>
      <c r="B95" s="172" t="s">
        <v>1000</v>
      </c>
      <c r="C95" s="172">
        <v>3</v>
      </c>
      <c r="D95" s="172" t="s">
        <v>1106</v>
      </c>
      <c r="E95" s="173" t="str">
        <f t="shared" si="2"/>
        <v>S6.3_0-15_PyC_hypy</v>
      </c>
      <c r="F95" s="173" t="str">
        <f t="shared" si="3"/>
        <v>S6.3_0-15_PyC_hypy</v>
      </c>
      <c r="G95" s="174" t="s">
        <v>964</v>
      </c>
      <c r="H95" s="173" t="s">
        <v>916</v>
      </c>
      <c r="I95" s="173" t="s">
        <v>972</v>
      </c>
      <c r="J95" s="173">
        <v>0</v>
      </c>
      <c r="K95" s="173">
        <v>1</v>
      </c>
      <c r="L95" s="4" t="s">
        <v>955</v>
      </c>
      <c r="M95" s="173" t="s">
        <v>209</v>
      </c>
      <c r="P95" s="174" t="s">
        <v>1128</v>
      </c>
      <c r="S95" s="176"/>
      <c r="T95" s="176"/>
      <c r="U95" s="176"/>
      <c r="Y95" s="184">
        <v>6.7140110664559867</v>
      </c>
      <c r="AG95" s="177">
        <v>2020</v>
      </c>
      <c r="AK95" s="182">
        <v>0.83239999999999992</v>
      </c>
      <c r="AL95" s="182">
        <v>1.4000000000000002E-3</v>
      </c>
      <c r="AW95" s="186"/>
      <c r="AX95" s="186"/>
      <c r="AY95" s="186"/>
      <c r="AZ95" s="186"/>
      <c r="BA95" s="186"/>
      <c r="BB95" s="186"/>
      <c r="BC95" s="186"/>
      <c r="BD95" s="186"/>
      <c r="BE95" s="186"/>
      <c r="BF95" s="186"/>
      <c r="BG95" s="186"/>
      <c r="BH95" s="186"/>
      <c r="BI95" s="186"/>
      <c r="BJ95" s="186"/>
      <c r="BK95" s="186"/>
      <c r="BZ95" s="186"/>
    </row>
    <row r="96" spans="1:78" s="177" customFormat="1" ht="15.5" customHeight="1" x14ac:dyDescent="0.15">
      <c r="A96" s="177" t="s">
        <v>989</v>
      </c>
      <c r="B96" s="172" t="s">
        <v>1000</v>
      </c>
      <c r="C96" s="172">
        <v>4</v>
      </c>
      <c r="D96" s="172" t="s">
        <v>1107</v>
      </c>
      <c r="E96" s="173" t="str">
        <f t="shared" si="2"/>
        <v>S6.4_0-15_PyC_hypy</v>
      </c>
      <c r="F96" s="173" t="str">
        <f t="shared" si="3"/>
        <v>S6.4_0-15_PyC_hypy</v>
      </c>
      <c r="G96" s="174" t="s">
        <v>964</v>
      </c>
      <c r="H96" s="173" t="s">
        <v>916</v>
      </c>
      <c r="I96" s="173" t="s">
        <v>972</v>
      </c>
      <c r="J96" s="173">
        <v>0</v>
      </c>
      <c r="K96" s="173">
        <v>1</v>
      </c>
      <c r="L96" s="4" t="s">
        <v>955</v>
      </c>
      <c r="M96" s="173" t="s">
        <v>209</v>
      </c>
      <c r="P96" s="174" t="s">
        <v>1128</v>
      </c>
      <c r="S96" s="176"/>
      <c r="T96" s="176"/>
      <c r="U96" s="176"/>
      <c r="Y96" s="184">
        <v>22.796567032809126</v>
      </c>
      <c r="AG96" s="177">
        <v>2020</v>
      </c>
      <c r="AK96" s="182">
        <v>0.73980000000000001</v>
      </c>
      <c r="AL96" s="182">
        <v>1.4000000000000002E-3</v>
      </c>
      <c r="AW96" s="186"/>
      <c r="AX96" s="186"/>
      <c r="AY96" s="186"/>
      <c r="AZ96" s="186"/>
      <c r="BA96" s="186"/>
      <c r="BB96" s="186"/>
      <c r="BC96" s="186"/>
      <c r="BD96" s="186"/>
      <c r="BE96" s="186"/>
      <c r="BF96" s="186"/>
      <c r="BG96" s="186"/>
      <c r="BH96" s="186"/>
      <c r="BI96" s="186"/>
      <c r="BJ96" s="186"/>
      <c r="BK96" s="186"/>
      <c r="BZ96" s="186"/>
    </row>
    <row r="97" spans="1:78" s="177" customFormat="1" ht="15.5" customHeight="1" x14ac:dyDescent="0.15">
      <c r="A97" s="177" t="s">
        <v>989</v>
      </c>
      <c r="B97" s="172" t="s">
        <v>1000</v>
      </c>
      <c r="C97" s="172">
        <v>5</v>
      </c>
      <c r="D97" s="172" t="s">
        <v>1108</v>
      </c>
      <c r="E97" s="173" t="str">
        <f t="shared" si="2"/>
        <v>S6.5_0-15_PyC_hypy</v>
      </c>
      <c r="F97" s="173" t="str">
        <f t="shared" si="3"/>
        <v>S6.5_0-15_PyC_hypy</v>
      </c>
      <c r="G97" s="174" t="s">
        <v>964</v>
      </c>
      <c r="H97" s="173" t="s">
        <v>916</v>
      </c>
      <c r="I97" s="173" t="s">
        <v>972</v>
      </c>
      <c r="J97" s="173">
        <v>0</v>
      </c>
      <c r="K97" s="173">
        <v>1</v>
      </c>
      <c r="L97" s="4" t="s">
        <v>955</v>
      </c>
      <c r="M97" s="173" t="s">
        <v>209</v>
      </c>
      <c r="P97" s="174" t="s">
        <v>1128</v>
      </c>
      <c r="S97" s="176"/>
      <c r="T97" s="176"/>
      <c r="U97" s="176"/>
      <c r="Y97" s="184">
        <v>5.8168564119170245</v>
      </c>
      <c r="AG97" s="177">
        <v>2020</v>
      </c>
      <c r="AK97" s="182">
        <v>0.83150000000000002</v>
      </c>
      <c r="AL97" s="182">
        <v>1.5E-3</v>
      </c>
      <c r="AW97" s="186"/>
      <c r="AX97" s="186"/>
      <c r="AY97" s="186"/>
      <c r="AZ97" s="186"/>
      <c r="BA97" s="186"/>
      <c r="BB97" s="186"/>
      <c r="BC97" s="186"/>
      <c r="BD97" s="186"/>
      <c r="BE97" s="186"/>
      <c r="BF97" s="186"/>
      <c r="BG97" s="186"/>
      <c r="BH97" s="186"/>
      <c r="BI97" s="186"/>
      <c r="BJ97" s="186"/>
      <c r="BK97" s="186"/>
      <c r="BZ97" s="186"/>
    </row>
    <row r="98" spans="1:78" s="10" customFormat="1" ht="15.5" customHeight="1" x14ac:dyDescent="0.2">
      <c r="A98" s="10" t="s">
        <v>989</v>
      </c>
      <c r="B98" s="6" t="s">
        <v>1003</v>
      </c>
      <c r="C98" s="6">
        <v>4</v>
      </c>
      <c r="D98" s="6" t="s">
        <v>1109</v>
      </c>
      <c r="E98" s="173" t="str">
        <f t="shared" si="2"/>
        <v>N2.4_15-30_PyC_hypy</v>
      </c>
      <c r="F98" s="173" t="str">
        <f t="shared" si="3"/>
        <v>N2.4_15-30_PyC_hypy</v>
      </c>
      <c r="G98" s="174" t="s">
        <v>964</v>
      </c>
      <c r="H98" s="173" t="s">
        <v>916</v>
      </c>
      <c r="I98" s="173" t="s">
        <v>972</v>
      </c>
      <c r="J98" s="173">
        <v>0</v>
      </c>
      <c r="K98" s="173">
        <v>1</v>
      </c>
      <c r="L98" s="4" t="s">
        <v>955</v>
      </c>
      <c r="M98" s="173" t="s">
        <v>209</v>
      </c>
      <c r="N98" s="177"/>
      <c r="O98" s="177"/>
      <c r="P98" s="174" t="s">
        <v>1128</v>
      </c>
      <c r="S98" s="105"/>
      <c r="T98" s="105"/>
      <c r="U98" s="105"/>
      <c r="Y98" s="189">
        <v>3.3200614839104894</v>
      </c>
      <c r="AG98" s="10">
        <v>2020</v>
      </c>
      <c r="AK98" s="190">
        <v>0.41</v>
      </c>
      <c r="AL98" s="190">
        <v>2E-3</v>
      </c>
      <c r="AW98" s="191"/>
      <c r="AX98" s="191"/>
      <c r="AY98" s="191"/>
      <c r="AZ98" s="191"/>
      <c r="BA98" s="191"/>
      <c r="BB98" s="191"/>
      <c r="BC98" s="191"/>
      <c r="BD98" s="191"/>
      <c r="BE98" s="191"/>
      <c r="BF98" s="191"/>
      <c r="BG98" s="191"/>
      <c r="BH98" s="191"/>
      <c r="BI98" s="191"/>
      <c r="BJ98" s="191"/>
      <c r="BK98" s="191"/>
      <c r="BZ98" s="191"/>
    </row>
    <row r="99" spans="1:78" s="10" customFormat="1" ht="15.5" customHeight="1" x14ac:dyDescent="0.2">
      <c r="A99" s="10" t="s">
        <v>989</v>
      </c>
      <c r="B99" s="6" t="s">
        <v>1003</v>
      </c>
      <c r="C99" s="6">
        <v>4</v>
      </c>
      <c r="D99" s="6" t="s">
        <v>1110</v>
      </c>
      <c r="E99" s="173" t="str">
        <f t="shared" si="2"/>
        <v>N2.4_30-45_PyC_hypy</v>
      </c>
      <c r="F99" s="173" t="str">
        <f t="shared" si="3"/>
        <v>N2.4_30-45_PyC_hypy</v>
      </c>
      <c r="G99" s="174" t="s">
        <v>964</v>
      </c>
      <c r="H99" s="173" t="s">
        <v>916</v>
      </c>
      <c r="I99" s="173" t="s">
        <v>972</v>
      </c>
      <c r="J99" s="173">
        <v>0</v>
      </c>
      <c r="K99" s="173">
        <v>1</v>
      </c>
      <c r="L99" s="4" t="s">
        <v>955</v>
      </c>
      <c r="M99" s="173" t="s">
        <v>209</v>
      </c>
      <c r="N99" s="177"/>
      <c r="O99" s="177"/>
      <c r="P99" s="174" t="s">
        <v>1128</v>
      </c>
      <c r="S99" s="105"/>
      <c r="T99" s="105"/>
      <c r="U99" s="105"/>
      <c r="Y99" s="189">
        <v>9.0450047769417434</v>
      </c>
      <c r="AG99" s="10">
        <v>2022</v>
      </c>
      <c r="AK99" s="190">
        <v>0.16295500000000002</v>
      </c>
      <c r="AL99" s="190">
        <v>2.3029999999999999E-3</v>
      </c>
      <c r="AW99" s="191"/>
      <c r="AX99" s="191"/>
      <c r="AY99" s="191"/>
      <c r="AZ99" s="191"/>
      <c r="BA99" s="191"/>
      <c r="BB99" s="191"/>
      <c r="BC99" s="191"/>
      <c r="BD99" s="191"/>
      <c r="BE99" s="191"/>
      <c r="BF99" s="191"/>
      <c r="BG99" s="191"/>
      <c r="BH99" s="191"/>
      <c r="BI99" s="191"/>
      <c r="BJ99" s="191"/>
      <c r="BK99" s="191"/>
      <c r="BZ99" s="191"/>
    </row>
    <row r="100" spans="1:78" s="10" customFormat="1" ht="15.5" customHeight="1" x14ac:dyDescent="0.2">
      <c r="A100" s="10" t="s">
        <v>989</v>
      </c>
      <c r="B100" s="6" t="s">
        <v>1003</v>
      </c>
      <c r="C100" s="6">
        <v>4</v>
      </c>
      <c r="D100" s="6" t="s">
        <v>1111</v>
      </c>
      <c r="E100" s="173" t="str">
        <f t="shared" si="2"/>
        <v>N2.4_45-60_PyC_hypy</v>
      </c>
      <c r="F100" s="173" t="str">
        <f t="shared" si="3"/>
        <v>N2.4_45-60_PyC_hypy</v>
      </c>
      <c r="G100" s="174" t="s">
        <v>964</v>
      </c>
      <c r="H100" s="173" t="s">
        <v>916</v>
      </c>
      <c r="I100" s="173" t="s">
        <v>972</v>
      </c>
      <c r="J100" s="173">
        <v>0</v>
      </c>
      <c r="K100" s="173">
        <v>1</v>
      </c>
      <c r="L100" s="4" t="s">
        <v>955</v>
      </c>
      <c r="M100" s="173" t="s">
        <v>209</v>
      </c>
      <c r="N100" s="177"/>
      <c r="O100" s="177"/>
      <c r="P100" s="174" t="s">
        <v>1128</v>
      </c>
      <c r="S100" s="105"/>
      <c r="T100" s="105"/>
      <c r="U100" s="105"/>
      <c r="Y100" s="189">
        <v>8.6825427201452996</v>
      </c>
      <c r="AG100" s="10">
        <v>2020</v>
      </c>
      <c r="AK100" s="190">
        <v>0.25329999999999997</v>
      </c>
      <c r="AL100" s="190">
        <v>1.4000000000000002E-3</v>
      </c>
      <c r="AW100" s="191"/>
      <c r="AX100" s="191"/>
      <c r="AY100" s="191"/>
      <c r="AZ100" s="191"/>
      <c r="BA100" s="191"/>
      <c r="BB100" s="191"/>
      <c r="BC100" s="191"/>
      <c r="BD100" s="191"/>
      <c r="BE100" s="191"/>
      <c r="BF100" s="191"/>
      <c r="BG100" s="191"/>
      <c r="BH100" s="191"/>
      <c r="BI100" s="191"/>
      <c r="BJ100" s="191"/>
      <c r="BK100" s="191"/>
      <c r="BZ100" s="191"/>
    </row>
    <row r="101" spans="1:78" s="10" customFormat="1" ht="15.5" customHeight="1" x14ac:dyDescent="0.2">
      <c r="A101" s="10" t="s">
        <v>989</v>
      </c>
      <c r="B101" s="6" t="s">
        <v>1003</v>
      </c>
      <c r="C101" s="6">
        <v>5</v>
      </c>
      <c r="D101" s="6" t="s">
        <v>1112</v>
      </c>
      <c r="E101" s="173" t="str">
        <f t="shared" si="2"/>
        <v>N2.5_15-30_PyC_hypy</v>
      </c>
      <c r="F101" s="173" t="str">
        <f t="shared" si="3"/>
        <v>N2.5_15-30_PyC_hypy</v>
      </c>
      <c r="G101" s="174" t="s">
        <v>964</v>
      </c>
      <c r="H101" s="173" t="s">
        <v>916</v>
      </c>
      <c r="I101" s="173" t="s">
        <v>972</v>
      </c>
      <c r="J101" s="173">
        <v>0</v>
      </c>
      <c r="K101" s="173">
        <v>1</v>
      </c>
      <c r="L101" s="4" t="s">
        <v>955</v>
      </c>
      <c r="M101" s="173" t="s">
        <v>209</v>
      </c>
      <c r="N101" s="177"/>
      <c r="O101" s="177"/>
      <c r="P101" s="174" t="s">
        <v>1128</v>
      </c>
      <c r="S101" s="105"/>
      <c r="T101" s="105"/>
      <c r="U101" s="105"/>
      <c r="Y101" s="189"/>
      <c r="AG101" s="10">
        <v>2020</v>
      </c>
      <c r="AK101" s="190">
        <v>0.33889999999999998</v>
      </c>
      <c r="AL101" s="190">
        <v>1.7000000000000001E-3</v>
      </c>
      <c r="AW101" s="191"/>
      <c r="AX101" s="191"/>
      <c r="AY101" s="191"/>
      <c r="AZ101" s="191"/>
      <c r="BA101" s="191"/>
      <c r="BB101" s="191"/>
      <c r="BC101" s="191"/>
      <c r="BD101" s="191"/>
      <c r="BE101" s="191"/>
      <c r="BF101" s="191"/>
      <c r="BG101" s="191"/>
      <c r="BH101" s="191"/>
      <c r="BI101" s="191"/>
      <c r="BJ101" s="191"/>
      <c r="BK101" s="191"/>
      <c r="BZ101" s="191"/>
    </row>
    <row r="102" spans="1:78" s="10" customFormat="1" ht="15.5" customHeight="1" x14ac:dyDescent="0.2">
      <c r="A102" s="10" t="s">
        <v>989</v>
      </c>
      <c r="B102" s="6" t="s">
        <v>1003</v>
      </c>
      <c r="C102" s="6">
        <v>5</v>
      </c>
      <c r="D102" s="6" t="s">
        <v>1113</v>
      </c>
      <c r="E102" s="173" t="str">
        <f t="shared" si="2"/>
        <v>N2.5_30-45_PyC_hypy</v>
      </c>
      <c r="F102" s="173" t="str">
        <f t="shared" si="3"/>
        <v>N2.5_30-45_PyC_hypy</v>
      </c>
      <c r="G102" s="174" t="s">
        <v>964</v>
      </c>
      <c r="H102" s="173" t="s">
        <v>916</v>
      </c>
      <c r="I102" s="173" t="s">
        <v>972</v>
      </c>
      <c r="J102" s="173">
        <v>0</v>
      </c>
      <c r="K102" s="173">
        <v>1</v>
      </c>
      <c r="L102" s="4" t="s">
        <v>955</v>
      </c>
      <c r="M102" s="173" t="s">
        <v>209</v>
      </c>
      <c r="N102" s="177"/>
      <c r="O102" s="177"/>
      <c r="P102" s="174" t="s">
        <v>1128</v>
      </c>
      <c r="S102" s="105"/>
      <c r="T102" s="105"/>
      <c r="U102" s="105"/>
      <c r="Y102" s="189">
        <v>5.0834533858379691</v>
      </c>
      <c r="AG102" s="10">
        <v>2020</v>
      </c>
      <c r="AK102" s="190">
        <v>0.41399999999999998</v>
      </c>
      <c r="AL102" s="190">
        <v>2E-3</v>
      </c>
      <c r="AW102" s="191"/>
      <c r="AX102" s="191"/>
      <c r="AY102" s="191"/>
      <c r="AZ102" s="191"/>
      <c r="BA102" s="191"/>
      <c r="BB102" s="191"/>
      <c r="BC102" s="191"/>
      <c r="BD102" s="191"/>
      <c r="BE102" s="191"/>
      <c r="BF102" s="191"/>
      <c r="BG102" s="191"/>
      <c r="BH102" s="191"/>
      <c r="BI102" s="191"/>
      <c r="BJ102" s="191"/>
      <c r="BK102" s="191"/>
      <c r="BZ102" s="191"/>
    </row>
    <row r="103" spans="1:78" s="10" customFormat="1" ht="15.5" customHeight="1" x14ac:dyDescent="0.2">
      <c r="A103" s="10" t="s">
        <v>989</v>
      </c>
      <c r="B103" s="6" t="s">
        <v>1003</v>
      </c>
      <c r="C103" s="6">
        <v>5</v>
      </c>
      <c r="D103" s="6" t="s">
        <v>1114</v>
      </c>
      <c r="E103" s="173" t="str">
        <f t="shared" si="2"/>
        <v>N2.5_45-60_PyC_hypy</v>
      </c>
      <c r="F103" s="173" t="str">
        <f t="shared" si="3"/>
        <v>N2.5_45-60_PyC_hypy</v>
      </c>
      <c r="G103" s="174" t="s">
        <v>964</v>
      </c>
      <c r="H103" s="173" t="s">
        <v>916</v>
      </c>
      <c r="I103" s="173" t="s">
        <v>972</v>
      </c>
      <c r="J103" s="173">
        <v>0</v>
      </c>
      <c r="K103" s="173">
        <v>1</v>
      </c>
      <c r="L103" s="4" t="s">
        <v>955</v>
      </c>
      <c r="M103" s="173" t="s">
        <v>209</v>
      </c>
      <c r="N103" s="177"/>
      <c r="O103" s="177"/>
      <c r="P103" s="174" t="s">
        <v>1128</v>
      </c>
      <c r="S103" s="105"/>
      <c r="T103" s="105"/>
      <c r="U103" s="105"/>
      <c r="Y103" s="189">
        <v>10.436906025576134</v>
      </c>
      <c r="AG103" s="10">
        <v>2020</v>
      </c>
      <c r="AK103" s="190">
        <v>0.253</v>
      </c>
      <c r="AL103" s="190">
        <v>1.4000000000000002E-3</v>
      </c>
      <c r="AW103" s="191"/>
      <c r="AX103" s="191"/>
      <c r="AY103" s="191"/>
      <c r="AZ103" s="191"/>
      <c r="BA103" s="191"/>
      <c r="BB103" s="191"/>
      <c r="BC103" s="191"/>
      <c r="BD103" s="191"/>
      <c r="BE103" s="191"/>
      <c r="BF103" s="191"/>
      <c r="BG103" s="191"/>
      <c r="BH103" s="191"/>
      <c r="BI103" s="191"/>
      <c r="BJ103" s="191"/>
      <c r="BK103" s="191"/>
      <c r="BZ103" s="191"/>
    </row>
    <row r="104" spans="1:78" s="10" customFormat="1" ht="15.5" customHeight="1" x14ac:dyDescent="0.2">
      <c r="A104" s="10" t="s">
        <v>989</v>
      </c>
      <c r="B104" s="6" t="s">
        <v>1003</v>
      </c>
      <c r="C104" s="6">
        <v>6</v>
      </c>
      <c r="D104" s="6" t="s">
        <v>1115</v>
      </c>
      <c r="E104" s="173" t="str">
        <f t="shared" si="2"/>
        <v>N2.6_15-30_PyC_hypy</v>
      </c>
      <c r="F104" s="173" t="str">
        <f t="shared" si="3"/>
        <v>N2.6_15-30_PyC_hypy</v>
      </c>
      <c r="G104" s="174" t="s">
        <v>964</v>
      </c>
      <c r="H104" s="173" t="s">
        <v>916</v>
      </c>
      <c r="I104" s="173" t="s">
        <v>972</v>
      </c>
      <c r="J104" s="173">
        <v>0</v>
      </c>
      <c r="K104" s="173">
        <v>1</v>
      </c>
      <c r="L104" s="4" t="s">
        <v>955</v>
      </c>
      <c r="M104" s="173" t="s">
        <v>209</v>
      </c>
      <c r="N104" s="177"/>
      <c r="O104" s="177"/>
      <c r="P104" s="174" t="s">
        <v>1128</v>
      </c>
      <c r="S104" s="105"/>
      <c r="T104" s="105"/>
      <c r="U104" s="105"/>
      <c r="Y104" s="189">
        <v>5.7273858274861267</v>
      </c>
      <c r="AK104" s="190"/>
      <c r="AL104" s="190"/>
      <c r="AW104" s="191"/>
      <c r="AX104" s="191"/>
      <c r="AY104" s="191"/>
      <c r="AZ104" s="191"/>
      <c r="BA104" s="191"/>
      <c r="BB104" s="191"/>
      <c r="BC104" s="191"/>
      <c r="BD104" s="191"/>
      <c r="BE104" s="191"/>
      <c r="BF104" s="191"/>
      <c r="BG104" s="191"/>
      <c r="BH104" s="191"/>
      <c r="BI104" s="191"/>
      <c r="BJ104" s="191"/>
      <c r="BK104" s="191"/>
      <c r="BZ104" s="191"/>
    </row>
    <row r="105" spans="1:78" s="10" customFormat="1" ht="15.5" customHeight="1" x14ac:dyDescent="0.2">
      <c r="A105" s="10" t="s">
        <v>989</v>
      </c>
      <c r="B105" s="6" t="s">
        <v>1003</v>
      </c>
      <c r="C105" s="6">
        <v>6</v>
      </c>
      <c r="D105" s="6" t="s">
        <v>1116</v>
      </c>
      <c r="E105" s="173" t="str">
        <f t="shared" si="2"/>
        <v>N2.6_30-45_PyC_hypy</v>
      </c>
      <c r="F105" s="173" t="str">
        <f t="shared" si="3"/>
        <v>N2.6_30-45_PyC_hypy</v>
      </c>
      <c r="G105" s="174" t="s">
        <v>964</v>
      </c>
      <c r="H105" s="173" t="s">
        <v>916</v>
      </c>
      <c r="I105" s="173" t="s">
        <v>972</v>
      </c>
      <c r="J105" s="173">
        <v>0</v>
      </c>
      <c r="K105" s="173">
        <v>1</v>
      </c>
      <c r="L105" s="4" t="s">
        <v>955</v>
      </c>
      <c r="M105" s="173" t="s">
        <v>209</v>
      </c>
      <c r="N105" s="177"/>
      <c r="O105" s="177"/>
      <c r="P105" s="174" t="s">
        <v>1128</v>
      </c>
      <c r="S105" s="105"/>
      <c r="T105" s="105"/>
      <c r="U105" s="105"/>
      <c r="Y105" s="189">
        <v>7.4830591062766878</v>
      </c>
      <c r="AK105" s="190"/>
      <c r="AL105" s="190"/>
      <c r="AW105" s="191"/>
      <c r="AX105" s="191"/>
      <c r="AY105" s="191"/>
      <c r="AZ105" s="191"/>
      <c r="BA105" s="191"/>
      <c r="BB105" s="191"/>
      <c r="BC105" s="191"/>
      <c r="BD105" s="191"/>
      <c r="BE105" s="191"/>
      <c r="BF105" s="191"/>
      <c r="BG105" s="191"/>
      <c r="BH105" s="191"/>
      <c r="BI105" s="191"/>
      <c r="BJ105" s="191"/>
      <c r="BK105" s="191"/>
      <c r="BZ105" s="191"/>
    </row>
    <row r="106" spans="1:78" s="10" customFormat="1" ht="15.5" customHeight="1" x14ac:dyDescent="0.2">
      <c r="A106" s="10" t="s">
        <v>989</v>
      </c>
      <c r="B106" s="6" t="s">
        <v>1003</v>
      </c>
      <c r="C106" s="6">
        <v>6</v>
      </c>
      <c r="D106" s="6" t="s">
        <v>1117</v>
      </c>
      <c r="E106" s="173" t="str">
        <f t="shared" si="2"/>
        <v>N2.6_45-60_PyC_hypy</v>
      </c>
      <c r="F106" s="173" t="str">
        <f t="shared" si="3"/>
        <v>N2.6_45-60_PyC_hypy</v>
      </c>
      <c r="G106" s="174" t="s">
        <v>964</v>
      </c>
      <c r="H106" s="173" t="s">
        <v>916</v>
      </c>
      <c r="I106" s="173" t="s">
        <v>972</v>
      </c>
      <c r="J106" s="173">
        <v>0</v>
      </c>
      <c r="K106" s="173">
        <v>1</v>
      </c>
      <c r="L106" s="4" t="s">
        <v>955</v>
      </c>
      <c r="M106" s="173" t="s">
        <v>209</v>
      </c>
      <c r="N106" s="177"/>
      <c r="O106" s="177"/>
      <c r="P106" s="174" t="s">
        <v>1128</v>
      </c>
      <c r="S106" s="105"/>
      <c r="T106" s="105"/>
      <c r="U106" s="105"/>
      <c r="Y106" s="189">
        <v>4.5978803387189151</v>
      </c>
      <c r="AK106" s="190"/>
      <c r="AL106" s="190"/>
      <c r="AW106" s="191"/>
      <c r="AX106" s="191"/>
      <c r="AY106" s="191"/>
      <c r="AZ106" s="191"/>
      <c r="BA106" s="191"/>
      <c r="BB106" s="191"/>
      <c r="BC106" s="191"/>
      <c r="BD106" s="191"/>
      <c r="BE106" s="191"/>
      <c r="BF106" s="191"/>
      <c r="BG106" s="191"/>
      <c r="BH106" s="191"/>
      <c r="BI106" s="191"/>
      <c r="BJ106" s="191"/>
      <c r="BK106" s="191"/>
      <c r="BZ106" s="191"/>
    </row>
    <row r="107" spans="1:78" s="10" customFormat="1" ht="15.5" customHeight="1" x14ac:dyDescent="0.2">
      <c r="A107" s="10" t="s">
        <v>989</v>
      </c>
      <c r="B107" s="6" t="s">
        <v>1003</v>
      </c>
      <c r="C107" s="6">
        <v>9</v>
      </c>
      <c r="D107" s="6" t="s">
        <v>1118</v>
      </c>
      <c r="E107" s="173" t="str">
        <f t="shared" si="2"/>
        <v>N2.9_15-30_PyC_hypy</v>
      </c>
      <c r="F107" s="173" t="str">
        <f t="shared" si="3"/>
        <v>N2.9_15-30_PyC_hypy</v>
      </c>
      <c r="G107" s="174" t="s">
        <v>964</v>
      </c>
      <c r="H107" s="173" t="s">
        <v>916</v>
      </c>
      <c r="I107" s="173" t="s">
        <v>972</v>
      </c>
      <c r="J107" s="173">
        <v>0</v>
      </c>
      <c r="K107" s="173">
        <v>1</v>
      </c>
      <c r="L107" s="4" t="s">
        <v>955</v>
      </c>
      <c r="M107" s="173" t="s">
        <v>209</v>
      </c>
      <c r="N107" s="177"/>
      <c r="O107" s="177"/>
      <c r="P107" s="174" t="s">
        <v>1128</v>
      </c>
      <c r="S107" s="105"/>
      <c r="T107" s="105"/>
      <c r="U107" s="105"/>
      <c r="Y107" s="189"/>
      <c r="AK107" s="190"/>
      <c r="AL107" s="190"/>
      <c r="AW107" s="191"/>
      <c r="AX107" s="191"/>
      <c r="AY107" s="191"/>
      <c r="AZ107" s="191"/>
      <c r="BA107" s="191"/>
      <c r="BB107" s="191"/>
      <c r="BC107" s="191"/>
      <c r="BD107" s="191"/>
      <c r="BE107" s="191"/>
      <c r="BF107" s="191"/>
      <c r="BG107" s="191"/>
      <c r="BH107" s="191"/>
      <c r="BI107" s="191"/>
      <c r="BJ107" s="191"/>
      <c r="BK107" s="191"/>
      <c r="BZ107" s="191"/>
    </row>
    <row r="108" spans="1:78" s="10" customFormat="1" ht="15.5" customHeight="1" x14ac:dyDescent="0.2">
      <c r="A108" s="10" t="s">
        <v>989</v>
      </c>
      <c r="B108" s="6" t="s">
        <v>1005</v>
      </c>
      <c r="C108" s="6">
        <v>2</v>
      </c>
      <c r="D108" s="6" t="s">
        <v>1119</v>
      </c>
      <c r="E108" s="173" t="str">
        <f t="shared" si="2"/>
        <v>N5.2_15-30_PyC_hypy</v>
      </c>
      <c r="F108" s="173" t="str">
        <f t="shared" si="3"/>
        <v>N5.2_15-30_PyC_hypy</v>
      </c>
      <c r="G108" s="174" t="s">
        <v>964</v>
      </c>
      <c r="H108" s="173" t="s">
        <v>916</v>
      </c>
      <c r="I108" s="173" t="s">
        <v>972</v>
      </c>
      <c r="J108" s="173">
        <v>0</v>
      </c>
      <c r="K108" s="173">
        <v>1</v>
      </c>
      <c r="L108" s="4" t="s">
        <v>955</v>
      </c>
      <c r="M108" s="173" t="s">
        <v>209</v>
      </c>
      <c r="N108" s="177"/>
      <c r="O108" s="177"/>
      <c r="P108" s="174" t="s">
        <v>1128</v>
      </c>
      <c r="S108" s="105"/>
      <c r="T108" s="105"/>
      <c r="U108" s="105"/>
      <c r="Y108" s="189">
        <v>15.280593749380028</v>
      </c>
      <c r="AG108" s="10">
        <v>2022</v>
      </c>
      <c r="AK108" s="190">
        <v>6.4191999999999999E-2</v>
      </c>
      <c r="AL108" s="190">
        <v>8.4800000000000001E-4</v>
      </c>
      <c r="AW108" s="191"/>
      <c r="AX108" s="191"/>
      <c r="AY108" s="191"/>
      <c r="AZ108" s="191"/>
      <c r="BA108" s="191"/>
      <c r="BB108" s="191"/>
      <c r="BC108" s="191"/>
      <c r="BD108" s="191"/>
      <c r="BE108" s="191"/>
      <c r="BF108" s="191"/>
      <c r="BG108" s="191"/>
      <c r="BH108" s="191"/>
      <c r="BI108" s="191"/>
      <c r="BJ108" s="191"/>
      <c r="BK108" s="191"/>
      <c r="BZ108" s="191"/>
    </row>
    <row r="109" spans="1:78" s="10" customFormat="1" ht="15.5" customHeight="1" x14ac:dyDescent="0.2">
      <c r="A109" s="10" t="s">
        <v>989</v>
      </c>
      <c r="B109" s="6" t="s">
        <v>1005</v>
      </c>
      <c r="C109" s="6">
        <v>2</v>
      </c>
      <c r="D109" s="6" t="s">
        <v>1120</v>
      </c>
      <c r="E109" s="173" t="str">
        <f t="shared" si="2"/>
        <v>N5.2_30-45_PyC_hypy</v>
      </c>
      <c r="F109" s="173" t="str">
        <f t="shared" si="3"/>
        <v>N5.2_30-45_PyC_hypy</v>
      </c>
      <c r="G109" s="174" t="s">
        <v>964</v>
      </c>
      <c r="H109" s="173" t="s">
        <v>916</v>
      </c>
      <c r="I109" s="173" t="s">
        <v>972</v>
      </c>
      <c r="J109" s="173">
        <v>0</v>
      </c>
      <c r="K109" s="173">
        <v>1</v>
      </c>
      <c r="L109" s="4" t="s">
        <v>955</v>
      </c>
      <c r="M109" s="173" t="s">
        <v>209</v>
      </c>
      <c r="N109" s="177"/>
      <c r="O109" s="177"/>
      <c r="P109" s="174" t="s">
        <v>1128</v>
      </c>
      <c r="S109" s="105"/>
      <c r="T109" s="105"/>
      <c r="U109" s="105"/>
      <c r="Y109" s="189">
        <v>21.14887122214623</v>
      </c>
      <c r="AG109" s="10">
        <v>2022</v>
      </c>
      <c r="AK109" s="190">
        <v>6.7400000000000002E-2</v>
      </c>
      <c r="AL109" s="190">
        <v>1E-3</v>
      </c>
      <c r="AW109" s="191"/>
      <c r="AX109" s="191"/>
      <c r="AY109" s="191"/>
      <c r="AZ109" s="191"/>
      <c r="BA109" s="191"/>
      <c r="BB109" s="191"/>
      <c r="BC109" s="191"/>
      <c r="BD109" s="191"/>
      <c r="BE109" s="191"/>
      <c r="BF109" s="191"/>
      <c r="BG109" s="191"/>
      <c r="BH109" s="191"/>
      <c r="BI109" s="191"/>
      <c r="BJ109" s="191"/>
      <c r="BK109" s="191"/>
      <c r="BZ109" s="191"/>
    </row>
    <row r="110" spans="1:78" s="10" customFormat="1" ht="15.5" customHeight="1" x14ac:dyDescent="0.2">
      <c r="A110" s="10" t="s">
        <v>989</v>
      </c>
      <c r="B110" s="6" t="s">
        <v>1005</v>
      </c>
      <c r="C110" s="6">
        <v>2</v>
      </c>
      <c r="D110" s="6" t="s">
        <v>1121</v>
      </c>
      <c r="E110" s="173" t="str">
        <f t="shared" si="2"/>
        <v>N5.2_45-60_PyC_hypy</v>
      </c>
      <c r="F110" s="173" t="str">
        <f t="shared" si="3"/>
        <v>N5.2_45-60_PyC_hypy</v>
      </c>
      <c r="G110" s="174" t="s">
        <v>964</v>
      </c>
      <c r="H110" s="173" t="s">
        <v>916</v>
      </c>
      <c r="I110" s="173" t="s">
        <v>972</v>
      </c>
      <c r="J110" s="173">
        <v>0</v>
      </c>
      <c r="K110" s="173">
        <v>1</v>
      </c>
      <c r="L110" s="4" t="s">
        <v>955</v>
      </c>
      <c r="M110" s="173" t="s">
        <v>209</v>
      </c>
      <c r="N110" s="177"/>
      <c r="O110" s="177"/>
      <c r="P110" s="174" t="s">
        <v>1128</v>
      </c>
      <c r="S110" s="105"/>
      <c r="T110" s="105"/>
      <c r="U110" s="105"/>
      <c r="Y110" s="189"/>
      <c r="AK110" s="190"/>
      <c r="AL110" s="190"/>
      <c r="AW110" s="191"/>
      <c r="AX110" s="191"/>
      <c r="AY110" s="191"/>
      <c r="AZ110" s="191"/>
      <c r="BA110" s="191"/>
      <c r="BB110" s="191"/>
      <c r="BC110" s="191"/>
      <c r="BD110" s="191"/>
      <c r="BE110" s="191"/>
      <c r="BF110" s="191"/>
      <c r="BG110" s="191"/>
      <c r="BH110" s="191"/>
      <c r="BI110" s="191"/>
      <c r="BJ110" s="191"/>
      <c r="BK110" s="191"/>
      <c r="BZ110" s="191"/>
    </row>
    <row r="111" spans="1:78" s="10" customFormat="1" ht="15.5" customHeight="1" x14ac:dyDescent="0.2">
      <c r="A111" s="10" t="s">
        <v>989</v>
      </c>
      <c r="B111" s="6" t="s">
        <v>1005</v>
      </c>
      <c r="C111" s="6">
        <v>4</v>
      </c>
      <c r="D111" s="6" t="s">
        <v>1122</v>
      </c>
      <c r="E111" s="173" t="str">
        <f t="shared" si="2"/>
        <v>N5.4_15-30_PyC_hypy</v>
      </c>
      <c r="F111" s="173" t="str">
        <f t="shared" si="3"/>
        <v>N5.4_15-30_PyC_hypy</v>
      </c>
      <c r="G111" s="174" t="s">
        <v>964</v>
      </c>
      <c r="H111" s="173" t="s">
        <v>916</v>
      </c>
      <c r="I111" s="173" t="s">
        <v>972</v>
      </c>
      <c r="J111" s="173">
        <v>0</v>
      </c>
      <c r="K111" s="173">
        <v>1</v>
      </c>
      <c r="L111" s="4" t="s">
        <v>955</v>
      </c>
      <c r="M111" s="173" t="s">
        <v>209</v>
      </c>
      <c r="N111" s="177"/>
      <c r="O111" s="177"/>
      <c r="P111" s="174" t="s">
        <v>1128</v>
      </c>
      <c r="S111" s="105"/>
      <c r="T111" s="105"/>
      <c r="U111" s="105"/>
      <c r="Y111" s="189">
        <v>19.081991091252092</v>
      </c>
      <c r="AK111" s="190"/>
      <c r="AL111" s="190"/>
      <c r="AW111" s="191"/>
      <c r="AX111" s="191"/>
      <c r="AY111" s="191"/>
      <c r="AZ111" s="191"/>
      <c r="BA111" s="191"/>
      <c r="BB111" s="191"/>
      <c r="BC111" s="191"/>
      <c r="BD111" s="191"/>
      <c r="BE111" s="191"/>
      <c r="BF111" s="191"/>
      <c r="BG111" s="191"/>
      <c r="BH111" s="191"/>
      <c r="BI111" s="191"/>
      <c r="BJ111" s="191"/>
      <c r="BK111" s="191"/>
      <c r="BZ111" s="191"/>
    </row>
    <row r="112" spans="1:78" s="10" customFormat="1" ht="15.5" customHeight="1" x14ac:dyDescent="0.2">
      <c r="A112" s="10" t="s">
        <v>989</v>
      </c>
      <c r="B112" s="6" t="s">
        <v>1005</v>
      </c>
      <c r="C112" s="6">
        <v>4</v>
      </c>
      <c r="D112" s="6" t="s">
        <v>1123</v>
      </c>
      <c r="E112" s="173" t="str">
        <f t="shared" si="2"/>
        <v>N5.4_30-45_PyC_hypy</v>
      </c>
      <c r="F112" s="173" t="str">
        <f t="shared" si="3"/>
        <v>N5.4_30-45_PyC_hypy</v>
      </c>
      <c r="G112" s="174" t="s">
        <v>964</v>
      </c>
      <c r="H112" s="173" t="s">
        <v>916</v>
      </c>
      <c r="I112" s="173" t="s">
        <v>972</v>
      </c>
      <c r="J112" s="173">
        <v>0</v>
      </c>
      <c r="K112" s="173">
        <v>1</v>
      </c>
      <c r="L112" s="4" t="s">
        <v>955</v>
      </c>
      <c r="M112" s="173" t="s">
        <v>209</v>
      </c>
      <c r="N112" s="177"/>
      <c r="O112" s="177"/>
      <c r="P112" s="174" t="s">
        <v>1128</v>
      </c>
      <c r="S112" s="105"/>
      <c r="T112" s="105"/>
      <c r="U112" s="105"/>
      <c r="Y112" s="189">
        <v>21.930297618738916</v>
      </c>
      <c r="AK112" s="190"/>
      <c r="AL112" s="190"/>
      <c r="AW112" s="191"/>
      <c r="AX112" s="191"/>
      <c r="AY112" s="191"/>
      <c r="AZ112" s="191"/>
      <c r="BA112" s="191"/>
      <c r="BB112" s="191"/>
      <c r="BC112" s="191"/>
      <c r="BD112" s="191"/>
      <c r="BE112" s="191"/>
      <c r="BF112" s="191"/>
      <c r="BG112" s="191"/>
      <c r="BH112" s="191"/>
      <c r="BI112" s="191"/>
      <c r="BJ112" s="191"/>
      <c r="BK112" s="191"/>
      <c r="BZ112" s="191"/>
    </row>
    <row r="113" spans="1:78" s="10" customFormat="1" ht="15.5" customHeight="1" x14ac:dyDescent="0.2">
      <c r="A113" s="10" t="s">
        <v>989</v>
      </c>
      <c r="B113" s="6" t="s">
        <v>1005</v>
      </c>
      <c r="C113" s="6">
        <v>4</v>
      </c>
      <c r="D113" s="6" t="s">
        <v>1124</v>
      </c>
      <c r="E113" s="173" t="str">
        <f t="shared" si="2"/>
        <v>N5.4_45-60_PyC_hypy</v>
      </c>
      <c r="F113" s="173" t="str">
        <f t="shared" si="3"/>
        <v>N5.4_45-60_PyC_hypy</v>
      </c>
      <c r="G113" s="174" t="s">
        <v>964</v>
      </c>
      <c r="H113" s="173" t="s">
        <v>916</v>
      </c>
      <c r="I113" s="173" t="s">
        <v>972</v>
      </c>
      <c r="J113" s="173">
        <f>J11</f>
        <v>0</v>
      </c>
      <c r="K113" s="173">
        <v>1</v>
      </c>
      <c r="L113" s="4" t="s">
        <v>955</v>
      </c>
      <c r="M113" s="173" t="s">
        <v>209</v>
      </c>
      <c r="N113" s="177"/>
      <c r="O113" s="177"/>
      <c r="P113" s="174" t="s">
        <v>1128</v>
      </c>
      <c r="S113" s="105"/>
      <c r="T113" s="105"/>
      <c r="U113" s="105"/>
      <c r="Y113" s="189">
        <v>20.702529688063485</v>
      </c>
      <c r="AK113" s="190"/>
      <c r="AL113" s="190"/>
      <c r="AW113" s="191"/>
      <c r="AX113" s="191"/>
      <c r="AY113" s="191"/>
      <c r="AZ113" s="191"/>
      <c r="BA113" s="191"/>
      <c r="BB113" s="191"/>
      <c r="BC113" s="191"/>
      <c r="BD113" s="191"/>
      <c r="BE113" s="191"/>
      <c r="BF113" s="191"/>
      <c r="BG113" s="191"/>
      <c r="BH113" s="191"/>
      <c r="BI113" s="191"/>
      <c r="BJ113" s="191"/>
      <c r="BK113" s="191"/>
      <c r="BZ113" s="191"/>
    </row>
    <row r="114" spans="1:78" s="10" customFormat="1" ht="15.5" customHeight="1" x14ac:dyDescent="0.2">
      <c r="A114" s="10" t="s">
        <v>989</v>
      </c>
      <c r="B114" s="6" t="s">
        <v>1005</v>
      </c>
      <c r="C114" s="6">
        <v>7</v>
      </c>
      <c r="D114" s="6" t="s">
        <v>1125</v>
      </c>
      <c r="E114" s="173" t="str">
        <f t="shared" si="2"/>
        <v>N5.7_15-30_PyC_hypy</v>
      </c>
      <c r="F114" s="173" t="str">
        <f t="shared" si="3"/>
        <v>N5.7_15-30_PyC_hypy</v>
      </c>
      <c r="G114" s="174" t="s">
        <v>964</v>
      </c>
      <c r="H114" s="173" t="s">
        <v>916</v>
      </c>
      <c r="I114" s="173" t="s">
        <v>972</v>
      </c>
      <c r="J114" s="173">
        <v>0</v>
      </c>
      <c r="K114" s="173">
        <v>1</v>
      </c>
      <c r="L114" s="4" t="s">
        <v>955</v>
      </c>
      <c r="M114" s="173" t="s">
        <v>209</v>
      </c>
      <c r="N114" s="177"/>
      <c r="O114" s="177"/>
      <c r="P114" s="174" t="s">
        <v>1128</v>
      </c>
      <c r="S114" s="105"/>
      <c r="T114" s="105"/>
      <c r="U114" s="105"/>
      <c r="Y114" s="189">
        <v>13.707810446624915</v>
      </c>
      <c r="AK114" s="190"/>
      <c r="AL114" s="190"/>
      <c r="AW114" s="191"/>
      <c r="AX114" s="191"/>
      <c r="AY114" s="191"/>
      <c r="AZ114" s="191"/>
      <c r="BA114" s="191"/>
      <c r="BB114" s="191"/>
      <c r="BC114" s="191"/>
      <c r="BD114" s="191"/>
      <c r="BE114" s="191"/>
      <c r="BF114" s="191"/>
      <c r="BG114" s="191"/>
      <c r="BH114" s="191"/>
      <c r="BI114" s="191"/>
      <c r="BJ114" s="191"/>
      <c r="BK114" s="191"/>
      <c r="BZ114" s="191"/>
    </row>
    <row r="115" spans="1:78" s="10" customFormat="1" ht="15.5" customHeight="1" x14ac:dyDescent="0.2">
      <c r="A115" s="10" t="s">
        <v>989</v>
      </c>
      <c r="B115" s="6" t="s">
        <v>1005</v>
      </c>
      <c r="C115" s="6">
        <v>7</v>
      </c>
      <c r="D115" s="6" t="s">
        <v>1126</v>
      </c>
      <c r="E115" s="173" t="str">
        <f t="shared" si="2"/>
        <v>N5.7_30-45_PyC_hypy</v>
      </c>
      <c r="F115" s="173" t="str">
        <f t="shared" si="3"/>
        <v>N5.7_30-45_PyC_hypy</v>
      </c>
      <c r="G115" s="174" t="s">
        <v>964</v>
      </c>
      <c r="H115" s="173" t="s">
        <v>916</v>
      </c>
      <c r="I115" s="173" t="s">
        <v>972</v>
      </c>
      <c r="J115" s="173">
        <v>0</v>
      </c>
      <c r="K115" s="173">
        <v>1</v>
      </c>
      <c r="L115" s="4" t="s">
        <v>955</v>
      </c>
      <c r="M115" s="173" t="s">
        <v>209</v>
      </c>
      <c r="N115" s="177"/>
      <c r="O115" s="177"/>
      <c r="P115" s="174" t="s">
        <v>1128</v>
      </c>
      <c r="S115" s="105"/>
      <c r="T115" s="105"/>
      <c r="U115" s="105"/>
      <c r="Y115" s="189">
        <v>11.571766657120101</v>
      </c>
      <c r="AK115" s="190"/>
      <c r="AL115" s="190"/>
      <c r="AW115" s="191"/>
      <c r="AX115" s="191"/>
      <c r="AY115" s="191"/>
      <c r="AZ115" s="191"/>
      <c r="BA115" s="191"/>
      <c r="BB115" s="191"/>
      <c r="BC115" s="191"/>
      <c r="BD115" s="191"/>
      <c r="BE115" s="191"/>
      <c r="BF115" s="191"/>
      <c r="BG115" s="191"/>
      <c r="BH115" s="191"/>
      <c r="BI115" s="191"/>
      <c r="BJ115" s="191"/>
      <c r="BK115" s="191"/>
      <c r="BZ115" s="191"/>
    </row>
    <row r="116" spans="1:78" s="10" customFormat="1" ht="15.5" customHeight="1" x14ac:dyDescent="0.2">
      <c r="A116" s="10" t="s">
        <v>989</v>
      </c>
      <c r="B116" s="6" t="s">
        <v>1005</v>
      </c>
      <c r="C116" s="6">
        <v>7</v>
      </c>
      <c r="D116" s="6" t="s">
        <v>1127</v>
      </c>
      <c r="E116" s="173" t="str">
        <f t="shared" si="2"/>
        <v>N5.7_45-60_PyC_hypy</v>
      </c>
      <c r="F116" s="173" t="str">
        <f t="shared" si="3"/>
        <v>N5.7_45-60_PyC_hypy</v>
      </c>
      <c r="G116" s="174" t="s">
        <v>964</v>
      </c>
      <c r="H116" s="173" t="s">
        <v>916</v>
      </c>
      <c r="I116" s="173" t="s">
        <v>972</v>
      </c>
      <c r="J116" s="173">
        <v>0</v>
      </c>
      <c r="K116" s="173">
        <v>1</v>
      </c>
      <c r="L116" s="4" t="s">
        <v>955</v>
      </c>
      <c r="M116" s="173" t="s">
        <v>209</v>
      </c>
      <c r="N116" s="177"/>
      <c r="O116" s="177"/>
      <c r="P116" s="174" t="s">
        <v>1128</v>
      </c>
      <c r="S116" s="105"/>
      <c r="T116" s="105"/>
      <c r="U116" s="105"/>
      <c r="Y116" s="189"/>
      <c r="AK116" s="190"/>
      <c r="AL116" s="190"/>
      <c r="AW116" s="191"/>
      <c r="AX116" s="191"/>
      <c r="AY116" s="191"/>
      <c r="AZ116" s="191"/>
      <c r="BA116" s="191"/>
      <c r="BB116" s="191"/>
      <c r="BC116" s="191"/>
      <c r="BD116" s="191"/>
      <c r="BE116" s="191"/>
      <c r="BF116" s="191"/>
      <c r="BG116" s="191"/>
      <c r="BH116" s="191"/>
      <c r="BI116" s="191"/>
      <c r="BJ116" s="191"/>
      <c r="BK116" s="191"/>
      <c r="BZ116" s="191"/>
    </row>
    <row r="117" spans="1:78" x14ac:dyDescent="0.2">
      <c r="L117" s="4"/>
      <c r="M117" s="7"/>
      <c r="AK117" s="196"/>
      <c r="AL117" s="196"/>
    </row>
    <row r="118" spans="1:78" x14ac:dyDescent="0.2">
      <c r="L118" s="4"/>
      <c r="M118" s="7"/>
      <c r="AK118" s="196"/>
      <c r="AL118" s="196"/>
    </row>
    <row r="119" spans="1:78" x14ac:dyDescent="0.2">
      <c r="L119" s="4"/>
      <c r="M119" s="7"/>
      <c r="AK119" s="196"/>
      <c r="AL119" s="196"/>
    </row>
    <row r="120" spans="1:78" x14ac:dyDescent="0.2">
      <c r="L120" s="4"/>
      <c r="M120" s="7"/>
      <c r="AK120" s="196"/>
      <c r="AL120" s="196"/>
    </row>
    <row r="121" spans="1:78" x14ac:dyDescent="0.2">
      <c r="L121" s="4"/>
      <c r="M121" s="7"/>
      <c r="AK121" s="196"/>
      <c r="AL121" s="196"/>
    </row>
    <row r="122" spans="1:78" x14ac:dyDescent="0.2">
      <c r="L122" s="4"/>
      <c r="M122" s="7"/>
      <c r="AK122" s="196"/>
      <c r="AL122" s="196"/>
    </row>
    <row r="123" spans="1:78" x14ac:dyDescent="0.2">
      <c r="L123" s="4"/>
      <c r="M123" s="7"/>
      <c r="AK123" s="196"/>
      <c r="AL123" s="196"/>
    </row>
    <row r="124" spans="1:78" x14ac:dyDescent="0.2">
      <c r="L124" s="4"/>
      <c r="M124" s="7"/>
      <c r="AK124" s="196"/>
      <c r="AL124" s="196"/>
    </row>
    <row r="125" spans="1:78" x14ac:dyDescent="0.2">
      <c r="L125" s="4"/>
      <c r="M125" s="7"/>
      <c r="AK125" s="196"/>
      <c r="AL125" s="196"/>
    </row>
    <row r="126" spans="1:78" x14ac:dyDescent="0.2">
      <c r="L126" s="4"/>
      <c r="M126" s="7"/>
      <c r="AK126" s="196"/>
      <c r="AL126" s="196"/>
    </row>
    <row r="127" spans="1:78" x14ac:dyDescent="0.2">
      <c r="L127" s="4"/>
      <c r="M127" s="7"/>
      <c r="AK127" s="196"/>
      <c r="AL127" s="196"/>
    </row>
    <row r="128" spans="1:78" x14ac:dyDescent="0.2">
      <c r="L128" s="4"/>
      <c r="M128" s="7"/>
      <c r="AK128" s="196"/>
      <c r="AL128" s="196"/>
    </row>
    <row r="129" spans="12:38" x14ac:dyDescent="0.2">
      <c r="L129" s="4"/>
      <c r="M129" s="7"/>
      <c r="AK129" s="196"/>
      <c r="AL129" s="196"/>
    </row>
    <row r="130" spans="12:38" x14ac:dyDescent="0.2">
      <c r="L130" s="4"/>
      <c r="M130" s="7"/>
      <c r="AK130" s="196"/>
      <c r="AL130" s="196"/>
    </row>
    <row r="131" spans="12:38" x14ac:dyDescent="0.2">
      <c r="L131" s="4"/>
      <c r="M131" s="7"/>
      <c r="AK131" s="196"/>
      <c r="AL131" s="196"/>
    </row>
    <row r="132" spans="12:38" x14ac:dyDescent="0.2">
      <c r="L132" s="4"/>
      <c r="M132" s="7"/>
      <c r="AK132" s="196"/>
      <c r="AL132" s="196"/>
    </row>
    <row r="133" spans="12:38" x14ac:dyDescent="0.2">
      <c r="L133" s="4"/>
      <c r="M133" s="7"/>
      <c r="AK133" s="196"/>
      <c r="AL133" s="196"/>
    </row>
    <row r="134" spans="12:38" x14ac:dyDescent="0.2">
      <c r="L134" s="4"/>
      <c r="M134" s="7"/>
      <c r="AK134" s="196"/>
      <c r="AL134" s="196"/>
    </row>
    <row r="135" spans="12:38" x14ac:dyDescent="0.2">
      <c r="L135" s="4"/>
      <c r="M135" s="7"/>
      <c r="AK135" s="196"/>
      <c r="AL135" s="196"/>
    </row>
    <row r="136" spans="12:38" x14ac:dyDescent="0.2">
      <c r="L136" s="4"/>
      <c r="M136" s="7"/>
      <c r="AK136" s="196"/>
      <c r="AL136" s="196"/>
    </row>
    <row r="137" spans="12:38" x14ac:dyDescent="0.2">
      <c r="L137" s="4"/>
      <c r="M137" s="7"/>
      <c r="AK137" s="196"/>
      <c r="AL137" s="196"/>
    </row>
    <row r="138" spans="12:38" x14ac:dyDescent="0.2">
      <c r="L138" s="4"/>
      <c r="M138" s="7"/>
      <c r="AK138" s="196"/>
      <c r="AL138" s="196"/>
    </row>
    <row r="139" spans="12:38" x14ac:dyDescent="0.2">
      <c r="L139" s="4"/>
      <c r="M139" s="7"/>
      <c r="AK139" s="196"/>
      <c r="AL139" s="196"/>
    </row>
    <row r="140" spans="12:38" x14ac:dyDescent="0.2">
      <c r="L140" s="4"/>
      <c r="M140" s="7"/>
      <c r="AK140" s="196"/>
      <c r="AL140" s="196"/>
    </row>
    <row r="141" spans="12:38" x14ac:dyDescent="0.2">
      <c r="L141" s="4"/>
      <c r="M141" s="7"/>
      <c r="AK141" s="196"/>
      <c r="AL141" s="196"/>
    </row>
    <row r="142" spans="12:38" x14ac:dyDescent="0.2">
      <c r="L142" s="4"/>
      <c r="M142" s="7"/>
      <c r="AK142" s="196"/>
      <c r="AL142" s="196"/>
    </row>
    <row r="143" spans="12:38" x14ac:dyDescent="0.2">
      <c r="L143" s="4"/>
      <c r="M143" s="7"/>
      <c r="AK143" s="196"/>
      <c r="AL143" s="196"/>
    </row>
    <row r="144" spans="12:38" x14ac:dyDescent="0.2">
      <c r="L144" s="4"/>
      <c r="M144" s="7"/>
      <c r="AK144" s="196"/>
      <c r="AL144" s="196"/>
    </row>
    <row r="145" spans="12:38" x14ac:dyDescent="0.2">
      <c r="L145" s="4"/>
      <c r="M145" s="7"/>
      <c r="AK145" s="196"/>
      <c r="AL145" s="196"/>
    </row>
    <row r="146" spans="12:38" x14ac:dyDescent="0.2">
      <c r="L146" s="4"/>
      <c r="M146" s="7"/>
      <c r="AK146" s="196"/>
      <c r="AL146" s="196"/>
    </row>
    <row r="147" spans="12:38" x14ac:dyDescent="0.2">
      <c r="L147" s="4"/>
      <c r="M147" s="7"/>
      <c r="AK147" s="196"/>
      <c r="AL147" s="196"/>
    </row>
    <row r="148" spans="12:38" x14ac:dyDescent="0.2">
      <c r="L148" s="4"/>
      <c r="M148" s="7"/>
      <c r="AK148" s="196"/>
      <c r="AL148" s="196"/>
    </row>
    <row r="149" spans="12:38" x14ac:dyDescent="0.2">
      <c r="L149" s="4"/>
      <c r="M149" s="7"/>
      <c r="AK149" s="196"/>
      <c r="AL149" s="196"/>
    </row>
    <row r="150" spans="12:38" x14ac:dyDescent="0.2">
      <c r="L150" s="4"/>
      <c r="M150" s="7"/>
      <c r="AK150" s="196"/>
      <c r="AL150" s="196"/>
    </row>
    <row r="151" spans="12:38" x14ac:dyDescent="0.2">
      <c r="L151" s="4"/>
      <c r="M151" s="7"/>
      <c r="AK151" s="196"/>
      <c r="AL151" s="196"/>
    </row>
    <row r="152" spans="12:38" x14ac:dyDescent="0.2">
      <c r="L152" s="4"/>
      <c r="M152" s="7"/>
      <c r="AK152" s="196"/>
      <c r="AL152" s="196"/>
    </row>
    <row r="153" spans="12:38" x14ac:dyDescent="0.2">
      <c r="L153" s="4"/>
      <c r="M153" s="7"/>
      <c r="AK153" s="196"/>
      <c r="AL153" s="196"/>
    </row>
    <row r="154" spans="12:38" x14ac:dyDescent="0.2">
      <c r="L154" s="4"/>
      <c r="M154" s="7"/>
      <c r="AK154" s="196"/>
      <c r="AL154" s="196"/>
    </row>
    <row r="155" spans="12:38" x14ac:dyDescent="0.2">
      <c r="L155" s="4"/>
      <c r="M155" s="7"/>
      <c r="AK155" s="196"/>
      <c r="AL155" s="196"/>
    </row>
    <row r="156" spans="12:38" x14ac:dyDescent="0.2">
      <c r="L156" s="4"/>
      <c r="M156" s="7"/>
      <c r="AK156" s="196"/>
      <c r="AL156" s="196"/>
    </row>
    <row r="157" spans="12:38" x14ac:dyDescent="0.2">
      <c r="L157" s="4"/>
      <c r="M157" s="7"/>
      <c r="AK157" s="196"/>
      <c r="AL157" s="196"/>
    </row>
    <row r="158" spans="12:38" x14ac:dyDescent="0.2">
      <c r="L158" s="4"/>
      <c r="M158" s="7"/>
      <c r="AK158" s="196"/>
      <c r="AL158" s="196"/>
    </row>
    <row r="159" spans="12:38" x14ac:dyDescent="0.2">
      <c r="L159" s="4"/>
      <c r="M159" s="7"/>
      <c r="AK159" s="196"/>
      <c r="AL159" s="196"/>
    </row>
    <row r="160" spans="12:38" x14ac:dyDescent="0.2">
      <c r="L160" s="4"/>
      <c r="M160" s="7"/>
      <c r="AK160" s="196"/>
      <c r="AL160" s="196"/>
    </row>
    <row r="161" spans="12:38" x14ac:dyDescent="0.2">
      <c r="L161" s="4"/>
      <c r="M161" s="7"/>
      <c r="AK161" s="196"/>
      <c r="AL161" s="196"/>
    </row>
    <row r="162" spans="12:38" x14ac:dyDescent="0.2">
      <c r="L162" s="4"/>
      <c r="M162" s="7"/>
      <c r="AK162" s="196"/>
      <c r="AL162" s="196"/>
    </row>
    <row r="163" spans="12:38" x14ac:dyDescent="0.2">
      <c r="L163" s="4"/>
      <c r="M163" s="7"/>
      <c r="AK163" s="196"/>
      <c r="AL163" s="196"/>
    </row>
    <row r="164" spans="12:38" x14ac:dyDescent="0.2">
      <c r="L164" s="4"/>
      <c r="M164" s="7"/>
      <c r="AK164" s="196"/>
      <c r="AL164" s="196"/>
    </row>
    <row r="165" spans="12:38" x14ac:dyDescent="0.2">
      <c r="L165" s="4"/>
      <c r="M165" s="7"/>
      <c r="AK165" s="196"/>
      <c r="AL165" s="196"/>
    </row>
    <row r="166" spans="12:38" x14ac:dyDescent="0.2">
      <c r="L166" s="4"/>
      <c r="M166" s="7"/>
      <c r="AK166" s="196"/>
      <c r="AL166" s="196"/>
    </row>
    <row r="167" spans="12:38" x14ac:dyDescent="0.2">
      <c r="L167" s="4"/>
      <c r="M167" s="7"/>
      <c r="AK167" s="196"/>
      <c r="AL167" s="196"/>
    </row>
    <row r="168" spans="12:38" x14ac:dyDescent="0.2">
      <c r="L168" s="4"/>
      <c r="M168" s="7"/>
      <c r="AK168" s="196"/>
      <c r="AL168" s="196"/>
    </row>
    <row r="169" spans="12:38" x14ac:dyDescent="0.2">
      <c r="L169" s="4"/>
      <c r="M169" s="7"/>
      <c r="AK169" s="196"/>
      <c r="AL169" s="196"/>
    </row>
    <row r="170" spans="12:38" x14ac:dyDescent="0.2">
      <c r="L170" s="4"/>
      <c r="M170" s="7"/>
      <c r="AK170" s="196"/>
      <c r="AL170" s="196"/>
    </row>
    <row r="171" spans="12:38" x14ac:dyDescent="0.2">
      <c r="L171" s="4"/>
      <c r="M171" s="7"/>
      <c r="AK171" s="196"/>
      <c r="AL171" s="196"/>
    </row>
    <row r="172" spans="12:38" x14ac:dyDescent="0.2">
      <c r="L172" s="4"/>
      <c r="M172" s="7"/>
      <c r="AK172" s="196"/>
      <c r="AL172" s="196"/>
    </row>
    <row r="173" spans="12:38" x14ac:dyDescent="0.2">
      <c r="L173" s="4"/>
      <c r="M173" s="7"/>
      <c r="AK173" s="196"/>
      <c r="AL173" s="196"/>
    </row>
    <row r="174" spans="12:38" x14ac:dyDescent="0.2">
      <c r="L174" s="4"/>
      <c r="M174" s="7"/>
      <c r="AK174" s="196"/>
      <c r="AL174" s="196"/>
    </row>
    <row r="175" spans="12:38" x14ac:dyDescent="0.2">
      <c r="L175" s="4"/>
      <c r="M175" s="7"/>
      <c r="AK175" s="196"/>
      <c r="AL175" s="196"/>
    </row>
    <row r="176" spans="12:38" x14ac:dyDescent="0.2">
      <c r="L176" s="4"/>
      <c r="M176" s="7"/>
      <c r="AK176" s="196"/>
      <c r="AL176" s="196"/>
    </row>
    <row r="177" spans="12:38" x14ac:dyDescent="0.2">
      <c r="L177" s="4"/>
      <c r="M177" s="7"/>
      <c r="AK177" s="196"/>
      <c r="AL177" s="196"/>
    </row>
    <row r="178" spans="12:38" x14ac:dyDescent="0.2">
      <c r="L178" s="4"/>
      <c r="M178" s="7"/>
      <c r="AK178" s="196"/>
      <c r="AL178" s="196"/>
    </row>
    <row r="179" spans="12:38" x14ac:dyDescent="0.2">
      <c r="L179" s="4"/>
      <c r="M179" s="7"/>
      <c r="AK179" s="196"/>
      <c r="AL179" s="196"/>
    </row>
    <row r="180" spans="12:38" x14ac:dyDescent="0.2">
      <c r="L180" s="4"/>
      <c r="M180" s="7"/>
      <c r="AK180" s="196"/>
      <c r="AL180" s="196"/>
    </row>
    <row r="181" spans="12:38" x14ac:dyDescent="0.2">
      <c r="L181" s="4"/>
      <c r="M181" s="7"/>
      <c r="AK181" s="196"/>
      <c r="AL181" s="196"/>
    </row>
    <row r="182" spans="12:38" x14ac:dyDescent="0.2">
      <c r="L182" s="4"/>
      <c r="M182" s="7"/>
      <c r="AK182" s="196"/>
      <c r="AL182" s="196"/>
    </row>
    <row r="183" spans="12:38" x14ac:dyDescent="0.2">
      <c r="L183" s="4"/>
      <c r="M183" s="7"/>
      <c r="AK183" s="196"/>
      <c r="AL183" s="196"/>
    </row>
    <row r="184" spans="12:38" x14ac:dyDescent="0.2">
      <c r="L184" s="4"/>
      <c r="M184" s="7"/>
      <c r="AK184" s="196"/>
      <c r="AL184" s="196"/>
    </row>
    <row r="185" spans="12:38" x14ac:dyDescent="0.2">
      <c r="L185" s="4"/>
      <c r="M185" s="7"/>
      <c r="AK185" s="196"/>
      <c r="AL185" s="196"/>
    </row>
    <row r="186" spans="12:38" x14ac:dyDescent="0.2">
      <c r="L186" s="4"/>
      <c r="M186" s="7"/>
      <c r="AK186" s="196"/>
      <c r="AL186" s="196"/>
    </row>
    <row r="187" spans="12:38" x14ac:dyDescent="0.2">
      <c r="L187" s="4"/>
      <c r="M187" s="7"/>
      <c r="AK187" s="196"/>
      <c r="AL187" s="196"/>
    </row>
    <row r="188" spans="12:38" x14ac:dyDescent="0.2">
      <c r="L188" s="4"/>
      <c r="M188" s="7"/>
      <c r="AK188" s="196"/>
      <c r="AL188" s="196"/>
    </row>
    <row r="189" spans="12:38" x14ac:dyDescent="0.2">
      <c r="L189" s="4"/>
      <c r="M189" s="7"/>
      <c r="AK189" s="196"/>
      <c r="AL189" s="196"/>
    </row>
    <row r="190" spans="12:38" x14ac:dyDescent="0.2">
      <c r="L190" s="4"/>
      <c r="M190" s="7"/>
      <c r="AK190" s="196"/>
      <c r="AL190" s="196"/>
    </row>
    <row r="191" spans="12:38" x14ac:dyDescent="0.2">
      <c r="L191" s="4"/>
      <c r="M191" s="7"/>
      <c r="AK191" s="196"/>
      <c r="AL191" s="196"/>
    </row>
    <row r="192" spans="12:38" x14ac:dyDescent="0.2">
      <c r="L192" s="4"/>
      <c r="M192" s="7"/>
      <c r="AK192" s="196"/>
      <c r="AL192" s="196"/>
    </row>
    <row r="193" spans="12:38" x14ac:dyDescent="0.2">
      <c r="L193" s="4"/>
      <c r="M193" s="7"/>
      <c r="AK193" s="196"/>
      <c r="AL193" s="196"/>
    </row>
    <row r="194" spans="12:38" x14ac:dyDescent="0.2">
      <c r="L194" s="4"/>
      <c r="M194" s="7"/>
      <c r="AK194" s="196"/>
      <c r="AL194" s="196"/>
    </row>
    <row r="195" spans="12:38" x14ac:dyDescent="0.2">
      <c r="L195" s="4"/>
      <c r="M195" s="7"/>
      <c r="AK195" s="196"/>
      <c r="AL195" s="196"/>
    </row>
    <row r="196" spans="12:38" x14ac:dyDescent="0.2">
      <c r="L196" s="4"/>
      <c r="M196" s="7"/>
      <c r="AK196" s="196"/>
      <c r="AL196" s="196"/>
    </row>
    <row r="197" spans="12:38" x14ac:dyDescent="0.2">
      <c r="L197" s="4"/>
      <c r="M197" s="7"/>
      <c r="AK197" s="196"/>
      <c r="AL197" s="196"/>
    </row>
    <row r="198" spans="12:38" x14ac:dyDescent="0.2">
      <c r="L198" s="4"/>
      <c r="M198" s="7"/>
      <c r="AK198" s="196"/>
      <c r="AL198" s="196"/>
    </row>
    <row r="199" spans="12:38" x14ac:dyDescent="0.2">
      <c r="L199" s="4"/>
      <c r="M199" s="7"/>
      <c r="AK199" s="196"/>
      <c r="AL199" s="196"/>
    </row>
    <row r="200" spans="12:38" x14ac:dyDescent="0.2">
      <c r="L200" s="4"/>
      <c r="M200" s="7"/>
      <c r="AK200" s="196"/>
      <c r="AL200" s="196"/>
    </row>
    <row r="201" spans="12:38" x14ac:dyDescent="0.2">
      <c r="L201" s="4"/>
      <c r="M201" s="7"/>
      <c r="AK201" s="196"/>
      <c r="AL201" s="196"/>
    </row>
    <row r="202" spans="12:38" x14ac:dyDescent="0.2">
      <c r="L202" s="4"/>
      <c r="M202" s="7"/>
      <c r="AK202" s="196"/>
      <c r="AL202" s="196"/>
    </row>
    <row r="203" spans="12:38" x14ac:dyDescent="0.2">
      <c r="L203" s="4"/>
      <c r="M203" s="7"/>
      <c r="AK203" s="196"/>
      <c r="AL203" s="196"/>
    </row>
    <row r="204" spans="12:38" x14ac:dyDescent="0.2">
      <c r="L204" s="4"/>
      <c r="M204" s="7"/>
      <c r="AK204" s="196"/>
      <c r="AL204" s="196"/>
    </row>
    <row r="205" spans="12:38" x14ac:dyDescent="0.2">
      <c r="L205" s="4"/>
      <c r="M205" s="7"/>
      <c r="AK205" s="196"/>
      <c r="AL205" s="196"/>
    </row>
    <row r="206" spans="12:38" x14ac:dyDescent="0.2">
      <c r="L206" s="4"/>
      <c r="M206" s="7"/>
      <c r="AK206" s="196"/>
      <c r="AL206" s="196"/>
    </row>
    <row r="207" spans="12:38" x14ac:dyDescent="0.2">
      <c r="L207" s="4"/>
      <c r="M207" s="7"/>
      <c r="AK207" s="196"/>
      <c r="AL207" s="196"/>
    </row>
    <row r="208" spans="12:38" x14ac:dyDescent="0.2">
      <c r="L208" s="4"/>
      <c r="M208" s="7"/>
      <c r="AK208" s="196"/>
      <c r="AL208" s="196"/>
    </row>
    <row r="209" spans="12:38" x14ac:dyDescent="0.2">
      <c r="L209" s="4"/>
      <c r="M209" s="7"/>
      <c r="AK209" s="196"/>
      <c r="AL209" s="196"/>
    </row>
    <row r="210" spans="12:38" x14ac:dyDescent="0.2">
      <c r="L210" s="4"/>
      <c r="M210" s="7"/>
      <c r="AK210" s="196"/>
      <c r="AL210" s="196"/>
    </row>
    <row r="211" spans="12:38" x14ac:dyDescent="0.2">
      <c r="L211" s="4"/>
      <c r="M211" s="7"/>
      <c r="AK211" s="196"/>
      <c r="AL211" s="196"/>
    </row>
    <row r="212" spans="12:38" x14ac:dyDescent="0.2">
      <c r="L212" s="4"/>
      <c r="M212" s="7"/>
      <c r="AK212" s="196"/>
      <c r="AL212" s="196"/>
    </row>
    <row r="213" spans="12:38" x14ac:dyDescent="0.2">
      <c r="L213" s="4"/>
      <c r="M213" s="7"/>
      <c r="AK213" s="196"/>
      <c r="AL213" s="196"/>
    </row>
    <row r="214" spans="12:38" x14ac:dyDescent="0.2">
      <c r="L214" s="4"/>
      <c r="M214" s="7"/>
      <c r="AK214" s="196"/>
      <c r="AL214" s="196"/>
    </row>
    <row r="215" spans="12:38" x14ac:dyDescent="0.2">
      <c r="L215" s="4"/>
      <c r="M215" s="7"/>
      <c r="AK215" s="196"/>
      <c r="AL215" s="196"/>
    </row>
    <row r="216" spans="12:38" x14ac:dyDescent="0.2">
      <c r="L216" s="4"/>
      <c r="M216" s="7"/>
      <c r="AK216" s="196"/>
      <c r="AL216" s="196"/>
    </row>
    <row r="217" spans="12:38" x14ac:dyDescent="0.2">
      <c r="L217" s="4"/>
      <c r="M217" s="7"/>
      <c r="AK217" s="196"/>
      <c r="AL217" s="196"/>
    </row>
    <row r="218" spans="12:38" x14ac:dyDescent="0.2">
      <c r="L218" s="4"/>
      <c r="M218" s="7"/>
      <c r="AK218" s="196"/>
      <c r="AL218" s="196"/>
    </row>
    <row r="219" spans="12:38" x14ac:dyDescent="0.2">
      <c r="L219" s="4"/>
      <c r="M219" s="7"/>
      <c r="AK219" s="196"/>
      <c r="AL219" s="196"/>
    </row>
    <row r="220" spans="12:38" x14ac:dyDescent="0.2">
      <c r="L220" s="4"/>
      <c r="M220" s="7"/>
      <c r="AK220" s="196"/>
      <c r="AL220" s="196"/>
    </row>
    <row r="221" spans="12:38" x14ac:dyDescent="0.2">
      <c r="L221" s="4"/>
      <c r="M221" s="7"/>
      <c r="AK221" s="196"/>
      <c r="AL221" s="196"/>
    </row>
    <row r="222" spans="12:38" x14ac:dyDescent="0.2">
      <c r="L222" s="4"/>
      <c r="M222" s="7"/>
      <c r="AK222" s="196"/>
      <c r="AL222" s="196"/>
    </row>
    <row r="223" spans="12:38" x14ac:dyDescent="0.2">
      <c r="L223" s="4"/>
      <c r="M223" s="7"/>
      <c r="AK223" s="196"/>
      <c r="AL223" s="196"/>
    </row>
    <row r="224" spans="12:38" x14ac:dyDescent="0.2">
      <c r="L224" s="4"/>
      <c r="M224" s="7"/>
      <c r="AK224" s="196"/>
      <c r="AL224" s="196"/>
    </row>
    <row r="225" spans="12:38" x14ac:dyDescent="0.2">
      <c r="L225" s="4"/>
      <c r="M225" s="7"/>
      <c r="AK225" s="196"/>
      <c r="AL225" s="196"/>
    </row>
    <row r="226" spans="12:38" x14ac:dyDescent="0.2">
      <c r="L226" s="4"/>
      <c r="M226" s="7"/>
      <c r="AK226" s="196"/>
      <c r="AL226" s="196"/>
    </row>
    <row r="227" spans="12:38" x14ac:dyDescent="0.2">
      <c r="L227" s="4"/>
      <c r="M227" s="7"/>
      <c r="AK227" s="196"/>
      <c r="AL227" s="196"/>
    </row>
    <row r="228" spans="12:38" x14ac:dyDescent="0.2">
      <c r="L228" s="4"/>
      <c r="M228" s="7"/>
      <c r="AK228" s="196"/>
      <c r="AL228" s="196"/>
    </row>
    <row r="229" spans="12:38" x14ac:dyDescent="0.2">
      <c r="L229" s="4"/>
      <c r="M229" s="7"/>
      <c r="AK229" s="196"/>
      <c r="AL229" s="196"/>
    </row>
    <row r="230" spans="12:38" x14ac:dyDescent="0.2">
      <c r="L230" s="4"/>
      <c r="M230" s="7"/>
      <c r="AK230" s="196"/>
      <c r="AL230" s="196"/>
    </row>
    <row r="231" spans="12:38" x14ac:dyDescent="0.2">
      <c r="L231" s="4"/>
      <c r="M231" s="7"/>
      <c r="AK231" s="196"/>
      <c r="AL231" s="196"/>
    </row>
    <row r="232" spans="12:38" x14ac:dyDescent="0.2">
      <c r="L232" s="4"/>
      <c r="M232" s="7"/>
      <c r="AK232" s="196"/>
      <c r="AL232" s="196"/>
    </row>
    <row r="233" spans="12:38" x14ac:dyDescent="0.2">
      <c r="L233" s="4"/>
      <c r="M233" s="7"/>
      <c r="AK233" s="196"/>
      <c r="AL233" s="196"/>
    </row>
    <row r="234" spans="12:38" x14ac:dyDescent="0.2">
      <c r="L234" s="4"/>
      <c r="M234" s="7"/>
      <c r="AK234" s="196"/>
      <c r="AL234" s="196"/>
    </row>
    <row r="235" spans="12:38" x14ac:dyDescent="0.2">
      <c r="L235" s="4"/>
      <c r="M235" s="7"/>
      <c r="AK235" s="196"/>
      <c r="AL235" s="196"/>
    </row>
    <row r="236" spans="12:38" x14ac:dyDescent="0.2">
      <c r="L236" s="4"/>
      <c r="M236" s="7"/>
      <c r="AK236" s="196"/>
      <c r="AL236" s="196"/>
    </row>
    <row r="237" spans="12:38" x14ac:dyDescent="0.2">
      <c r="L237" s="4"/>
      <c r="M237" s="7"/>
      <c r="AK237" s="196"/>
      <c r="AL237" s="196"/>
    </row>
    <row r="238" spans="12:38" x14ac:dyDescent="0.2">
      <c r="L238" s="4"/>
      <c r="M238" s="7"/>
      <c r="AK238" s="196"/>
      <c r="AL238" s="196"/>
    </row>
    <row r="239" spans="12:38" x14ac:dyDescent="0.2">
      <c r="L239" s="4"/>
      <c r="M239" s="7"/>
      <c r="AK239" s="196"/>
      <c r="AL239" s="196"/>
    </row>
    <row r="240" spans="12:38" x14ac:dyDescent="0.2">
      <c r="L240" s="4"/>
      <c r="M240" s="7"/>
      <c r="AK240" s="196"/>
      <c r="AL240" s="196"/>
    </row>
    <row r="241" spans="12:38" x14ac:dyDescent="0.2">
      <c r="L241" s="4"/>
      <c r="M241" s="7"/>
      <c r="AK241" s="196"/>
      <c r="AL241" s="196"/>
    </row>
    <row r="242" spans="12:38" x14ac:dyDescent="0.2">
      <c r="L242" s="4"/>
      <c r="M242" s="7"/>
      <c r="AK242" s="196"/>
      <c r="AL242" s="196"/>
    </row>
    <row r="243" spans="12:38" x14ac:dyDescent="0.2">
      <c r="L243" s="4"/>
      <c r="M243" s="7"/>
      <c r="AK243" s="196"/>
      <c r="AL243" s="196"/>
    </row>
    <row r="244" spans="12:38" x14ac:dyDescent="0.2">
      <c r="L244" s="4"/>
      <c r="M244" s="7"/>
    </row>
    <row r="245" spans="12:38" x14ac:dyDescent="0.2">
      <c r="L245" s="4"/>
      <c r="M245" s="7"/>
    </row>
    <row r="246" spans="12:38" x14ac:dyDescent="0.2">
      <c r="L246" s="4"/>
      <c r="M246" s="7"/>
    </row>
    <row r="247" spans="12:38" x14ac:dyDescent="0.2">
      <c r="L247" s="4"/>
      <c r="M247" s="7"/>
    </row>
    <row r="248" spans="12:38" x14ac:dyDescent="0.2">
      <c r="L248" s="4"/>
      <c r="M248" s="7"/>
    </row>
    <row r="249" spans="12:38" x14ac:dyDescent="0.2">
      <c r="L249" s="4"/>
      <c r="M249" s="7"/>
    </row>
    <row r="250" spans="12:38" x14ac:dyDescent="0.2">
      <c r="L250" s="4"/>
      <c r="M250" s="7"/>
    </row>
    <row r="251" spans="12:38" x14ac:dyDescent="0.2">
      <c r="L251" s="4"/>
      <c r="M251" s="7"/>
    </row>
    <row r="252" spans="12:38" x14ac:dyDescent="0.2">
      <c r="L252" s="4"/>
      <c r="M252" s="7"/>
    </row>
    <row r="253" spans="12:38" x14ac:dyDescent="0.2">
      <c r="L253" s="4"/>
      <c r="M253" s="7"/>
    </row>
    <row r="254" spans="12:38" x14ac:dyDescent="0.2">
      <c r="L254" s="4"/>
      <c r="M254" s="7"/>
    </row>
    <row r="255" spans="12:38" x14ac:dyDescent="0.2">
      <c r="L255" s="4"/>
      <c r="M255" s="7"/>
    </row>
    <row r="256" spans="12:38" x14ac:dyDescent="0.2">
      <c r="L256" s="4"/>
      <c r="M256" s="7"/>
    </row>
    <row r="257" spans="12:13" x14ac:dyDescent="0.2">
      <c r="L257" s="4"/>
      <c r="M257" s="7"/>
    </row>
    <row r="258" spans="12:13" x14ac:dyDescent="0.2">
      <c r="L258" s="4"/>
      <c r="M258" s="7"/>
    </row>
    <row r="259" spans="12:13" x14ac:dyDescent="0.2">
      <c r="L259" s="4"/>
      <c r="M259" s="7"/>
    </row>
    <row r="260" spans="12:13" x14ac:dyDescent="0.2">
      <c r="L260" s="4"/>
      <c r="M260" s="7"/>
    </row>
    <row r="261" spans="12:13" x14ac:dyDescent="0.2">
      <c r="L261" s="4"/>
      <c r="M261" s="7"/>
    </row>
    <row r="262" spans="12:13" x14ac:dyDescent="0.2">
      <c r="L262" s="4"/>
      <c r="M262" s="7"/>
    </row>
    <row r="263" spans="12:13" x14ac:dyDescent="0.2">
      <c r="L263" s="4"/>
      <c r="M263" s="7"/>
    </row>
    <row r="264" spans="12:13" x14ac:dyDescent="0.2">
      <c r="L264" s="4"/>
      <c r="M264" s="7"/>
    </row>
    <row r="265" spans="12:13" x14ac:dyDescent="0.2">
      <c r="L265" s="4"/>
      <c r="M265" s="7"/>
    </row>
    <row r="266" spans="12:13" x14ac:dyDescent="0.2">
      <c r="L266" s="4"/>
      <c r="M266" s="7"/>
    </row>
    <row r="267" spans="12:13" x14ac:dyDescent="0.2">
      <c r="L267" s="4"/>
      <c r="M267" s="7"/>
    </row>
    <row r="268" spans="12:13" x14ac:dyDescent="0.2">
      <c r="L268" s="4"/>
      <c r="M268" s="7"/>
    </row>
    <row r="269" spans="12:13" x14ac:dyDescent="0.2">
      <c r="L269" s="4"/>
      <c r="M269" s="7"/>
    </row>
    <row r="270" spans="12:13" x14ac:dyDescent="0.2">
      <c r="L270" s="4"/>
      <c r="M270" s="7"/>
    </row>
    <row r="271" spans="12:13" x14ac:dyDescent="0.2">
      <c r="L271" s="4"/>
      <c r="M271" s="7"/>
    </row>
    <row r="272" spans="12:13" x14ac:dyDescent="0.2">
      <c r="L272" s="4"/>
      <c r="M272" s="7"/>
    </row>
    <row r="273" spans="12:13" x14ac:dyDescent="0.2">
      <c r="L273" s="4"/>
      <c r="M273" s="7"/>
    </row>
    <row r="274" spans="12:13" x14ac:dyDescent="0.2">
      <c r="L274" s="4"/>
      <c r="M274" s="7"/>
    </row>
    <row r="275" spans="12:13" x14ac:dyDescent="0.2">
      <c r="L275" s="4"/>
      <c r="M275" s="7"/>
    </row>
    <row r="276" spans="12:13" x14ac:dyDescent="0.2">
      <c r="L276" s="4"/>
      <c r="M276" s="7"/>
    </row>
    <row r="277" spans="12:13" x14ac:dyDescent="0.2">
      <c r="L277" s="4"/>
      <c r="M277" s="7"/>
    </row>
    <row r="278" spans="12:13" x14ac:dyDescent="0.2">
      <c r="L278" s="4"/>
      <c r="M278" s="7"/>
    </row>
    <row r="279" spans="12:13" x14ac:dyDescent="0.2">
      <c r="L279" s="4"/>
      <c r="M279" s="7"/>
    </row>
    <row r="280" spans="12:13" x14ac:dyDescent="0.2">
      <c r="L280" s="4"/>
      <c r="M280" s="7"/>
    </row>
    <row r="281" spans="12:13" x14ac:dyDescent="0.2">
      <c r="L281" s="4"/>
      <c r="M281" s="7"/>
    </row>
    <row r="282" spans="12:13" x14ac:dyDescent="0.2">
      <c r="L282" s="4"/>
      <c r="M282" s="7"/>
    </row>
    <row r="283" spans="12:13" x14ac:dyDescent="0.2">
      <c r="L283" s="4"/>
      <c r="M283" s="7"/>
    </row>
    <row r="284" spans="12:13" x14ac:dyDescent="0.2">
      <c r="L284" s="4"/>
      <c r="M284" s="7"/>
    </row>
    <row r="285" spans="12:13" x14ac:dyDescent="0.2">
      <c r="L285" s="4"/>
      <c r="M285" s="7"/>
    </row>
    <row r="286" spans="12:13" x14ac:dyDescent="0.2">
      <c r="L286" s="4"/>
      <c r="M286" s="7"/>
    </row>
    <row r="287" spans="12:13" x14ac:dyDescent="0.2">
      <c r="L287" s="4"/>
      <c r="M287" s="7"/>
    </row>
    <row r="288" spans="12:13" x14ac:dyDescent="0.2">
      <c r="L288" s="4"/>
      <c r="M288" s="7"/>
    </row>
    <row r="289" spans="12:13" x14ac:dyDescent="0.2">
      <c r="L289" s="4"/>
      <c r="M289" s="7"/>
    </row>
    <row r="290" spans="12:13" x14ac:dyDescent="0.2">
      <c r="L290" s="4"/>
      <c r="M290" s="7"/>
    </row>
    <row r="291" spans="12:13" x14ac:dyDescent="0.2">
      <c r="L291" s="4"/>
      <c r="M291" s="7"/>
    </row>
    <row r="292" spans="12:13" x14ac:dyDescent="0.2">
      <c r="L292" s="4"/>
      <c r="M292" s="7"/>
    </row>
    <row r="293" spans="12:13" x14ac:dyDescent="0.2">
      <c r="L293" s="4"/>
      <c r="M293" s="7"/>
    </row>
    <row r="294" spans="12:13" x14ac:dyDescent="0.2">
      <c r="L294" s="4"/>
      <c r="M294" s="7"/>
    </row>
    <row r="295" spans="12:13" x14ac:dyDescent="0.2">
      <c r="L295" s="4"/>
      <c r="M295" s="7"/>
    </row>
    <row r="296" spans="12:13" x14ac:dyDescent="0.2">
      <c r="L296" s="4"/>
      <c r="M296" s="7"/>
    </row>
    <row r="297" spans="12:13" x14ac:dyDescent="0.2">
      <c r="L297" s="4"/>
      <c r="M297" s="7"/>
    </row>
    <row r="298" spans="12:13" x14ac:dyDescent="0.2">
      <c r="L298" s="4"/>
      <c r="M298" s="7"/>
    </row>
    <row r="299" spans="12:13" x14ac:dyDescent="0.2">
      <c r="L299" s="4"/>
      <c r="M299" s="7"/>
    </row>
    <row r="300" spans="12:13" x14ac:dyDescent="0.2">
      <c r="L300" s="4"/>
      <c r="M300" s="7"/>
    </row>
    <row r="301" spans="12:13" x14ac:dyDescent="0.2">
      <c r="L301" s="4"/>
      <c r="M301" s="7"/>
    </row>
    <row r="302" spans="12:13" x14ac:dyDescent="0.2">
      <c r="L302" s="4"/>
      <c r="M302" s="7"/>
    </row>
    <row r="303" spans="12:13" x14ac:dyDescent="0.2">
      <c r="L303" s="4"/>
      <c r="M303" s="7"/>
    </row>
    <row r="304" spans="12:13" x14ac:dyDescent="0.2">
      <c r="L304" s="4"/>
      <c r="M304" s="7"/>
    </row>
    <row r="305" spans="12:13" x14ac:dyDescent="0.2">
      <c r="L305" s="4"/>
      <c r="M305" s="7"/>
    </row>
    <row r="306" spans="12:13" x14ac:dyDescent="0.2">
      <c r="L306" s="4"/>
      <c r="M306" s="7"/>
    </row>
    <row r="307" spans="12:13" x14ac:dyDescent="0.2">
      <c r="L307" s="4"/>
      <c r="M307" s="7"/>
    </row>
    <row r="308" spans="12:13" x14ac:dyDescent="0.2">
      <c r="L308" s="4"/>
      <c r="M308" s="7"/>
    </row>
    <row r="309" spans="12:13" x14ac:dyDescent="0.2">
      <c r="L309" s="4"/>
      <c r="M309" s="7"/>
    </row>
    <row r="310" spans="12:13" x14ac:dyDescent="0.2">
      <c r="L310" s="4"/>
      <c r="M310" s="7"/>
    </row>
    <row r="311" spans="12:13" x14ac:dyDescent="0.2">
      <c r="L311" s="4"/>
      <c r="M311" s="7"/>
    </row>
    <row r="312" spans="12:13" x14ac:dyDescent="0.2">
      <c r="L312" s="4"/>
      <c r="M312" s="7"/>
    </row>
    <row r="313" spans="12:13" x14ac:dyDescent="0.2">
      <c r="L313" s="4"/>
      <c r="M313" s="7"/>
    </row>
    <row r="314" spans="12:13" x14ac:dyDescent="0.2">
      <c r="L314" s="4"/>
      <c r="M314" s="7"/>
    </row>
    <row r="315" spans="12:13" x14ac:dyDescent="0.2">
      <c r="L315" s="4"/>
      <c r="M315" s="7"/>
    </row>
    <row r="316" spans="12:13" x14ac:dyDescent="0.2">
      <c r="L316" s="4"/>
      <c r="M316" s="7"/>
    </row>
    <row r="317" spans="12:13" x14ac:dyDescent="0.2">
      <c r="L317" s="4"/>
      <c r="M317" s="7"/>
    </row>
    <row r="318" spans="12:13" x14ac:dyDescent="0.2">
      <c r="L318" s="4"/>
      <c r="M318" s="7"/>
    </row>
    <row r="319" spans="12:13" x14ac:dyDescent="0.2">
      <c r="L319" s="4"/>
      <c r="M319" s="7"/>
    </row>
    <row r="320" spans="12:13" x14ac:dyDescent="0.2">
      <c r="L320" s="4"/>
      <c r="M320" s="7"/>
    </row>
    <row r="321" spans="12:13" x14ac:dyDescent="0.2">
      <c r="L321" s="4"/>
      <c r="M321" s="7"/>
    </row>
    <row r="322" spans="12:13" x14ac:dyDescent="0.2">
      <c r="L322" s="4"/>
      <c r="M322" s="7"/>
    </row>
    <row r="323" spans="12:13" x14ac:dyDescent="0.2">
      <c r="L323" s="4"/>
      <c r="M323" s="7"/>
    </row>
    <row r="324" spans="12:13" x14ac:dyDescent="0.2">
      <c r="L324" s="4"/>
      <c r="M324" s="7"/>
    </row>
    <row r="325" spans="12:13" x14ac:dyDescent="0.2">
      <c r="L325" s="4"/>
      <c r="M325" s="7"/>
    </row>
    <row r="326" spans="12:13" x14ac:dyDescent="0.2">
      <c r="L326" s="4"/>
      <c r="M326" s="7"/>
    </row>
    <row r="327" spans="12:13" x14ac:dyDescent="0.2">
      <c r="L327" s="4"/>
      <c r="M327" s="7"/>
    </row>
    <row r="328" spans="12:13" x14ac:dyDescent="0.2">
      <c r="L328" s="4"/>
      <c r="M328" s="7"/>
    </row>
    <row r="329" spans="12:13" x14ac:dyDescent="0.2">
      <c r="L329" s="4"/>
      <c r="M329" s="7"/>
    </row>
    <row r="330" spans="12:13" x14ac:dyDescent="0.2">
      <c r="L330" s="4"/>
      <c r="M330" s="7"/>
    </row>
    <row r="331" spans="12:13" x14ac:dyDescent="0.2">
      <c r="L331" s="4"/>
      <c r="M331" s="7"/>
    </row>
    <row r="332" spans="12:13" x14ac:dyDescent="0.2">
      <c r="L332" s="4"/>
      <c r="M332" s="7"/>
    </row>
    <row r="333" spans="12:13" x14ac:dyDescent="0.2">
      <c r="L333" s="4"/>
      <c r="M333" s="7"/>
    </row>
    <row r="334" spans="12:13" x14ac:dyDescent="0.2">
      <c r="L334" s="4"/>
      <c r="M334" s="7"/>
    </row>
    <row r="335" spans="12:13" x14ac:dyDescent="0.2">
      <c r="L335" s="4"/>
      <c r="M335" s="7"/>
    </row>
    <row r="336" spans="12:13" x14ac:dyDescent="0.2">
      <c r="L336" s="4"/>
      <c r="M336" s="7"/>
    </row>
    <row r="337" spans="12:13" x14ac:dyDescent="0.2">
      <c r="L337" s="4"/>
      <c r="M337" s="7"/>
    </row>
    <row r="338" spans="12:13" x14ac:dyDescent="0.2">
      <c r="L338" s="4"/>
      <c r="M338" s="7"/>
    </row>
    <row r="339" spans="12:13" x14ac:dyDescent="0.2">
      <c r="L339" s="4"/>
      <c r="M339" s="7"/>
    </row>
    <row r="340" spans="12:13" x14ac:dyDescent="0.2">
      <c r="L340" s="4"/>
      <c r="M340" s="7"/>
    </row>
    <row r="341" spans="12:13" x14ac:dyDescent="0.2">
      <c r="L341" s="4"/>
      <c r="M341" s="7"/>
    </row>
    <row r="342" spans="12:13" x14ac:dyDescent="0.2">
      <c r="L342" s="4"/>
      <c r="M342" s="7"/>
    </row>
    <row r="343" spans="12:13" x14ac:dyDescent="0.2">
      <c r="L343" s="4"/>
      <c r="M343" s="7"/>
    </row>
    <row r="344" spans="12:13" x14ac:dyDescent="0.2">
      <c r="L344" s="4"/>
      <c r="M344" s="7"/>
    </row>
    <row r="345" spans="12:13" x14ac:dyDescent="0.2">
      <c r="L345" s="4"/>
      <c r="M345" s="7"/>
    </row>
    <row r="346" spans="12:13" x14ac:dyDescent="0.2">
      <c r="L346" s="4"/>
      <c r="M346" s="7"/>
    </row>
    <row r="347" spans="12:13" x14ac:dyDescent="0.2">
      <c r="L347" s="4"/>
      <c r="M347" s="7"/>
    </row>
    <row r="348" spans="12:13" x14ac:dyDescent="0.2">
      <c r="L348" s="4"/>
      <c r="M348" s="7"/>
    </row>
    <row r="349" spans="12:13" x14ac:dyDescent="0.2">
      <c r="L349" s="4"/>
      <c r="M349" s="7"/>
    </row>
    <row r="350" spans="12:13" x14ac:dyDescent="0.2">
      <c r="L350" s="4"/>
      <c r="M350" s="7"/>
    </row>
    <row r="351" spans="12:13" x14ac:dyDescent="0.2">
      <c r="L351" s="4"/>
      <c r="M351" s="7"/>
    </row>
    <row r="352" spans="12:13" x14ac:dyDescent="0.2">
      <c r="L352" s="4"/>
      <c r="M352" s="7"/>
    </row>
    <row r="353" spans="12:13" x14ac:dyDescent="0.2">
      <c r="L353" s="4"/>
      <c r="M353" s="7"/>
    </row>
    <row r="354" spans="12:13" x14ac:dyDescent="0.2">
      <c r="L354" s="4"/>
      <c r="M354" s="7"/>
    </row>
    <row r="355" spans="12:13" x14ac:dyDescent="0.2">
      <c r="L355" s="4"/>
      <c r="M355" s="7"/>
    </row>
    <row r="356" spans="12:13" x14ac:dyDescent="0.2">
      <c r="L356" s="4"/>
      <c r="M356" s="7"/>
    </row>
    <row r="357" spans="12:13" x14ac:dyDescent="0.2">
      <c r="L357" s="4"/>
      <c r="M357" s="7"/>
    </row>
    <row r="358" spans="12:13" x14ac:dyDescent="0.2">
      <c r="L358" s="4"/>
      <c r="M358" s="7"/>
    </row>
    <row r="359" spans="12:13" x14ac:dyDescent="0.2">
      <c r="L359" s="4"/>
      <c r="M359" s="7"/>
    </row>
    <row r="360" spans="12:13" x14ac:dyDescent="0.2">
      <c r="L360" s="4"/>
      <c r="M360" s="7"/>
    </row>
    <row r="361" spans="12:13" x14ac:dyDescent="0.2">
      <c r="L361" s="4"/>
      <c r="M361" s="7"/>
    </row>
    <row r="362" spans="12:13" x14ac:dyDescent="0.2">
      <c r="L362" s="4"/>
      <c r="M362" s="7"/>
    </row>
    <row r="363" spans="12:13" x14ac:dyDescent="0.2">
      <c r="L363" s="4"/>
      <c r="M363" s="7"/>
    </row>
    <row r="364" spans="12:13" x14ac:dyDescent="0.2">
      <c r="L364" s="4"/>
      <c r="M364" s="7"/>
    </row>
    <row r="365" spans="12:13" x14ac:dyDescent="0.2">
      <c r="L365" s="4"/>
      <c r="M365" s="7"/>
    </row>
    <row r="366" spans="12:13" x14ac:dyDescent="0.2">
      <c r="L366" s="4"/>
      <c r="M366" s="7"/>
    </row>
    <row r="367" spans="12:13" x14ac:dyDescent="0.2">
      <c r="L367" s="4"/>
      <c r="M367" s="7"/>
    </row>
    <row r="368" spans="12:13" x14ac:dyDescent="0.2">
      <c r="L368" s="4"/>
      <c r="M368" s="7"/>
    </row>
    <row r="369" spans="12:13" x14ac:dyDescent="0.2">
      <c r="L369" s="4"/>
      <c r="M369" s="7"/>
    </row>
    <row r="370" spans="12:13" x14ac:dyDescent="0.2">
      <c r="L370" s="4"/>
      <c r="M370" s="7"/>
    </row>
    <row r="371" spans="12:13" x14ac:dyDescent="0.2">
      <c r="L371" s="4"/>
      <c r="M371" s="7"/>
    </row>
    <row r="372" spans="12:13" x14ac:dyDescent="0.2">
      <c r="L372" s="4"/>
      <c r="M372" s="7"/>
    </row>
    <row r="373" spans="12:13" x14ac:dyDescent="0.2">
      <c r="L373" s="4"/>
      <c r="M373" s="7"/>
    </row>
    <row r="374" spans="12:13" x14ac:dyDescent="0.2">
      <c r="L374" s="4"/>
      <c r="M374" s="7"/>
    </row>
    <row r="375" spans="12:13" x14ac:dyDescent="0.2">
      <c r="L375" s="4"/>
      <c r="M375" s="7"/>
    </row>
    <row r="376" spans="12:13" x14ac:dyDescent="0.2">
      <c r="L376" s="4"/>
      <c r="M376" s="7"/>
    </row>
    <row r="377" spans="12:13" x14ac:dyDescent="0.2">
      <c r="L377" s="4"/>
      <c r="M377" s="7"/>
    </row>
    <row r="378" spans="12:13" x14ac:dyDescent="0.2">
      <c r="L378" s="4"/>
      <c r="M378" s="7"/>
    </row>
    <row r="379" spans="12:13" x14ac:dyDescent="0.2">
      <c r="L379" s="4"/>
      <c r="M379" s="7"/>
    </row>
    <row r="380" spans="12:13" x14ac:dyDescent="0.2">
      <c r="L380" s="4"/>
      <c r="M380" s="7"/>
    </row>
    <row r="381" spans="12:13" x14ac:dyDescent="0.2">
      <c r="L381" s="4"/>
      <c r="M381" s="7"/>
    </row>
    <row r="382" spans="12:13" x14ac:dyDescent="0.2">
      <c r="L382" s="4"/>
      <c r="M382" s="7"/>
    </row>
    <row r="383" spans="12:13" x14ac:dyDescent="0.2">
      <c r="L383" s="4"/>
      <c r="M383" s="7"/>
    </row>
    <row r="384" spans="12:13" x14ac:dyDescent="0.2">
      <c r="L384" s="4"/>
      <c r="M384" s="7"/>
    </row>
    <row r="385" spans="12:13" x14ac:dyDescent="0.2">
      <c r="L385" s="4"/>
      <c r="M385" s="7"/>
    </row>
    <row r="386" spans="12:13" x14ac:dyDescent="0.2">
      <c r="L386" s="4"/>
      <c r="M386" s="7"/>
    </row>
    <row r="387" spans="12:13" x14ac:dyDescent="0.2">
      <c r="L387" s="4"/>
      <c r="M387" s="7"/>
    </row>
    <row r="388" spans="12:13" x14ac:dyDescent="0.2">
      <c r="L388" s="4"/>
      <c r="M388" s="7"/>
    </row>
    <row r="389" spans="12:13" x14ac:dyDescent="0.2">
      <c r="L389" s="4"/>
      <c r="M389" s="7"/>
    </row>
    <row r="390" spans="12:13" x14ac:dyDescent="0.2">
      <c r="L390" s="4"/>
      <c r="M390" s="7"/>
    </row>
    <row r="391" spans="12:13" x14ac:dyDescent="0.2">
      <c r="L391" s="4"/>
      <c r="M391" s="7"/>
    </row>
    <row r="392" spans="12:13" x14ac:dyDescent="0.2">
      <c r="L392" s="4"/>
      <c r="M392" s="7"/>
    </row>
    <row r="393" spans="12:13" x14ac:dyDescent="0.2">
      <c r="L393" s="4"/>
      <c r="M393" s="7"/>
    </row>
    <row r="394" spans="12:13" x14ac:dyDescent="0.2">
      <c r="L394" s="4"/>
      <c r="M394" s="7"/>
    </row>
    <row r="395" spans="12:13" x14ac:dyDescent="0.2">
      <c r="L395" s="4"/>
      <c r="M395" s="7"/>
    </row>
    <row r="396" spans="12:13" x14ac:dyDescent="0.2">
      <c r="L396" s="4"/>
      <c r="M396" s="7"/>
    </row>
    <row r="397" spans="12:13" x14ac:dyDescent="0.2">
      <c r="L397" s="4"/>
      <c r="M397" s="7"/>
    </row>
    <row r="398" spans="12:13" x14ac:dyDescent="0.2">
      <c r="L398" s="4"/>
      <c r="M398" s="7"/>
    </row>
    <row r="399" spans="12:13" x14ac:dyDescent="0.2">
      <c r="L399" s="4"/>
      <c r="M399" s="7"/>
    </row>
    <row r="400" spans="12:13" x14ac:dyDescent="0.2">
      <c r="L400" s="4"/>
      <c r="M400" s="7"/>
    </row>
    <row r="401" spans="12:13" x14ac:dyDescent="0.2">
      <c r="L401" s="4"/>
      <c r="M401" s="7"/>
    </row>
    <row r="402" spans="12:13" x14ac:dyDescent="0.2">
      <c r="L402" s="4"/>
      <c r="M402" s="7"/>
    </row>
    <row r="403" spans="12:13" x14ac:dyDescent="0.2">
      <c r="L403" s="4"/>
      <c r="M403" s="7"/>
    </row>
    <row r="404" spans="12:13" x14ac:dyDescent="0.2">
      <c r="L404" s="4"/>
      <c r="M404" s="7"/>
    </row>
    <row r="405" spans="12:13" x14ac:dyDescent="0.2">
      <c r="L405" s="4"/>
      <c r="M405" s="7"/>
    </row>
    <row r="406" spans="12:13" x14ac:dyDescent="0.2">
      <c r="L406" s="4"/>
      <c r="M406" s="7"/>
    </row>
    <row r="407" spans="12:13" x14ac:dyDescent="0.2">
      <c r="L407" s="4"/>
      <c r="M407" s="7"/>
    </row>
    <row r="408" spans="12:13" x14ac:dyDescent="0.2">
      <c r="L408" s="4"/>
      <c r="M408" s="7"/>
    </row>
    <row r="409" spans="12:13" x14ac:dyDescent="0.2">
      <c r="L409" s="4"/>
      <c r="M409" s="7"/>
    </row>
    <row r="410" spans="12:13" x14ac:dyDescent="0.2">
      <c r="L410" s="4"/>
      <c r="M410" s="7"/>
    </row>
    <row r="411" spans="12:13" x14ac:dyDescent="0.2">
      <c r="L411" s="4"/>
      <c r="M411" s="7"/>
    </row>
    <row r="412" spans="12:13" x14ac:dyDescent="0.2">
      <c r="L412" s="4"/>
      <c r="M412" s="7"/>
    </row>
    <row r="413" spans="12:13" x14ac:dyDescent="0.2">
      <c r="L413" s="4"/>
      <c r="M413" s="7"/>
    </row>
    <row r="414" spans="12:13" x14ac:dyDescent="0.2">
      <c r="L414" s="4"/>
      <c r="M414" s="7"/>
    </row>
    <row r="415" spans="12:13" x14ac:dyDescent="0.2">
      <c r="L415" s="4"/>
      <c r="M415" s="7"/>
    </row>
    <row r="416" spans="12:13" x14ac:dyDescent="0.2">
      <c r="L416" s="4"/>
      <c r="M416" s="7"/>
    </row>
    <row r="417" spans="12:13" x14ac:dyDescent="0.2">
      <c r="L417" s="4"/>
      <c r="M417" s="7"/>
    </row>
    <row r="418" spans="12:13" x14ac:dyDescent="0.2">
      <c r="L418" s="4"/>
      <c r="M418" s="7"/>
    </row>
    <row r="419" spans="12:13" x14ac:dyDescent="0.2">
      <c r="L419" s="4"/>
      <c r="M419" s="7"/>
    </row>
    <row r="420" spans="12:13" x14ac:dyDescent="0.2">
      <c r="L420" s="4"/>
      <c r="M420" s="7"/>
    </row>
    <row r="421" spans="12:13" x14ac:dyDescent="0.2">
      <c r="L421" s="4"/>
      <c r="M421" s="7"/>
    </row>
    <row r="422" spans="12:13" x14ac:dyDescent="0.2">
      <c r="L422" s="4"/>
      <c r="M422" s="7"/>
    </row>
    <row r="423" spans="12:13" x14ac:dyDescent="0.2">
      <c r="L423" s="4"/>
      <c r="M423" s="7"/>
    </row>
    <row r="424" spans="12:13" x14ac:dyDescent="0.2">
      <c r="L424" s="4"/>
      <c r="M424" s="7"/>
    </row>
    <row r="425" spans="12:13" x14ac:dyDescent="0.2">
      <c r="L425" s="4"/>
      <c r="M425" s="7"/>
    </row>
    <row r="426" spans="12:13" x14ac:dyDescent="0.2">
      <c r="L426" s="4"/>
      <c r="M426" s="7"/>
    </row>
    <row r="427" spans="12:13" x14ac:dyDescent="0.2">
      <c r="L427" s="4"/>
      <c r="M427" s="7"/>
    </row>
    <row r="428" spans="12:13" x14ac:dyDescent="0.2">
      <c r="L428" s="4"/>
      <c r="M428" s="7"/>
    </row>
    <row r="429" spans="12:13" x14ac:dyDescent="0.2">
      <c r="L429" s="4"/>
      <c r="M429" s="7"/>
    </row>
    <row r="430" spans="12:13" x14ac:dyDescent="0.2">
      <c r="L430" s="4"/>
      <c r="M430" s="7"/>
    </row>
    <row r="431" spans="12:13" x14ac:dyDescent="0.2">
      <c r="L431" s="4"/>
      <c r="M431" s="7"/>
    </row>
    <row r="432" spans="12:13" x14ac:dyDescent="0.2">
      <c r="L432" s="4"/>
      <c r="M432" s="7"/>
    </row>
    <row r="433" spans="12:13" x14ac:dyDescent="0.2">
      <c r="L433" s="4"/>
      <c r="M433" s="7"/>
    </row>
    <row r="434" spans="12:13" x14ac:dyDescent="0.2">
      <c r="L434" s="4"/>
      <c r="M434" s="7"/>
    </row>
    <row r="435" spans="12:13" x14ac:dyDescent="0.2">
      <c r="L435" s="4"/>
      <c r="M435" s="7"/>
    </row>
    <row r="436" spans="12:13" x14ac:dyDescent="0.2">
      <c r="L436" s="4"/>
      <c r="M436" s="7"/>
    </row>
    <row r="437" spans="12:13" x14ac:dyDescent="0.2">
      <c r="L437" s="4"/>
      <c r="M437" s="7"/>
    </row>
    <row r="438" spans="12:13" x14ac:dyDescent="0.2">
      <c r="L438" s="4"/>
      <c r="M438" s="7"/>
    </row>
    <row r="439" spans="12:13" x14ac:dyDescent="0.2">
      <c r="L439" s="4"/>
      <c r="M439" s="7"/>
    </row>
    <row r="440" spans="12:13" x14ac:dyDescent="0.2">
      <c r="L440" s="4"/>
      <c r="M440" s="7"/>
    </row>
    <row r="441" spans="12:13" x14ac:dyDescent="0.2">
      <c r="L441" s="4"/>
      <c r="M441" s="7"/>
    </row>
    <row r="442" spans="12:13" x14ac:dyDescent="0.2">
      <c r="L442" s="4"/>
      <c r="M442" s="7"/>
    </row>
    <row r="443" spans="12:13" x14ac:dyDescent="0.2">
      <c r="L443" s="4"/>
      <c r="M443" s="7"/>
    </row>
    <row r="444" spans="12:13" x14ac:dyDescent="0.2">
      <c r="L444" s="4"/>
      <c r="M444" s="7"/>
    </row>
    <row r="445" spans="12:13" x14ac:dyDescent="0.2">
      <c r="L445" s="4"/>
      <c r="M445" s="7"/>
    </row>
    <row r="446" spans="12:13" x14ac:dyDescent="0.2">
      <c r="L446" s="4"/>
      <c r="M446" s="7"/>
    </row>
    <row r="447" spans="12:13" x14ac:dyDescent="0.2">
      <c r="L447" s="4"/>
      <c r="M447" s="7"/>
    </row>
    <row r="448" spans="12:13" x14ac:dyDescent="0.2">
      <c r="L448" s="4"/>
      <c r="M448" s="7"/>
    </row>
    <row r="449" spans="12:13" x14ac:dyDescent="0.2">
      <c r="L449" s="4"/>
      <c r="M449" s="7"/>
    </row>
    <row r="450" spans="12:13" x14ac:dyDescent="0.2">
      <c r="L450" s="4"/>
      <c r="M450" s="7"/>
    </row>
    <row r="451" spans="12:13" x14ac:dyDescent="0.2">
      <c r="L451" s="4"/>
      <c r="M451" s="7"/>
    </row>
    <row r="452" spans="12:13" x14ac:dyDescent="0.2">
      <c r="L452" s="4"/>
      <c r="M452" s="7"/>
    </row>
    <row r="453" spans="12:13" x14ac:dyDescent="0.2">
      <c r="L453" s="4"/>
      <c r="M453" s="7"/>
    </row>
    <row r="454" spans="12:13" x14ac:dyDescent="0.2">
      <c r="L454" s="4"/>
      <c r="M454" s="7"/>
    </row>
    <row r="455" spans="12:13" x14ac:dyDescent="0.2">
      <c r="L455" s="4"/>
      <c r="M455" s="7"/>
    </row>
    <row r="456" spans="12:13" x14ac:dyDescent="0.2">
      <c r="L456" s="4"/>
      <c r="M456" s="7"/>
    </row>
    <row r="457" spans="12:13" x14ac:dyDescent="0.2">
      <c r="L457" s="4"/>
      <c r="M457" s="7"/>
    </row>
    <row r="458" spans="12:13" x14ac:dyDescent="0.2">
      <c r="L458" s="4"/>
      <c r="M458" s="7"/>
    </row>
    <row r="459" spans="12:13" x14ac:dyDescent="0.2">
      <c r="L459" s="4"/>
      <c r="M459" s="7"/>
    </row>
    <row r="460" spans="12:13" x14ac:dyDescent="0.2">
      <c r="L460" s="4"/>
      <c r="M460" s="7"/>
    </row>
    <row r="461" spans="12:13" x14ac:dyDescent="0.2">
      <c r="L461" s="4"/>
      <c r="M461" s="7"/>
    </row>
    <row r="462" spans="12:13" x14ac:dyDescent="0.2">
      <c r="L462" s="4"/>
      <c r="M462" s="7"/>
    </row>
    <row r="463" spans="12:13" x14ac:dyDescent="0.2">
      <c r="L463" s="4"/>
      <c r="M463" s="7"/>
    </row>
    <row r="464" spans="12:13" x14ac:dyDescent="0.2">
      <c r="L464" s="4"/>
      <c r="M464" s="7"/>
    </row>
    <row r="465" spans="12:13" x14ac:dyDescent="0.2">
      <c r="L465" s="4"/>
      <c r="M465" s="7"/>
    </row>
    <row r="466" spans="12:13" x14ac:dyDescent="0.2">
      <c r="L466" s="4"/>
      <c r="M466" s="7"/>
    </row>
    <row r="467" spans="12:13" x14ac:dyDescent="0.2">
      <c r="L467" s="4"/>
      <c r="M467" s="7"/>
    </row>
    <row r="468" spans="12:13" x14ac:dyDescent="0.2">
      <c r="L468" s="4"/>
      <c r="M468" s="7"/>
    </row>
    <row r="469" spans="12:13" x14ac:dyDescent="0.2">
      <c r="L469" s="4"/>
      <c r="M469" s="7"/>
    </row>
    <row r="470" spans="12:13" x14ac:dyDescent="0.2">
      <c r="L470" s="4"/>
      <c r="M470" s="7"/>
    </row>
    <row r="471" spans="12:13" x14ac:dyDescent="0.2">
      <c r="L471" s="4"/>
      <c r="M471" s="7"/>
    </row>
    <row r="472" spans="12:13" x14ac:dyDescent="0.2">
      <c r="L472" s="4"/>
      <c r="M472" s="7"/>
    </row>
    <row r="473" spans="12:13" x14ac:dyDescent="0.2">
      <c r="L473" s="4"/>
      <c r="M473" s="7"/>
    </row>
    <row r="474" spans="12:13" x14ac:dyDescent="0.2">
      <c r="L474" s="4"/>
      <c r="M474" s="7"/>
    </row>
    <row r="475" spans="12:13" x14ac:dyDescent="0.2">
      <c r="L475" s="4"/>
      <c r="M475" s="7"/>
    </row>
    <row r="476" spans="12:13" x14ac:dyDescent="0.2">
      <c r="L476" s="4"/>
      <c r="M476" s="7"/>
    </row>
    <row r="477" spans="12:13" x14ac:dyDescent="0.2">
      <c r="L477" s="4"/>
      <c r="M477" s="7"/>
    </row>
    <row r="478" spans="12:13" x14ac:dyDescent="0.2">
      <c r="L478" s="4"/>
      <c r="M478" s="7"/>
    </row>
    <row r="479" spans="12:13" x14ac:dyDescent="0.2">
      <c r="L479" s="4"/>
      <c r="M479" s="7"/>
    </row>
    <row r="480" spans="12:13" x14ac:dyDescent="0.2">
      <c r="L480" s="4"/>
      <c r="M480" s="7"/>
    </row>
    <row r="481" spans="12:13" x14ac:dyDescent="0.2">
      <c r="L481" s="4"/>
      <c r="M481" s="7"/>
    </row>
    <row r="482" spans="12:13" x14ac:dyDescent="0.2">
      <c r="L482" s="4"/>
      <c r="M482" s="7"/>
    </row>
    <row r="483" spans="12:13" x14ac:dyDescent="0.2">
      <c r="L483" s="4"/>
      <c r="M483" s="7"/>
    </row>
    <row r="484" spans="12:13" x14ac:dyDescent="0.2">
      <c r="L484" s="4"/>
      <c r="M484" s="7"/>
    </row>
    <row r="485" spans="12:13" x14ac:dyDescent="0.2">
      <c r="L485" s="4"/>
      <c r="M485" s="7"/>
    </row>
    <row r="486" spans="12:13" x14ac:dyDescent="0.2">
      <c r="L486" s="4"/>
      <c r="M486" s="7"/>
    </row>
    <row r="487" spans="12:13" x14ac:dyDescent="0.2">
      <c r="L487" s="4"/>
      <c r="M487" s="7"/>
    </row>
    <row r="488" spans="12:13" x14ac:dyDescent="0.2">
      <c r="L488" s="4"/>
      <c r="M488" s="7"/>
    </row>
    <row r="489" spans="12:13" x14ac:dyDescent="0.2">
      <c r="L489" s="4"/>
      <c r="M489" s="7"/>
    </row>
    <row r="490" spans="12:13" x14ac:dyDescent="0.2">
      <c r="L490" s="4"/>
      <c r="M490" s="7"/>
    </row>
    <row r="491" spans="12:13" x14ac:dyDescent="0.2">
      <c r="L491" s="4"/>
      <c r="M491" s="7"/>
    </row>
    <row r="492" spans="12:13" x14ac:dyDescent="0.2">
      <c r="L492" s="4"/>
      <c r="M492" s="7"/>
    </row>
    <row r="493" spans="12:13" x14ac:dyDescent="0.2">
      <c r="L493" s="4"/>
      <c r="M493" s="7"/>
    </row>
    <row r="494" spans="12:13" x14ac:dyDescent="0.2">
      <c r="L494" s="4"/>
      <c r="M494" s="7"/>
    </row>
    <row r="495" spans="12:13" x14ac:dyDescent="0.2">
      <c r="L495" s="4"/>
      <c r="M495" s="7"/>
    </row>
    <row r="496" spans="12:13" x14ac:dyDescent="0.2">
      <c r="L496" s="4"/>
      <c r="M496" s="7"/>
    </row>
    <row r="497" spans="12:13" x14ac:dyDescent="0.2">
      <c r="L497" s="4"/>
      <c r="M497" s="7"/>
    </row>
    <row r="498" spans="12:13" x14ac:dyDescent="0.2">
      <c r="L498" s="4"/>
      <c r="M498" s="7"/>
    </row>
    <row r="499" spans="12:13" x14ac:dyDescent="0.2">
      <c r="L499" s="4"/>
      <c r="M499" s="7"/>
    </row>
    <row r="500" spans="12:13" x14ac:dyDescent="0.2">
      <c r="L500" s="4"/>
      <c r="M500" s="7"/>
    </row>
    <row r="501" spans="12:13" x14ac:dyDescent="0.2">
      <c r="L501" s="4"/>
      <c r="M501" s="7"/>
    </row>
    <row r="502" spans="12:13" x14ac:dyDescent="0.2">
      <c r="L502" s="4"/>
      <c r="M502" s="7"/>
    </row>
    <row r="503" spans="12:13" x14ac:dyDescent="0.2">
      <c r="L503" s="4"/>
      <c r="M503" s="7"/>
    </row>
    <row r="504" spans="12:13" x14ac:dyDescent="0.2">
      <c r="L504" s="4"/>
      <c r="M504" s="7"/>
    </row>
    <row r="505" spans="12:13" x14ac:dyDescent="0.2">
      <c r="L505" s="4"/>
      <c r="M505" s="7"/>
    </row>
    <row r="506" spans="12:13" x14ac:dyDescent="0.2">
      <c r="L506" s="4"/>
      <c r="M506" s="7"/>
    </row>
    <row r="507" spans="12:13" x14ac:dyDescent="0.2">
      <c r="L507" s="4"/>
      <c r="M507" s="7"/>
    </row>
    <row r="508" spans="12:13" x14ac:dyDescent="0.2">
      <c r="L508" s="4"/>
      <c r="M508" s="7"/>
    </row>
    <row r="509" spans="12:13" x14ac:dyDescent="0.2">
      <c r="L509" s="4"/>
      <c r="M509" s="7"/>
    </row>
    <row r="510" spans="12:13" x14ac:dyDescent="0.2">
      <c r="L510" s="4"/>
      <c r="M510" s="7"/>
    </row>
    <row r="511" spans="12:13" x14ac:dyDescent="0.2">
      <c r="L511" s="4"/>
      <c r="M511" s="7"/>
    </row>
    <row r="512" spans="12:13" x14ac:dyDescent="0.2">
      <c r="L512" s="4"/>
      <c r="M512" s="7"/>
    </row>
    <row r="513" spans="12:13" x14ac:dyDescent="0.2">
      <c r="L513" s="4"/>
      <c r="M513" s="7"/>
    </row>
    <row r="514" spans="12:13" x14ac:dyDescent="0.2">
      <c r="L514" s="4"/>
      <c r="M514" s="7"/>
    </row>
    <row r="515" spans="12:13" x14ac:dyDescent="0.2">
      <c r="L515" s="4"/>
      <c r="M515" s="7"/>
    </row>
    <row r="516" spans="12:13" x14ac:dyDescent="0.2">
      <c r="L516" s="4"/>
      <c r="M516" s="7"/>
    </row>
    <row r="517" spans="12:13" x14ac:dyDescent="0.2">
      <c r="L517" s="4"/>
      <c r="M517" s="7"/>
    </row>
    <row r="518" spans="12:13" x14ac:dyDescent="0.2">
      <c r="L518" s="4"/>
      <c r="M518" s="7"/>
    </row>
    <row r="519" spans="12:13" x14ac:dyDescent="0.2">
      <c r="L519" s="4"/>
      <c r="M519" s="7"/>
    </row>
    <row r="520" spans="12:13" x14ac:dyDescent="0.2">
      <c r="L520" s="4"/>
      <c r="M520" s="7"/>
    </row>
    <row r="521" spans="12:13" x14ac:dyDescent="0.2">
      <c r="L521" s="4"/>
      <c r="M521" s="7"/>
    </row>
    <row r="522" spans="12:13" x14ac:dyDescent="0.2">
      <c r="L522" s="4"/>
      <c r="M522" s="7"/>
    </row>
    <row r="523" spans="12:13" x14ac:dyDescent="0.2">
      <c r="L523" s="4"/>
      <c r="M523" s="7"/>
    </row>
    <row r="524" spans="12:13" x14ac:dyDescent="0.2">
      <c r="L524" s="4"/>
      <c r="M524" s="7"/>
    </row>
    <row r="525" spans="12:13" x14ac:dyDescent="0.2">
      <c r="L525" s="4"/>
      <c r="M525" s="7"/>
    </row>
    <row r="526" spans="12:13" x14ac:dyDescent="0.2">
      <c r="L526" s="4"/>
      <c r="M526" s="7"/>
    </row>
    <row r="527" spans="12:13" x14ac:dyDescent="0.2">
      <c r="L527" s="4"/>
      <c r="M527" s="7"/>
    </row>
    <row r="528" spans="12:13" x14ac:dyDescent="0.2">
      <c r="L528" s="4"/>
      <c r="M528" s="7"/>
    </row>
    <row r="529" spans="12:13" x14ac:dyDescent="0.2">
      <c r="L529" s="4"/>
      <c r="M529" s="7"/>
    </row>
    <row r="530" spans="12:13" x14ac:dyDescent="0.2">
      <c r="L530" s="4"/>
      <c r="M530" s="7"/>
    </row>
    <row r="531" spans="12:13" x14ac:dyDescent="0.2">
      <c r="L531" s="4"/>
      <c r="M531" s="7"/>
    </row>
    <row r="532" spans="12:13" x14ac:dyDescent="0.2">
      <c r="L532" s="4"/>
      <c r="M532" s="7"/>
    </row>
    <row r="533" spans="12:13" x14ac:dyDescent="0.2">
      <c r="L533" s="4"/>
      <c r="M533" s="7"/>
    </row>
    <row r="534" spans="12:13" x14ac:dyDescent="0.2">
      <c r="L534" s="4"/>
      <c r="M534" s="7"/>
    </row>
    <row r="535" spans="12:13" x14ac:dyDescent="0.2">
      <c r="L535" s="4"/>
      <c r="M535" s="7"/>
    </row>
    <row r="536" spans="12:13" x14ac:dyDescent="0.2">
      <c r="L536" s="4"/>
      <c r="M536" s="7"/>
    </row>
    <row r="537" spans="12:13" x14ac:dyDescent="0.2">
      <c r="L537" s="4"/>
      <c r="M537" s="7"/>
    </row>
    <row r="538" spans="12:13" x14ac:dyDescent="0.2">
      <c r="L538" s="4"/>
      <c r="M538" s="7"/>
    </row>
    <row r="539" spans="12:13" x14ac:dyDescent="0.2">
      <c r="L539" s="4"/>
      <c r="M539" s="7"/>
    </row>
    <row r="540" spans="12:13" x14ac:dyDescent="0.2">
      <c r="L540" s="4"/>
      <c r="M540" s="7"/>
    </row>
    <row r="541" spans="12:13" x14ac:dyDescent="0.2">
      <c r="L541" s="4"/>
      <c r="M541" s="7"/>
    </row>
    <row r="542" spans="12:13" x14ac:dyDescent="0.2">
      <c r="L542" s="4"/>
      <c r="M542" s="7"/>
    </row>
    <row r="543" spans="12:13" x14ac:dyDescent="0.2">
      <c r="L543" s="4"/>
      <c r="M543" s="7"/>
    </row>
    <row r="544" spans="12:13" x14ac:dyDescent="0.2">
      <c r="L544" s="4"/>
      <c r="M544" s="7"/>
    </row>
    <row r="545" spans="12:13" x14ac:dyDescent="0.2">
      <c r="L545" s="4"/>
      <c r="M545" s="7"/>
    </row>
    <row r="546" spans="12:13" x14ac:dyDescent="0.2">
      <c r="L546" s="4"/>
      <c r="M546" s="7"/>
    </row>
    <row r="547" spans="12:13" x14ac:dyDescent="0.2">
      <c r="L547" s="4"/>
      <c r="M547" s="7"/>
    </row>
    <row r="548" spans="12:13" x14ac:dyDescent="0.2">
      <c r="L548" s="4"/>
      <c r="M548" s="7"/>
    </row>
    <row r="549" spans="12:13" x14ac:dyDescent="0.2">
      <c r="L549" s="4"/>
      <c r="M549" s="7"/>
    </row>
    <row r="550" spans="12:13" x14ac:dyDescent="0.2">
      <c r="L550" s="4"/>
      <c r="M550" s="7"/>
    </row>
    <row r="551" spans="12:13" x14ac:dyDescent="0.2">
      <c r="L551" s="4"/>
      <c r="M551" s="7"/>
    </row>
    <row r="552" spans="12:13" x14ac:dyDescent="0.2">
      <c r="L552" s="4"/>
      <c r="M552" s="7"/>
    </row>
    <row r="553" spans="12:13" x14ac:dyDescent="0.2">
      <c r="L553" s="4"/>
      <c r="M553" s="7"/>
    </row>
    <row r="554" spans="12:13" x14ac:dyDescent="0.2">
      <c r="L554" s="4"/>
      <c r="M554" s="7"/>
    </row>
    <row r="555" spans="12:13" x14ac:dyDescent="0.2">
      <c r="L555" s="4"/>
      <c r="M555" s="7"/>
    </row>
    <row r="556" spans="12:13" x14ac:dyDescent="0.2">
      <c r="L556" s="4"/>
      <c r="M556" s="7"/>
    </row>
    <row r="557" spans="12:13" x14ac:dyDescent="0.2">
      <c r="L557" s="4"/>
      <c r="M557" s="7"/>
    </row>
    <row r="558" spans="12:13" x14ac:dyDescent="0.2">
      <c r="L558" s="4"/>
      <c r="M558" s="7"/>
    </row>
    <row r="559" spans="12:13" x14ac:dyDescent="0.2">
      <c r="L559" s="4"/>
      <c r="M559" s="7"/>
    </row>
    <row r="560" spans="12:13" x14ac:dyDescent="0.2">
      <c r="L560" s="4"/>
      <c r="M560" s="7"/>
    </row>
    <row r="561" spans="12:13" x14ac:dyDescent="0.2">
      <c r="L561" s="4"/>
      <c r="M561" s="7"/>
    </row>
    <row r="562" spans="12:13" x14ac:dyDescent="0.2">
      <c r="L562" s="4"/>
      <c r="M562" s="7"/>
    </row>
    <row r="563" spans="12:13" x14ac:dyDescent="0.2">
      <c r="L563" s="4"/>
      <c r="M563" s="7"/>
    </row>
    <row r="564" spans="12:13" x14ac:dyDescent="0.2">
      <c r="L564" s="4"/>
      <c r="M564" s="7"/>
    </row>
    <row r="565" spans="12:13" x14ac:dyDescent="0.2">
      <c r="L565" s="4"/>
      <c r="M565" s="7"/>
    </row>
    <row r="566" spans="12:13" x14ac:dyDescent="0.2">
      <c r="L566" s="4"/>
      <c r="M566" s="7"/>
    </row>
    <row r="567" spans="12:13" x14ac:dyDescent="0.2">
      <c r="L567" s="4"/>
      <c r="M567" s="7"/>
    </row>
    <row r="568" spans="12:13" x14ac:dyDescent="0.2">
      <c r="L568" s="4"/>
      <c r="M568" s="7"/>
    </row>
    <row r="569" spans="12:13" x14ac:dyDescent="0.2">
      <c r="L569" s="4"/>
      <c r="M569" s="7"/>
    </row>
    <row r="570" spans="12:13" x14ac:dyDescent="0.2">
      <c r="L570" s="4"/>
      <c r="M570" s="7"/>
    </row>
    <row r="571" spans="12:13" x14ac:dyDescent="0.2">
      <c r="L571" s="4"/>
      <c r="M571" s="7"/>
    </row>
    <row r="572" spans="12:13" x14ac:dyDescent="0.2">
      <c r="L572" s="4"/>
      <c r="M572" s="7"/>
    </row>
    <row r="573" spans="12:13" x14ac:dyDescent="0.2">
      <c r="L573" s="4"/>
      <c r="M573" s="7"/>
    </row>
    <row r="574" spans="12:13" x14ac:dyDescent="0.2">
      <c r="L574" s="4"/>
      <c r="M574" s="7"/>
    </row>
    <row r="575" spans="12:13" x14ac:dyDescent="0.2">
      <c r="L575" s="4"/>
      <c r="M575" s="7"/>
    </row>
    <row r="576" spans="12:13" x14ac:dyDescent="0.2">
      <c r="L576" s="4"/>
      <c r="M576" s="7"/>
    </row>
    <row r="577" spans="12:13" x14ac:dyDescent="0.2">
      <c r="L577" s="4"/>
      <c r="M577" s="7"/>
    </row>
    <row r="578" spans="12:13" x14ac:dyDescent="0.2">
      <c r="L578" s="4"/>
      <c r="M578" s="7"/>
    </row>
    <row r="579" spans="12:13" x14ac:dyDescent="0.2">
      <c r="L579" s="4"/>
      <c r="M579" s="7"/>
    </row>
    <row r="580" spans="12:13" x14ac:dyDescent="0.2">
      <c r="L580" s="4"/>
      <c r="M580" s="7"/>
    </row>
    <row r="581" spans="12:13" x14ac:dyDescent="0.2">
      <c r="L581" s="4"/>
      <c r="M581" s="7"/>
    </row>
    <row r="582" spans="12:13" x14ac:dyDescent="0.2">
      <c r="L582" s="4"/>
      <c r="M582" s="7"/>
    </row>
    <row r="583" spans="12:13" x14ac:dyDescent="0.2">
      <c r="L583" s="4"/>
      <c r="M583" s="7"/>
    </row>
    <row r="584" spans="12:13" x14ac:dyDescent="0.2">
      <c r="L584" s="4"/>
      <c r="M584" s="7"/>
    </row>
    <row r="585" spans="12:13" x14ac:dyDescent="0.2">
      <c r="L585" s="4"/>
      <c r="M585" s="7"/>
    </row>
    <row r="586" spans="12:13" x14ac:dyDescent="0.2">
      <c r="L586" s="4"/>
      <c r="M586" s="7"/>
    </row>
    <row r="587" spans="12:13" x14ac:dyDescent="0.2">
      <c r="L587" s="4"/>
      <c r="M587" s="7"/>
    </row>
    <row r="588" spans="12:13" x14ac:dyDescent="0.2">
      <c r="L588" s="4"/>
      <c r="M588" s="7"/>
    </row>
    <row r="589" spans="12:13" x14ac:dyDescent="0.2">
      <c r="L589" s="4"/>
      <c r="M589" s="7"/>
    </row>
    <row r="590" spans="12:13" x14ac:dyDescent="0.2">
      <c r="L590" s="4"/>
      <c r="M590" s="7"/>
    </row>
    <row r="591" spans="12:13" x14ac:dyDescent="0.2">
      <c r="L591" s="4"/>
      <c r="M591" s="7"/>
    </row>
    <row r="592" spans="12:13" x14ac:dyDescent="0.2">
      <c r="L592" s="4"/>
      <c r="M592" s="7"/>
    </row>
    <row r="593" spans="12:13" x14ac:dyDescent="0.2">
      <c r="L593" s="4"/>
      <c r="M593" s="7"/>
    </row>
    <row r="594" spans="12:13" x14ac:dyDescent="0.2">
      <c r="L594" s="4"/>
      <c r="M594" s="7"/>
    </row>
    <row r="595" spans="12:13" x14ac:dyDescent="0.2">
      <c r="L595" s="4"/>
      <c r="M595" s="7"/>
    </row>
    <row r="596" spans="12:13" x14ac:dyDescent="0.2">
      <c r="L596" s="4"/>
      <c r="M596" s="7"/>
    </row>
    <row r="597" spans="12:13" x14ac:dyDescent="0.2">
      <c r="L597" s="4"/>
      <c r="M597" s="7"/>
    </row>
    <row r="598" spans="12:13" x14ac:dyDescent="0.2">
      <c r="L598" s="4"/>
      <c r="M598" s="7"/>
    </row>
    <row r="599" spans="12:13" x14ac:dyDescent="0.2">
      <c r="L599" s="4"/>
      <c r="M599" s="7"/>
    </row>
    <row r="600" spans="12:13" x14ac:dyDescent="0.2">
      <c r="L600" s="4"/>
      <c r="M600" s="7"/>
    </row>
    <row r="601" spans="12:13" x14ac:dyDescent="0.2">
      <c r="L601" s="4"/>
      <c r="M601" s="7"/>
    </row>
    <row r="602" spans="12:13" x14ac:dyDescent="0.2">
      <c r="L602" s="4"/>
      <c r="M602" s="7"/>
    </row>
    <row r="603" spans="12:13" x14ac:dyDescent="0.2">
      <c r="L603" s="4"/>
      <c r="M603" s="7"/>
    </row>
    <row r="604" spans="12:13" x14ac:dyDescent="0.2">
      <c r="L604" s="4"/>
      <c r="M604" s="7"/>
    </row>
    <row r="605" spans="12:13" x14ac:dyDescent="0.2">
      <c r="L605" s="4"/>
      <c r="M605" s="7"/>
    </row>
    <row r="606" spans="12:13" x14ac:dyDescent="0.2">
      <c r="L606" s="4"/>
      <c r="M606" s="7"/>
    </row>
    <row r="607" spans="12:13" x14ac:dyDescent="0.2">
      <c r="L607" s="4"/>
      <c r="M607" s="7"/>
    </row>
    <row r="608" spans="12:13" x14ac:dyDescent="0.2">
      <c r="L608" s="4"/>
      <c r="M608" s="7"/>
    </row>
    <row r="609" spans="12:13" x14ac:dyDescent="0.2">
      <c r="L609" s="4"/>
      <c r="M609" s="7"/>
    </row>
    <row r="610" spans="12:13" x14ac:dyDescent="0.2">
      <c r="L610" s="4"/>
      <c r="M610" s="7"/>
    </row>
    <row r="611" spans="12:13" x14ac:dyDescent="0.2">
      <c r="L611" s="4"/>
      <c r="M611" s="7"/>
    </row>
    <row r="612" spans="12:13" x14ac:dyDescent="0.2">
      <c r="L612" s="4"/>
      <c r="M612" s="7"/>
    </row>
    <row r="613" spans="12:13" x14ac:dyDescent="0.2">
      <c r="L613" s="4"/>
      <c r="M613" s="7"/>
    </row>
    <row r="614" spans="12:13" x14ac:dyDescent="0.2">
      <c r="L614" s="4"/>
      <c r="M614" s="7"/>
    </row>
    <row r="615" spans="12:13" x14ac:dyDescent="0.2">
      <c r="L615" s="4"/>
      <c r="M615" s="7"/>
    </row>
    <row r="616" spans="12:13" x14ac:dyDescent="0.2">
      <c r="L616" s="4"/>
      <c r="M616" s="7"/>
    </row>
    <row r="617" spans="12:13" x14ac:dyDescent="0.2">
      <c r="L617" s="4"/>
      <c r="M617" s="7"/>
    </row>
    <row r="618" spans="12:13" x14ac:dyDescent="0.2">
      <c r="L618" s="4"/>
      <c r="M618" s="7"/>
    </row>
    <row r="619" spans="12:13" x14ac:dyDescent="0.2">
      <c r="L619" s="4"/>
      <c r="M619" s="7"/>
    </row>
    <row r="620" spans="12:13" x14ac:dyDescent="0.2">
      <c r="L620" s="4"/>
      <c r="M620" s="7"/>
    </row>
    <row r="621" spans="12:13" x14ac:dyDescent="0.2">
      <c r="L621" s="4"/>
      <c r="M621" s="7"/>
    </row>
    <row r="622" spans="12:13" x14ac:dyDescent="0.2">
      <c r="L622" s="4"/>
      <c r="M622" s="7"/>
    </row>
    <row r="623" spans="12:13" x14ac:dyDescent="0.2">
      <c r="L623" s="4"/>
      <c r="M623" s="7"/>
    </row>
    <row r="624" spans="12:13" x14ac:dyDescent="0.2">
      <c r="L624" s="4"/>
      <c r="M624" s="7"/>
    </row>
    <row r="625" spans="12:13" x14ac:dyDescent="0.2">
      <c r="L625" s="4"/>
      <c r="M625" s="7"/>
    </row>
    <row r="626" spans="12:13" x14ac:dyDescent="0.2">
      <c r="L626" s="4"/>
      <c r="M626" s="7"/>
    </row>
    <row r="627" spans="12:13" x14ac:dyDescent="0.2">
      <c r="L627" s="4"/>
      <c r="M627" s="7"/>
    </row>
    <row r="628" spans="12:13" x14ac:dyDescent="0.2">
      <c r="L628" s="4"/>
      <c r="M628" s="7"/>
    </row>
    <row r="629" spans="12:13" x14ac:dyDescent="0.2">
      <c r="L629" s="4"/>
      <c r="M629" s="7"/>
    </row>
    <row r="630" spans="12:13" x14ac:dyDescent="0.2">
      <c r="L630" s="4"/>
      <c r="M630" s="7"/>
    </row>
    <row r="631" spans="12:13" x14ac:dyDescent="0.2">
      <c r="L631" s="4"/>
      <c r="M631" s="7"/>
    </row>
    <row r="632" spans="12:13" x14ac:dyDescent="0.2">
      <c r="L632" s="4"/>
      <c r="M632" s="7"/>
    </row>
    <row r="633" spans="12:13" x14ac:dyDescent="0.2">
      <c r="L633" s="4"/>
      <c r="M633" s="7"/>
    </row>
    <row r="634" spans="12:13" x14ac:dyDescent="0.2">
      <c r="L634" s="4"/>
      <c r="M634" s="7"/>
    </row>
    <row r="635" spans="12:13" x14ac:dyDescent="0.2">
      <c r="L635" s="4"/>
      <c r="M635" s="7"/>
    </row>
    <row r="636" spans="12:13" x14ac:dyDescent="0.2">
      <c r="L636" s="4"/>
      <c r="M636" s="7"/>
    </row>
    <row r="637" spans="12:13" x14ac:dyDescent="0.2">
      <c r="L637" s="4"/>
      <c r="M637" s="7"/>
    </row>
    <row r="638" spans="12:13" x14ac:dyDescent="0.2">
      <c r="L638" s="4"/>
      <c r="M638" s="7"/>
    </row>
    <row r="639" spans="12:13" x14ac:dyDescent="0.2">
      <c r="L639" s="4"/>
      <c r="M639" s="7"/>
    </row>
    <row r="640" spans="12:13" x14ac:dyDescent="0.2">
      <c r="L640" s="4"/>
      <c r="M640" s="7"/>
    </row>
    <row r="641" spans="12:13" x14ac:dyDescent="0.2">
      <c r="L641" s="4"/>
      <c r="M641" s="7"/>
    </row>
    <row r="642" spans="12:13" x14ac:dyDescent="0.2">
      <c r="L642" s="4"/>
      <c r="M642" s="7"/>
    </row>
    <row r="643" spans="12:13" x14ac:dyDescent="0.2">
      <c r="L643" s="4"/>
      <c r="M643" s="7"/>
    </row>
    <row r="644" spans="12:13" x14ac:dyDescent="0.2">
      <c r="L644" s="4"/>
      <c r="M644" s="7"/>
    </row>
    <row r="645" spans="12:13" x14ac:dyDescent="0.2">
      <c r="L645" s="4"/>
      <c r="M645" s="7"/>
    </row>
    <row r="646" spans="12:13" x14ac:dyDescent="0.2">
      <c r="L646" s="4"/>
      <c r="M646" s="7"/>
    </row>
    <row r="647" spans="12:13" x14ac:dyDescent="0.2">
      <c r="L647" s="4"/>
      <c r="M647" s="7"/>
    </row>
    <row r="648" spans="12:13" x14ac:dyDescent="0.2">
      <c r="L648" s="4"/>
      <c r="M648" s="7"/>
    </row>
    <row r="649" spans="12:13" x14ac:dyDescent="0.2">
      <c r="L649" s="4"/>
      <c r="M649" s="7"/>
    </row>
    <row r="650" spans="12:13" x14ac:dyDescent="0.2">
      <c r="L650" s="4"/>
      <c r="M650" s="7"/>
    </row>
    <row r="651" spans="12:13" x14ac:dyDescent="0.2">
      <c r="L651" s="4"/>
      <c r="M651" s="7"/>
    </row>
    <row r="652" spans="12:13" x14ac:dyDescent="0.2">
      <c r="L652" s="4"/>
      <c r="M652" s="7"/>
    </row>
    <row r="653" spans="12:13" x14ac:dyDescent="0.2">
      <c r="L653" s="4"/>
      <c r="M653" s="7"/>
    </row>
    <row r="654" spans="12:13" x14ac:dyDescent="0.2">
      <c r="L654" s="4"/>
      <c r="M654" s="7"/>
    </row>
    <row r="655" spans="12:13" x14ac:dyDescent="0.2">
      <c r="L655" s="4"/>
      <c r="M655" s="7"/>
    </row>
    <row r="656" spans="12:13" x14ac:dyDescent="0.2">
      <c r="L656" s="4"/>
      <c r="M656" s="7"/>
    </row>
    <row r="657" spans="12:13" x14ac:dyDescent="0.2">
      <c r="L657" s="4"/>
      <c r="M657" s="7"/>
    </row>
    <row r="658" spans="12:13" x14ac:dyDescent="0.2">
      <c r="L658" s="4"/>
      <c r="M658" s="7"/>
    </row>
    <row r="659" spans="12:13" x14ac:dyDescent="0.2">
      <c r="L659" s="4"/>
      <c r="M659" s="7"/>
    </row>
    <row r="660" spans="12:13" x14ac:dyDescent="0.2">
      <c r="L660" s="4"/>
      <c r="M660" s="7"/>
    </row>
    <row r="661" spans="12:13" x14ac:dyDescent="0.2">
      <c r="L661" s="4"/>
      <c r="M661" s="7"/>
    </row>
    <row r="662" spans="12:13" x14ac:dyDescent="0.2">
      <c r="L662" s="4"/>
      <c r="M662" s="7"/>
    </row>
    <row r="663" spans="12:13" x14ac:dyDescent="0.2">
      <c r="L663" s="4"/>
      <c r="M663" s="7"/>
    </row>
    <row r="664" spans="12:13" x14ac:dyDescent="0.2">
      <c r="L664" s="4"/>
      <c r="M664" s="7"/>
    </row>
    <row r="665" spans="12:13" x14ac:dyDescent="0.2">
      <c r="L665" s="4"/>
      <c r="M665" s="7"/>
    </row>
    <row r="666" spans="12:13" x14ac:dyDescent="0.2">
      <c r="L666" s="4"/>
      <c r="M666" s="7"/>
    </row>
    <row r="667" spans="12:13" x14ac:dyDescent="0.2">
      <c r="L667" s="4"/>
      <c r="M667" s="7"/>
    </row>
    <row r="668" spans="12:13" x14ac:dyDescent="0.2">
      <c r="L668" s="4"/>
      <c r="M668" s="7"/>
    </row>
    <row r="669" spans="12:13" x14ac:dyDescent="0.2">
      <c r="L669" s="4"/>
      <c r="M669" s="7"/>
    </row>
    <row r="670" spans="12:13" x14ac:dyDescent="0.2">
      <c r="L670" s="4"/>
      <c r="M670" s="7"/>
    </row>
    <row r="671" spans="12:13" x14ac:dyDescent="0.2">
      <c r="L671" s="4"/>
      <c r="M671" s="7"/>
    </row>
    <row r="672" spans="12:13" x14ac:dyDescent="0.2">
      <c r="L672" s="4"/>
      <c r="M672" s="7"/>
    </row>
    <row r="673" spans="12:13" x14ac:dyDescent="0.2">
      <c r="L673" s="4"/>
      <c r="M673" s="7"/>
    </row>
    <row r="674" spans="12:13" x14ac:dyDescent="0.2">
      <c r="L674" s="4"/>
      <c r="M674" s="7"/>
    </row>
    <row r="675" spans="12:13" x14ac:dyDescent="0.2">
      <c r="L675" s="4"/>
      <c r="M675" s="7"/>
    </row>
    <row r="676" spans="12:13" x14ac:dyDescent="0.2">
      <c r="L676" s="4"/>
      <c r="M676" s="7"/>
    </row>
    <row r="677" spans="12:13" x14ac:dyDescent="0.2">
      <c r="L677" s="4"/>
      <c r="M677" s="7"/>
    </row>
    <row r="678" spans="12:13" x14ac:dyDescent="0.2">
      <c r="L678" s="4"/>
      <c r="M678" s="7"/>
    </row>
    <row r="679" spans="12:13" x14ac:dyDescent="0.2">
      <c r="L679" s="4"/>
      <c r="M679" s="7"/>
    </row>
    <row r="680" spans="12:13" x14ac:dyDescent="0.2">
      <c r="L680" s="4"/>
      <c r="M680" s="7"/>
    </row>
    <row r="681" spans="12:13" x14ac:dyDescent="0.2">
      <c r="L681" s="4"/>
      <c r="M681" s="7"/>
    </row>
    <row r="682" spans="12:13" x14ac:dyDescent="0.2">
      <c r="L682" s="4"/>
      <c r="M682" s="7"/>
    </row>
    <row r="683" spans="12:13" x14ac:dyDescent="0.2">
      <c r="L683" s="4"/>
      <c r="M683" s="7"/>
    </row>
    <row r="684" spans="12:13" x14ac:dyDescent="0.2">
      <c r="L684" s="4"/>
      <c r="M684" s="7"/>
    </row>
    <row r="685" spans="12:13" x14ac:dyDescent="0.2">
      <c r="L685" s="4"/>
      <c r="M685" s="7"/>
    </row>
    <row r="686" spans="12:13" x14ac:dyDescent="0.2">
      <c r="L686" s="4"/>
      <c r="M686" s="7"/>
    </row>
    <row r="687" spans="12:13" x14ac:dyDescent="0.2">
      <c r="L687" s="4"/>
      <c r="M687" s="7"/>
    </row>
    <row r="688" spans="12:13" x14ac:dyDescent="0.2">
      <c r="L688" s="4"/>
      <c r="M688" s="7"/>
    </row>
    <row r="689" spans="12:13" x14ac:dyDescent="0.2">
      <c r="L689" s="4"/>
      <c r="M689" s="7"/>
    </row>
    <row r="690" spans="12:13" x14ac:dyDescent="0.2">
      <c r="L690" s="4"/>
      <c r="M690" s="7"/>
    </row>
    <row r="691" spans="12:13" x14ac:dyDescent="0.2">
      <c r="L691" s="4"/>
      <c r="M691" s="7"/>
    </row>
    <row r="692" spans="12:13" x14ac:dyDescent="0.2">
      <c r="L692" s="4"/>
      <c r="M692" s="7"/>
    </row>
    <row r="693" spans="12:13" x14ac:dyDescent="0.2">
      <c r="L693" s="4"/>
      <c r="M693" s="7"/>
    </row>
    <row r="694" spans="12:13" x14ac:dyDescent="0.2">
      <c r="L694" s="4"/>
      <c r="M694" s="7"/>
    </row>
    <row r="695" spans="12:13" x14ac:dyDescent="0.2">
      <c r="L695" s="4"/>
      <c r="M695" s="7"/>
    </row>
    <row r="696" spans="12:13" x14ac:dyDescent="0.2">
      <c r="L696" s="4"/>
      <c r="M696" s="7"/>
    </row>
    <row r="697" spans="12:13" x14ac:dyDescent="0.2">
      <c r="L697" s="4"/>
      <c r="M697" s="7"/>
    </row>
    <row r="698" spans="12:13" x14ac:dyDescent="0.2">
      <c r="L698" s="4"/>
      <c r="M698" s="7"/>
    </row>
    <row r="699" spans="12:13" x14ac:dyDescent="0.2">
      <c r="L699" s="4"/>
      <c r="M699" s="7"/>
    </row>
    <row r="700" spans="12:13" x14ac:dyDescent="0.2">
      <c r="L700" s="4"/>
      <c r="M700" s="7"/>
    </row>
    <row r="701" spans="12:13" x14ac:dyDescent="0.2">
      <c r="L701" s="4"/>
      <c r="M701" s="7"/>
    </row>
    <row r="702" spans="12:13" x14ac:dyDescent="0.2">
      <c r="L702" s="4"/>
      <c r="M702" s="7"/>
    </row>
    <row r="703" spans="12:13" x14ac:dyDescent="0.2">
      <c r="L703" s="4"/>
      <c r="M703" s="7"/>
    </row>
    <row r="704" spans="12:13" x14ac:dyDescent="0.2">
      <c r="L704" s="4"/>
      <c r="M704" s="7"/>
    </row>
    <row r="705" spans="12:13" x14ac:dyDescent="0.2">
      <c r="L705" s="4"/>
      <c r="M705" s="7"/>
    </row>
    <row r="706" spans="12:13" x14ac:dyDescent="0.2">
      <c r="L706" s="4"/>
      <c r="M706" s="7"/>
    </row>
    <row r="707" spans="12:13" x14ac:dyDescent="0.2">
      <c r="L707" s="4"/>
      <c r="M707" s="7"/>
    </row>
    <row r="708" spans="12:13" x14ac:dyDescent="0.2">
      <c r="L708" s="4"/>
      <c r="M708" s="7"/>
    </row>
    <row r="709" spans="12:13" x14ac:dyDescent="0.2">
      <c r="L709" s="4"/>
      <c r="M709" s="7"/>
    </row>
    <row r="710" spans="12:13" x14ac:dyDescent="0.2">
      <c r="L710" s="4"/>
      <c r="M710" s="7"/>
    </row>
    <row r="711" spans="12:13" x14ac:dyDescent="0.2">
      <c r="L711" s="4"/>
      <c r="M711" s="7"/>
    </row>
    <row r="712" spans="12:13" x14ac:dyDescent="0.2">
      <c r="L712" s="4"/>
      <c r="M712" s="7"/>
    </row>
    <row r="713" spans="12:13" x14ac:dyDescent="0.2">
      <c r="L713" s="4"/>
      <c r="M713" s="7"/>
    </row>
    <row r="714" spans="12:13" x14ac:dyDescent="0.2">
      <c r="L714" s="4"/>
      <c r="M714" s="7"/>
    </row>
    <row r="715" spans="12:13" x14ac:dyDescent="0.2">
      <c r="L715" s="4"/>
      <c r="M715" s="7"/>
    </row>
    <row r="716" spans="12:13" x14ac:dyDescent="0.2">
      <c r="L716" s="4"/>
      <c r="M716" s="7"/>
    </row>
    <row r="717" spans="12:13" x14ac:dyDescent="0.2">
      <c r="L717" s="4"/>
      <c r="M717" s="7"/>
    </row>
    <row r="718" spans="12:13" x14ac:dyDescent="0.2">
      <c r="L718" s="4"/>
      <c r="M718" s="7"/>
    </row>
    <row r="719" spans="12:13" x14ac:dyDescent="0.2">
      <c r="L719" s="4"/>
      <c r="M719" s="7"/>
    </row>
    <row r="720" spans="12:13" x14ac:dyDescent="0.2">
      <c r="L720" s="4"/>
      <c r="M720" s="7"/>
    </row>
    <row r="721" spans="12:13" x14ac:dyDescent="0.2">
      <c r="L721" s="4"/>
      <c r="M721" s="7"/>
    </row>
    <row r="722" spans="12:13" x14ac:dyDescent="0.2">
      <c r="L722" s="4"/>
      <c r="M722" s="7"/>
    </row>
    <row r="723" spans="12:13" x14ac:dyDescent="0.2">
      <c r="L723" s="4"/>
      <c r="M723" s="7"/>
    </row>
    <row r="724" spans="12:13" x14ac:dyDescent="0.2">
      <c r="L724" s="4"/>
      <c r="M724" s="7"/>
    </row>
    <row r="725" spans="12:13" x14ac:dyDescent="0.2">
      <c r="L725" s="4"/>
      <c r="M725" s="7"/>
    </row>
    <row r="726" spans="12:13" x14ac:dyDescent="0.2">
      <c r="L726" s="4"/>
      <c r="M726" s="7"/>
    </row>
    <row r="727" spans="12:13" x14ac:dyDescent="0.2">
      <c r="L727" s="4"/>
      <c r="M727" s="7"/>
    </row>
    <row r="728" spans="12:13" x14ac:dyDescent="0.2">
      <c r="L728" s="4"/>
      <c r="M728" s="7"/>
    </row>
    <row r="729" spans="12:13" x14ac:dyDescent="0.2">
      <c r="L729" s="4"/>
      <c r="M729" s="7"/>
    </row>
    <row r="730" spans="12:13" x14ac:dyDescent="0.2">
      <c r="L730" s="4"/>
      <c r="M730" s="7"/>
    </row>
    <row r="731" spans="12:13" x14ac:dyDescent="0.2">
      <c r="L731" s="4"/>
      <c r="M731" s="7"/>
    </row>
    <row r="732" spans="12:13" x14ac:dyDescent="0.2">
      <c r="L732" s="4"/>
      <c r="M732" s="7"/>
    </row>
    <row r="733" spans="12:13" x14ac:dyDescent="0.2">
      <c r="L733" s="4"/>
      <c r="M733" s="7"/>
    </row>
    <row r="734" spans="12:13" x14ac:dyDescent="0.2">
      <c r="L734" s="4"/>
      <c r="M734" s="7"/>
    </row>
    <row r="735" spans="12:13" x14ac:dyDescent="0.2">
      <c r="L735" s="4"/>
      <c r="M735" s="7"/>
    </row>
    <row r="736" spans="12:13" x14ac:dyDescent="0.2">
      <c r="L736" s="4"/>
      <c r="M736" s="7"/>
    </row>
    <row r="737" spans="12:13" x14ac:dyDescent="0.2">
      <c r="L737" s="4"/>
      <c r="M737" s="7"/>
    </row>
    <row r="738" spans="12:13" x14ac:dyDescent="0.2">
      <c r="L738" s="4"/>
      <c r="M738" s="7"/>
    </row>
    <row r="739" spans="12:13" x14ac:dyDescent="0.2">
      <c r="L739" s="4"/>
      <c r="M739" s="7"/>
    </row>
    <row r="740" spans="12:13" x14ac:dyDescent="0.2">
      <c r="L740" s="4"/>
      <c r="M740" s="7"/>
    </row>
    <row r="741" spans="12:13" x14ac:dyDescent="0.2">
      <c r="L741" s="4"/>
      <c r="M741" s="7"/>
    </row>
    <row r="742" spans="12:13" x14ac:dyDescent="0.2">
      <c r="L742" s="4"/>
      <c r="M742" s="7"/>
    </row>
    <row r="743" spans="12:13" x14ac:dyDescent="0.2">
      <c r="L743" s="4"/>
      <c r="M743" s="7"/>
    </row>
    <row r="744" spans="12:13" x14ac:dyDescent="0.2">
      <c r="L744" s="4"/>
      <c r="M744" s="7"/>
    </row>
    <row r="745" spans="12:13" x14ac:dyDescent="0.2">
      <c r="L745" s="4"/>
      <c r="M745" s="7"/>
    </row>
    <row r="746" spans="12:13" x14ac:dyDescent="0.2">
      <c r="L746" s="4"/>
      <c r="M746" s="7"/>
    </row>
    <row r="747" spans="12:13" x14ac:dyDescent="0.2">
      <c r="L747" s="4"/>
      <c r="M747" s="7"/>
    </row>
    <row r="748" spans="12:13" x14ac:dyDescent="0.2">
      <c r="L748" s="4"/>
      <c r="M748" s="7"/>
    </row>
    <row r="749" spans="12:13" x14ac:dyDescent="0.2">
      <c r="L749" s="4"/>
      <c r="M749" s="7"/>
    </row>
    <row r="750" spans="12:13" x14ac:dyDescent="0.2">
      <c r="L750" s="4"/>
      <c r="M750" s="7"/>
    </row>
    <row r="751" spans="12:13" x14ac:dyDescent="0.2">
      <c r="L751" s="4"/>
      <c r="M751" s="7"/>
    </row>
    <row r="752" spans="12:13" x14ac:dyDescent="0.2">
      <c r="L752" s="4"/>
      <c r="M752" s="7"/>
    </row>
    <row r="753" spans="12:13" x14ac:dyDescent="0.2">
      <c r="L753" s="4"/>
      <c r="M753" s="7"/>
    </row>
    <row r="754" spans="12:13" x14ac:dyDescent="0.2">
      <c r="L754" s="4"/>
      <c r="M754" s="7"/>
    </row>
    <row r="755" spans="12:13" x14ac:dyDescent="0.2">
      <c r="L755" s="4"/>
      <c r="M755" s="7"/>
    </row>
    <row r="756" spans="12:13" x14ac:dyDescent="0.2">
      <c r="L756" s="4"/>
      <c r="M756" s="7"/>
    </row>
    <row r="757" spans="12:13" x14ac:dyDescent="0.2">
      <c r="L757" s="4"/>
      <c r="M757" s="7"/>
    </row>
    <row r="758" spans="12:13" x14ac:dyDescent="0.2">
      <c r="L758" s="4"/>
      <c r="M758" s="7"/>
    </row>
    <row r="759" spans="12:13" x14ac:dyDescent="0.2">
      <c r="L759" s="4"/>
      <c r="M759" s="7"/>
    </row>
    <row r="760" spans="12:13" x14ac:dyDescent="0.2">
      <c r="L760" s="4"/>
      <c r="M760" s="7"/>
    </row>
    <row r="761" spans="12:13" x14ac:dyDescent="0.2">
      <c r="L761" s="4"/>
      <c r="M761" s="7"/>
    </row>
    <row r="762" spans="12:13" x14ac:dyDescent="0.2">
      <c r="L762" s="4"/>
      <c r="M762" s="7"/>
    </row>
    <row r="763" spans="12:13" x14ac:dyDescent="0.2">
      <c r="L763" s="4"/>
      <c r="M763" s="7"/>
    </row>
    <row r="764" spans="12:13" x14ac:dyDescent="0.2">
      <c r="L764" s="4"/>
      <c r="M764" s="7"/>
    </row>
    <row r="765" spans="12:13" x14ac:dyDescent="0.2">
      <c r="L765" s="4"/>
      <c r="M765" s="7"/>
    </row>
    <row r="766" spans="12:13" x14ac:dyDescent="0.2">
      <c r="L766" s="4"/>
      <c r="M766" s="7"/>
    </row>
    <row r="767" spans="12:13" x14ac:dyDescent="0.2">
      <c r="L767" s="4"/>
      <c r="M767" s="7"/>
    </row>
    <row r="768" spans="12:13" x14ac:dyDescent="0.2">
      <c r="L768" s="4"/>
      <c r="M768" s="7"/>
    </row>
    <row r="769" spans="12:13" x14ac:dyDescent="0.2">
      <c r="L769" s="4"/>
      <c r="M769" s="7"/>
    </row>
    <row r="770" spans="12:13" x14ac:dyDescent="0.2">
      <c r="L770" s="4"/>
      <c r="M770" s="7"/>
    </row>
    <row r="771" spans="12:13" x14ac:dyDescent="0.2">
      <c r="L771" s="4"/>
      <c r="M771" s="7"/>
    </row>
    <row r="772" spans="12:13" x14ac:dyDescent="0.2">
      <c r="L772" s="4"/>
      <c r="M772" s="7"/>
    </row>
    <row r="773" spans="12:13" x14ac:dyDescent="0.2">
      <c r="L773" s="4"/>
      <c r="M773" s="7"/>
    </row>
    <row r="774" spans="12:13" x14ac:dyDescent="0.2">
      <c r="L774" s="4"/>
      <c r="M774" s="7"/>
    </row>
    <row r="775" spans="12:13" x14ac:dyDescent="0.2">
      <c r="L775" s="4"/>
      <c r="M775" s="7"/>
    </row>
    <row r="776" spans="12:13" x14ac:dyDescent="0.2">
      <c r="L776" s="4"/>
      <c r="M776" s="7"/>
    </row>
    <row r="777" spans="12:13" x14ac:dyDescent="0.2">
      <c r="L777" s="4"/>
      <c r="M777" s="7"/>
    </row>
    <row r="778" spans="12:13" x14ac:dyDescent="0.2">
      <c r="L778" s="4"/>
      <c r="M778" s="7"/>
    </row>
    <row r="779" spans="12:13" x14ac:dyDescent="0.2">
      <c r="L779" s="4"/>
      <c r="M779" s="7"/>
    </row>
    <row r="780" spans="12:13" x14ac:dyDescent="0.2">
      <c r="L780" s="4"/>
      <c r="M780" s="7"/>
    </row>
    <row r="781" spans="12:13" x14ac:dyDescent="0.2">
      <c r="L781" s="4"/>
      <c r="M781" s="7"/>
    </row>
    <row r="782" spans="12:13" x14ac:dyDescent="0.2">
      <c r="L782" s="4"/>
      <c r="M782" s="7"/>
    </row>
    <row r="783" spans="12:13" x14ac:dyDescent="0.2">
      <c r="L783" s="4"/>
      <c r="M783" s="7"/>
    </row>
    <row r="784" spans="12:13" x14ac:dyDescent="0.2">
      <c r="L784" s="4"/>
      <c r="M784" s="7"/>
    </row>
    <row r="785" spans="12:13" x14ac:dyDescent="0.2">
      <c r="L785" s="4"/>
      <c r="M785" s="7"/>
    </row>
    <row r="786" spans="12:13" x14ac:dyDescent="0.2">
      <c r="L786" s="4"/>
      <c r="M786" s="7"/>
    </row>
    <row r="787" spans="12:13" x14ac:dyDescent="0.2">
      <c r="L787" s="4"/>
      <c r="M787" s="7"/>
    </row>
    <row r="788" spans="12:13" x14ac:dyDescent="0.2">
      <c r="L788" s="4"/>
      <c r="M788" s="7"/>
    </row>
    <row r="789" spans="12:13" x14ac:dyDescent="0.2">
      <c r="L789" s="4"/>
      <c r="M789" s="7"/>
    </row>
    <row r="790" spans="12:13" x14ac:dyDescent="0.2">
      <c r="L790" s="4"/>
      <c r="M790" s="7"/>
    </row>
    <row r="791" spans="12:13" x14ac:dyDescent="0.2">
      <c r="L791" s="4"/>
      <c r="M791" s="7"/>
    </row>
    <row r="792" spans="12:13" x14ac:dyDescent="0.2">
      <c r="L792" s="4"/>
      <c r="M792" s="7"/>
    </row>
    <row r="793" spans="12:13" x14ac:dyDescent="0.2">
      <c r="L793" s="4"/>
      <c r="M793" s="7"/>
    </row>
    <row r="794" spans="12:13" x14ac:dyDescent="0.2">
      <c r="L794" s="4"/>
      <c r="M794" s="7"/>
    </row>
    <row r="795" spans="12:13" x14ac:dyDescent="0.2">
      <c r="L795" s="4"/>
      <c r="M795" s="7"/>
    </row>
    <row r="796" spans="12:13" x14ac:dyDescent="0.2">
      <c r="L796" s="4"/>
      <c r="M796" s="7"/>
    </row>
    <row r="797" spans="12:13" x14ac:dyDescent="0.2">
      <c r="L797" s="4"/>
      <c r="M797" s="7"/>
    </row>
    <row r="798" spans="12:13" x14ac:dyDescent="0.2">
      <c r="L798" s="4"/>
      <c r="M798" s="7"/>
    </row>
    <row r="799" spans="12:13" x14ac:dyDescent="0.2">
      <c r="L799" s="4"/>
      <c r="M799" s="7"/>
    </row>
    <row r="800" spans="12:13" x14ac:dyDescent="0.2">
      <c r="L800" s="4"/>
      <c r="M800" s="7"/>
    </row>
    <row r="801" spans="12:13" x14ac:dyDescent="0.2">
      <c r="L801" s="4"/>
      <c r="M801" s="7"/>
    </row>
    <row r="802" spans="12:13" x14ac:dyDescent="0.2">
      <c r="L802" s="4"/>
      <c r="M802" s="7"/>
    </row>
    <row r="803" spans="12:13" x14ac:dyDescent="0.2">
      <c r="L803" s="4"/>
      <c r="M803" s="7"/>
    </row>
    <row r="804" spans="12:13" x14ac:dyDescent="0.2">
      <c r="L804" s="4"/>
      <c r="M804" s="7"/>
    </row>
    <row r="805" spans="12:13" x14ac:dyDescent="0.2">
      <c r="L805" s="4"/>
      <c r="M805" s="7"/>
    </row>
    <row r="806" spans="12:13" x14ac:dyDescent="0.2">
      <c r="L806" s="4"/>
      <c r="M806" s="7"/>
    </row>
    <row r="807" spans="12:13" x14ac:dyDescent="0.2">
      <c r="L807" s="4"/>
      <c r="M807" s="7"/>
    </row>
    <row r="808" spans="12:13" x14ac:dyDescent="0.2">
      <c r="L808" s="4"/>
      <c r="M808" s="7"/>
    </row>
    <row r="809" spans="12:13" x14ac:dyDescent="0.2">
      <c r="L809" s="4"/>
      <c r="M809" s="7"/>
    </row>
    <row r="810" spans="12:13" x14ac:dyDescent="0.2">
      <c r="L810" s="4"/>
      <c r="M810" s="7"/>
    </row>
    <row r="811" spans="12:13" x14ac:dyDescent="0.2">
      <c r="L811" s="4"/>
      <c r="M811" s="7"/>
    </row>
    <row r="812" spans="12:13" x14ac:dyDescent="0.2">
      <c r="L812" s="4"/>
      <c r="M812" s="7"/>
    </row>
    <row r="813" spans="12:13" x14ac:dyDescent="0.2">
      <c r="L813" s="4"/>
      <c r="M813" s="7"/>
    </row>
    <row r="814" spans="12:13" x14ac:dyDescent="0.2">
      <c r="L814" s="4"/>
      <c r="M814" s="7"/>
    </row>
    <row r="815" spans="12:13" x14ac:dyDescent="0.2">
      <c r="L815" s="4"/>
      <c r="M815" s="7"/>
    </row>
    <row r="816" spans="12:13" x14ac:dyDescent="0.2">
      <c r="L816" s="4"/>
      <c r="M816" s="7"/>
    </row>
    <row r="817" spans="12:13" x14ac:dyDescent="0.2">
      <c r="L817" s="4"/>
      <c r="M817" s="7"/>
    </row>
    <row r="818" spans="12:13" x14ac:dyDescent="0.2">
      <c r="L818" s="4"/>
      <c r="M818" s="7"/>
    </row>
    <row r="819" spans="12:13" x14ac:dyDescent="0.2">
      <c r="L819" s="4"/>
      <c r="M819" s="7"/>
    </row>
    <row r="820" spans="12:13" x14ac:dyDescent="0.2">
      <c r="L820" s="4"/>
      <c r="M820" s="7"/>
    </row>
    <row r="821" spans="12:13" x14ac:dyDescent="0.2">
      <c r="L821" s="4"/>
      <c r="M821" s="7"/>
    </row>
    <row r="822" spans="12:13" x14ac:dyDescent="0.2">
      <c r="L822" s="4"/>
      <c r="M822" s="7"/>
    </row>
    <row r="823" spans="12:13" x14ac:dyDescent="0.2">
      <c r="L823" s="4"/>
      <c r="M823" s="7"/>
    </row>
    <row r="824" spans="12:13" x14ac:dyDescent="0.2">
      <c r="L824" s="4"/>
      <c r="M824" s="7"/>
    </row>
    <row r="825" spans="12:13" x14ac:dyDescent="0.2">
      <c r="L825" s="4"/>
      <c r="M825" s="7"/>
    </row>
    <row r="826" spans="12:13" x14ac:dyDescent="0.2">
      <c r="L826" s="4"/>
      <c r="M826" s="7"/>
    </row>
    <row r="827" spans="12:13" x14ac:dyDescent="0.2">
      <c r="L827" s="4"/>
      <c r="M827" s="7"/>
    </row>
    <row r="828" spans="12:13" x14ac:dyDescent="0.2">
      <c r="L828" s="4"/>
      <c r="M828" s="7"/>
    </row>
    <row r="829" spans="12:13" x14ac:dyDescent="0.2">
      <c r="L829" s="4"/>
      <c r="M829" s="7"/>
    </row>
    <row r="830" spans="12:13" x14ac:dyDescent="0.2">
      <c r="L830" s="4"/>
      <c r="M830" s="7"/>
    </row>
    <row r="831" spans="12:13" x14ac:dyDescent="0.2">
      <c r="L831" s="4"/>
      <c r="M831" s="7"/>
    </row>
    <row r="832" spans="12:13" x14ac:dyDescent="0.2">
      <c r="L832" s="4"/>
      <c r="M832" s="7"/>
    </row>
    <row r="833" spans="12:13" x14ac:dyDescent="0.2">
      <c r="L833" s="4"/>
      <c r="M833" s="7"/>
    </row>
    <row r="834" spans="12:13" x14ac:dyDescent="0.2">
      <c r="L834" s="4"/>
      <c r="M834" s="7"/>
    </row>
    <row r="835" spans="12:13" x14ac:dyDescent="0.2">
      <c r="L835" s="4"/>
      <c r="M835" s="7"/>
    </row>
    <row r="836" spans="12:13" x14ac:dyDescent="0.2">
      <c r="L836" s="4"/>
      <c r="M836" s="7"/>
    </row>
    <row r="837" spans="12:13" x14ac:dyDescent="0.2">
      <c r="L837" s="4"/>
      <c r="M837" s="7"/>
    </row>
    <row r="838" spans="12:13" x14ac:dyDescent="0.2">
      <c r="L838" s="4"/>
      <c r="M838" s="7"/>
    </row>
    <row r="839" spans="12:13" x14ac:dyDescent="0.2">
      <c r="L839" s="4"/>
      <c r="M839" s="7"/>
    </row>
    <row r="840" spans="12:13" x14ac:dyDescent="0.2">
      <c r="L840" s="4"/>
      <c r="M840" s="7"/>
    </row>
    <row r="841" spans="12:13" x14ac:dyDescent="0.2">
      <c r="L841" s="4"/>
      <c r="M841" s="7"/>
    </row>
    <row r="842" spans="12:13" x14ac:dyDescent="0.2">
      <c r="L842" s="4"/>
      <c r="M842" s="7"/>
    </row>
    <row r="843" spans="12:13" x14ac:dyDescent="0.2">
      <c r="L843" s="4"/>
      <c r="M843" s="7"/>
    </row>
    <row r="844" spans="12:13" x14ac:dyDescent="0.2">
      <c r="L844" s="4"/>
      <c r="M844" s="7"/>
    </row>
    <row r="845" spans="12:13" x14ac:dyDescent="0.2">
      <c r="L845" s="4"/>
      <c r="M845" s="7"/>
    </row>
    <row r="846" spans="12:13" x14ac:dyDescent="0.2">
      <c r="L846" s="4"/>
      <c r="M846" s="7"/>
    </row>
    <row r="847" spans="12:13" x14ac:dyDescent="0.2">
      <c r="L847" s="4"/>
      <c r="M847" s="7"/>
    </row>
    <row r="848" spans="12:13" x14ac:dyDescent="0.2">
      <c r="L848" s="4"/>
      <c r="M848" s="7"/>
    </row>
    <row r="849" spans="12:13" x14ac:dyDescent="0.2">
      <c r="L849" s="4"/>
      <c r="M849" s="7"/>
    </row>
    <row r="850" spans="12:13" x14ac:dyDescent="0.2">
      <c r="L850" s="4"/>
      <c r="M850" s="7"/>
    </row>
    <row r="851" spans="12:13" x14ac:dyDescent="0.2">
      <c r="L851" s="4"/>
      <c r="M851" s="7"/>
    </row>
    <row r="852" spans="12:13" x14ac:dyDescent="0.2">
      <c r="L852" s="4"/>
      <c r="M852" s="7"/>
    </row>
    <row r="853" spans="12:13" x14ac:dyDescent="0.2">
      <c r="L853" s="4"/>
      <c r="M853" s="7"/>
    </row>
    <row r="854" spans="12:13" x14ac:dyDescent="0.2">
      <c r="L854" s="4"/>
      <c r="M854" s="7"/>
    </row>
    <row r="855" spans="12:13" x14ac:dyDescent="0.2">
      <c r="L855" s="4"/>
      <c r="M855" s="7"/>
    </row>
    <row r="856" spans="12:13" x14ac:dyDescent="0.2">
      <c r="L856" s="4"/>
      <c r="M856" s="7"/>
    </row>
    <row r="857" spans="12:13" x14ac:dyDescent="0.2">
      <c r="L857" s="4"/>
      <c r="M857" s="7"/>
    </row>
    <row r="858" spans="12:13" x14ac:dyDescent="0.2">
      <c r="L858" s="4"/>
      <c r="M858" s="7"/>
    </row>
    <row r="859" spans="12:13" x14ac:dyDescent="0.2">
      <c r="L859" s="4"/>
      <c r="M859" s="7"/>
    </row>
    <row r="860" spans="12:13" x14ac:dyDescent="0.2">
      <c r="L860" s="4"/>
      <c r="M860" s="7"/>
    </row>
    <row r="861" spans="12:13" x14ac:dyDescent="0.2">
      <c r="L861" s="4"/>
      <c r="M861" s="7"/>
    </row>
    <row r="862" spans="12:13" x14ac:dyDescent="0.2">
      <c r="L862" s="4"/>
      <c r="M862" s="7"/>
    </row>
    <row r="863" spans="12:13" x14ac:dyDescent="0.2">
      <c r="L863" s="4"/>
      <c r="M863" s="7"/>
    </row>
    <row r="864" spans="12:13" x14ac:dyDescent="0.2">
      <c r="L864" s="4"/>
      <c r="M864" s="7"/>
    </row>
    <row r="865" spans="12:13" x14ac:dyDescent="0.2">
      <c r="L865" s="4"/>
      <c r="M865" s="7"/>
    </row>
    <row r="866" spans="12:13" x14ac:dyDescent="0.2">
      <c r="L866" s="4"/>
      <c r="M866" s="7"/>
    </row>
    <row r="867" spans="12:13" x14ac:dyDescent="0.2">
      <c r="L867" s="4"/>
      <c r="M867" s="7"/>
    </row>
    <row r="868" spans="12:13" x14ac:dyDescent="0.2">
      <c r="L868" s="4"/>
      <c r="M868" s="7"/>
    </row>
    <row r="869" spans="12:13" x14ac:dyDescent="0.2">
      <c r="L869" s="4"/>
      <c r="M869" s="7"/>
    </row>
    <row r="870" spans="12:13" x14ac:dyDescent="0.2">
      <c r="L870" s="4"/>
      <c r="M870" s="7"/>
    </row>
    <row r="871" spans="12:13" x14ac:dyDescent="0.2">
      <c r="L871" s="4"/>
      <c r="M871" s="7"/>
    </row>
    <row r="872" spans="12:13" x14ac:dyDescent="0.2">
      <c r="L872" s="4"/>
      <c r="M872" s="7"/>
    </row>
    <row r="873" spans="12:13" x14ac:dyDescent="0.2">
      <c r="L873" s="4"/>
      <c r="M873" s="7"/>
    </row>
    <row r="874" spans="12:13" x14ac:dyDescent="0.2">
      <c r="L874" s="4"/>
      <c r="M874" s="7"/>
    </row>
    <row r="875" spans="12:13" x14ac:dyDescent="0.2">
      <c r="L875" s="4"/>
      <c r="M875" s="7"/>
    </row>
    <row r="876" spans="12:13" x14ac:dyDescent="0.2">
      <c r="L876" s="4"/>
      <c r="M876" s="7"/>
    </row>
    <row r="877" spans="12:13" x14ac:dyDescent="0.2">
      <c r="L877" s="4"/>
      <c r="M877" s="7"/>
    </row>
    <row r="878" spans="12:13" x14ac:dyDescent="0.2">
      <c r="L878" s="4"/>
      <c r="M878" s="7"/>
    </row>
    <row r="879" spans="12:13" x14ac:dyDescent="0.2">
      <c r="L879" s="4"/>
      <c r="M879" s="7"/>
    </row>
    <row r="880" spans="12:13" x14ac:dyDescent="0.2">
      <c r="L880" s="4"/>
      <c r="M880" s="7"/>
    </row>
    <row r="881" spans="12:13" x14ac:dyDescent="0.2">
      <c r="L881" s="4"/>
      <c r="M881" s="7"/>
    </row>
    <row r="882" spans="12:13" x14ac:dyDescent="0.2">
      <c r="L882" s="4"/>
      <c r="M882" s="7"/>
    </row>
    <row r="883" spans="12:13" x14ac:dyDescent="0.2">
      <c r="L883" s="4"/>
      <c r="M883" s="7"/>
    </row>
    <row r="884" spans="12:13" x14ac:dyDescent="0.2">
      <c r="L884" s="4"/>
      <c r="M884" s="7"/>
    </row>
    <row r="885" spans="12:13" x14ac:dyDescent="0.2">
      <c r="L885" s="4"/>
      <c r="M885" s="7"/>
    </row>
    <row r="886" spans="12:13" x14ac:dyDescent="0.2">
      <c r="L886" s="4"/>
      <c r="M886" s="7"/>
    </row>
    <row r="887" spans="12:13" x14ac:dyDescent="0.2">
      <c r="L887" s="4"/>
      <c r="M887" s="7"/>
    </row>
    <row r="888" spans="12:13" x14ac:dyDescent="0.2">
      <c r="L888" s="4"/>
      <c r="M888" s="7"/>
    </row>
    <row r="889" spans="12:13" x14ac:dyDescent="0.2">
      <c r="L889" s="4"/>
      <c r="M889" s="7"/>
    </row>
    <row r="890" spans="12:13" x14ac:dyDescent="0.2">
      <c r="L890" s="4"/>
      <c r="M890" s="7"/>
    </row>
    <row r="891" spans="12:13" x14ac:dyDescent="0.2">
      <c r="L891" s="4"/>
      <c r="M891" s="7"/>
    </row>
    <row r="892" spans="12:13" x14ac:dyDescent="0.2">
      <c r="L892" s="4"/>
      <c r="M892" s="7"/>
    </row>
    <row r="893" spans="12:13" x14ac:dyDescent="0.2">
      <c r="L893" s="4"/>
      <c r="M893" s="7"/>
    </row>
    <row r="894" spans="12:13" x14ac:dyDescent="0.2">
      <c r="L894" s="4"/>
      <c r="M894" s="7"/>
    </row>
    <row r="895" spans="12:13" x14ac:dyDescent="0.2">
      <c r="L895" s="4"/>
      <c r="M895" s="7"/>
    </row>
    <row r="896" spans="12:13" x14ac:dyDescent="0.2">
      <c r="L896" s="4"/>
      <c r="M896" s="7"/>
    </row>
    <row r="897" spans="12:13" x14ac:dyDescent="0.2">
      <c r="L897" s="4"/>
      <c r="M897" s="7"/>
    </row>
    <row r="898" spans="12:13" x14ac:dyDescent="0.2">
      <c r="L898" s="4"/>
      <c r="M898" s="7"/>
    </row>
    <row r="899" spans="12:13" x14ac:dyDescent="0.2">
      <c r="L899" s="4"/>
      <c r="M899" s="7"/>
    </row>
    <row r="900" spans="12:13" x14ac:dyDescent="0.2">
      <c r="L900" s="4"/>
      <c r="M900" s="7"/>
    </row>
    <row r="901" spans="12:13" x14ac:dyDescent="0.2">
      <c r="L901" s="4"/>
      <c r="M901" s="7"/>
    </row>
    <row r="902" spans="12:13" x14ac:dyDescent="0.2">
      <c r="L902" s="4"/>
      <c r="M902" s="7"/>
    </row>
    <row r="903" spans="12:13" x14ac:dyDescent="0.2">
      <c r="L903" s="4"/>
      <c r="M903" s="7"/>
    </row>
    <row r="904" spans="12:13" x14ac:dyDescent="0.2">
      <c r="L904" s="4"/>
      <c r="M904" s="7"/>
    </row>
    <row r="905" spans="12:13" x14ac:dyDescent="0.2">
      <c r="L905" s="4"/>
      <c r="M905" s="7"/>
    </row>
    <row r="906" spans="12:13" x14ac:dyDescent="0.2">
      <c r="L906" s="4"/>
      <c r="M906" s="7"/>
    </row>
    <row r="907" spans="12:13" x14ac:dyDescent="0.2">
      <c r="L907" s="4"/>
      <c r="M907" s="7"/>
    </row>
    <row r="908" spans="12:13" x14ac:dyDescent="0.2">
      <c r="L908" s="4"/>
      <c r="M908" s="7"/>
    </row>
    <row r="909" spans="12:13" x14ac:dyDescent="0.2">
      <c r="L909" s="4"/>
      <c r="M909" s="7"/>
    </row>
    <row r="910" spans="12:13" x14ac:dyDescent="0.2">
      <c r="L910" s="4"/>
      <c r="M910" s="7"/>
    </row>
    <row r="911" spans="12:13" x14ac:dyDescent="0.2">
      <c r="L911" s="4"/>
      <c r="M911" s="7"/>
    </row>
    <row r="912" spans="12:13" x14ac:dyDescent="0.2">
      <c r="L912" s="4"/>
      <c r="M912" s="7"/>
    </row>
    <row r="913" spans="12:13" x14ac:dyDescent="0.2">
      <c r="L913" s="4"/>
      <c r="M913" s="7"/>
    </row>
    <row r="914" spans="12:13" x14ac:dyDescent="0.2">
      <c r="L914" s="4"/>
      <c r="M914" s="7"/>
    </row>
    <row r="915" spans="12:13" x14ac:dyDescent="0.2">
      <c r="L915" s="4"/>
      <c r="M915" s="7"/>
    </row>
    <row r="916" spans="12:13" x14ac:dyDescent="0.2">
      <c r="L916" s="4"/>
      <c r="M916" s="7"/>
    </row>
    <row r="917" spans="12:13" x14ac:dyDescent="0.2">
      <c r="L917" s="4"/>
      <c r="M917" s="7"/>
    </row>
    <row r="918" spans="12:13" x14ac:dyDescent="0.2">
      <c r="L918" s="4"/>
      <c r="M918" s="7"/>
    </row>
    <row r="919" spans="12:13" x14ac:dyDescent="0.2">
      <c r="L919" s="4"/>
      <c r="M919" s="7"/>
    </row>
    <row r="920" spans="12:13" x14ac:dyDescent="0.2">
      <c r="L920" s="4"/>
      <c r="M920" s="7"/>
    </row>
    <row r="921" spans="12:13" x14ac:dyDescent="0.2">
      <c r="L921" s="4"/>
      <c r="M921" s="7"/>
    </row>
    <row r="922" spans="12:13" x14ac:dyDescent="0.2">
      <c r="L922" s="4"/>
      <c r="M922" s="7"/>
    </row>
    <row r="923" spans="12:13" x14ac:dyDescent="0.2">
      <c r="L923" s="4"/>
      <c r="M923" s="7"/>
    </row>
    <row r="924" spans="12:13" x14ac:dyDescent="0.2">
      <c r="L924" s="4"/>
      <c r="M924" s="7"/>
    </row>
    <row r="925" spans="12:13" x14ac:dyDescent="0.2">
      <c r="L925" s="4"/>
      <c r="M925" s="7"/>
    </row>
    <row r="926" spans="12:13" x14ac:dyDescent="0.2">
      <c r="L926" s="4"/>
      <c r="M926" s="7"/>
    </row>
    <row r="927" spans="12:13" x14ac:dyDescent="0.2">
      <c r="L927" s="4"/>
      <c r="M927" s="7"/>
    </row>
    <row r="928" spans="12:13" x14ac:dyDescent="0.2">
      <c r="L928" s="4"/>
      <c r="M928" s="7"/>
    </row>
    <row r="929" spans="12:13" x14ac:dyDescent="0.2">
      <c r="L929" s="4"/>
      <c r="M929" s="7"/>
    </row>
    <row r="930" spans="12:13" x14ac:dyDescent="0.2">
      <c r="L930" s="4"/>
      <c r="M930" s="7"/>
    </row>
    <row r="931" spans="12:13" x14ac:dyDescent="0.2">
      <c r="L931" s="4"/>
      <c r="M931" s="7"/>
    </row>
    <row r="932" spans="12:13" x14ac:dyDescent="0.2">
      <c r="L932" s="4"/>
      <c r="M932" s="7"/>
    </row>
    <row r="933" spans="12:13" x14ac:dyDescent="0.2">
      <c r="L933" s="4"/>
      <c r="M933" s="7"/>
    </row>
    <row r="934" spans="12:13" x14ac:dyDescent="0.2">
      <c r="L934" s="4"/>
      <c r="M934" s="7"/>
    </row>
    <row r="935" spans="12:13" x14ac:dyDescent="0.2">
      <c r="L935" s="4"/>
      <c r="M935" s="7"/>
    </row>
    <row r="936" spans="12:13" x14ac:dyDescent="0.2">
      <c r="L936" s="4"/>
      <c r="M936" s="7"/>
    </row>
    <row r="937" spans="12:13" x14ac:dyDescent="0.2">
      <c r="L937" s="4"/>
      <c r="M937" s="7"/>
    </row>
    <row r="938" spans="12:13" x14ac:dyDescent="0.2">
      <c r="L938" s="4"/>
      <c r="M938" s="7"/>
    </row>
    <row r="939" spans="12:13" x14ac:dyDescent="0.2">
      <c r="L939" s="4"/>
      <c r="M939" s="7"/>
    </row>
    <row r="940" spans="12:13" x14ac:dyDescent="0.2">
      <c r="L940" s="4"/>
      <c r="M940" s="7"/>
    </row>
    <row r="941" spans="12:13" x14ac:dyDescent="0.2">
      <c r="L941" s="4"/>
      <c r="M941" s="7"/>
    </row>
    <row r="942" spans="12:13" x14ac:dyDescent="0.2">
      <c r="L942" s="4"/>
      <c r="M942" s="7"/>
    </row>
    <row r="943" spans="12:13" x14ac:dyDescent="0.2">
      <c r="L943" s="4"/>
      <c r="M943" s="7"/>
    </row>
    <row r="944" spans="12:13" x14ac:dyDescent="0.2">
      <c r="L944" s="4"/>
      <c r="M944" s="7"/>
    </row>
    <row r="945" spans="12:13" x14ac:dyDescent="0.2">
      <c r="L945" s="4"/>
      <c r="M945" s="7"/>
    </row>
    <row r="946" spans="12:13" x14ac:dyDescent="0.2">
      <c r="L946" s="4"/>
      <c r="M946" s="7"/>
    </row>
    <row r="947" spans="12:13" x14ac:dyDescent="0.2">
      <c r="L947" s="4"/>
      <c r="M947" s="7"/>
    </row>
    <row r="948" spans="12:13" x14ac:dyDescent="0.2">
      <c r="L948" s="4"/>
      <c r="M948" s="7"/>
    </row>
    <row r="949" spans="12:13" x14ac:dyDescent="0.2">
      <c r="L949" s="4"/>
      <c r="M949" s="7"/>
    </row>
    <row r="950" spans="12:13" x14ac:dyDescent="0.2">
      <c r="L950" s="4"/>
      <c r="M950" s="7"/>
    </row>
    <row r="951" spans="12:13" x14ac:dyDescent="0.2">
      <c r="L951" s="4"/>
      <c r="M951" s="7"/>
    </row>
    <row r="952" spans="12:13" x14ac:dyDescent="0.2">
      <c r="L952" s="4"/>
      <c r="M952" s="7"/>
    </row>
    <row r="953" spans="12:13" x14ac:dyDescent="0.2">
      <c r="L953" s="4"/>
      <c r="M953" s="7"/>
    </row>
    <row r="954" spans="12:13" x14ac:dyDescent="0.2">
      <c r="L954" s="4"/>
      <c r="M954" s="7"/>
    </row>
    <row r="955" spans="12:13" x14ac:dyDescent="0.2">
      <c r="L955" s="4"/>
      <c r="M955" s="7"/>
    </row>
    <row r="956" spans="12:13" x14ac:dyDescent="0.2">
      <c r="L956" s="4"/>
      <c r="M956" s="7"/>
    </row>
    <row r="957" spans="12:13" x14ac:dyDescent="0.2">
      <c r="L957" s="4"/>
      <c r="M957" s="7"/>
    </row>
    <row r="958" spans="12:13" x14ac:dyDescent="0.2">
      <c r="L958" s="4"/>
      <c r="M958" s="7"/>
    </row>
    <row r="959" spans="12:13" x14ac:dyDescent="0.2">
      <c r="L959" s="4"/>
      <c r="M959" s="7"/>
    </row>
    <row r="960" spans="12:13" x14ac:dyDescent="0.2">
      <c r="L960" s="4"/>
      <c r="M960" s="7"/>
    </row>
    <row r="961" spans="12:13" x14ac:dyDescent="0.2">
      <c r="L961" s="4"/>
      <c r="M961" s="7"/>
    </row>
    <row r="962" spans="12:13" x14ac:dyDescent="0.2">
      <c r="L962" s="4"/>
      <c r="M962" s="7"/>
    </row>
    <row r="963" spans="12:13" x14ac:dyDescent="0.2">
      <c r="L963" s="4"/>
      <c r="M963" s="7"/>
    </row>
    <row r="964" spans="12:13" x14ac:dyDescent="0.2">
      <c r="L964" s="4"/>
      <c r="M964" s="7"/>
    </row>
    <row r="965" spans="12:13" x14ac:dyDescent="0.2">
      <c r="L965" s="4"/>
      <c r="M965" s="7"/>
    </row>
    <row r="966" spans="12:13" x14ac:dyDescent="0.2">
      <c r="L966" s="4"/>
      <c r="M966" s="7"/>
    </row>
    <row r="967" spans="12:13" x14ac:dyDescent="0.2">
      <c r="L967" s="4"/>
      <c r="M967" s="7"/>
    </row>
    <row r="968" spans="12:13" x14ac:dyDescent="0.2">
      <c r="L968" s="4"/>
      <c r="M968" s="7"/>
    </row>
    <row r="969" spans="12:13" x14ac:dyDescent="0.2">
      <c r="L969" s="4"/>
      <c r="M969" s="7"/>
    </row>
    <row r="970" spans="12:13" x14ac:dyDescent="0.2">
      <c r="L970" s="4"/>
      <c r="M970" s="7"/>
    </row>
    <row r="971" spans="12:13" x14ac:dyDescent="0.2">
      <c r="L971" s="4"/>
      <c r="M971" s="7"/>
    </row>
    <row r="972" spans="12:13" x14ac:dyDescent="0.2">
      <c r="L972" s="4"/>
      <c r="M972" s="7"/>
    </row>
    <row r="973" spans="12:13" x14ac:dyDescent="0.2">
      <c r="L973" s="4"/>
      <c r="M973" s="7"/>
    </row>
    <row r="974" spans="12:13" x14ac:dyDescent="0.2">
      <c r="L974" s="4"/>
      <c r="M974" s="7"/>
    </row>
    <row r="975" spans="12:13" x14ac:dyDescent="0.2">
      <c r="L975" s="4"/>
      <c r="M975" s="7"/>
    </row>
    <row r="976" spans="12:13" x14ac:dyDescent="0.2">
      <c r="L976" s="4"/>
      <c r="M976" s="7"/>
    </row>
    <row r="977" spans="12:13" x14ac:dyDescent="0.2">
      <c r="L977" s="4"/>
      <c r="M977" s="7"/>
    </row>
    <row r="978" spans="12:13" x14ac:dyDescent="0.2">
      <c r="L978" s="4"/>
      <c r="M978" s="7"/>
    </row>
    <row r="979" spans="12:13" x14ac:dyDescent="0.2">
      <c r="L979" s="4"/>
      <c r="M979" s="7"/>
    </row>
    <row r="980" spans="12:13" x14ac:dyDescent="0.2">
      <c r="L980" s="4"/>
      <c r="M980" s="7"/>
    </row>
    <row r="981" spans="12:13" x14ac:dyDescent="0.2">
      <c r="L981" s="4"/>
      <c r="M981" s="7"/>
    </row>
    <row r="982" spans="12:13" x14ac:dyDescent="0.2">
      <c r="L982" s="4"/>
      <c r="M982" s="7"/>
    </row>
    <row r="983" spans="12:13" x14ac:dyDescent="0.2">
      <c r="L983" s="4"/>
      <c r="M983" s="7"/>
    </row>
    <row r="984" spans="12:13" x14ac:dyDescent="0.2">
      <c r="L984" s="4"/>
      <c r="M984" s="7"/>
    </row>
    <row r="985" spans="12:13" x14ac:dyDescent="0.2">
      <c r="L985" s="4"/>
      <c r="M985" s="7"/>
    </row>
    <row r="986" spans="12:13" x14ac:dyDescent="0.2">
      <c r="L986" s="4"/>
      <c r="M986" s="7"/>
    </row>
    <row r="987" spans="12:13" x14ac:dyDescent="0.2">
      <c r="L987" s="4"/>
      <c r="M987" s="7"/>
    </row>
    <row r="988" spans="12:13" x14ac:dyDescent="0.2">
      <c r="L988" s="4"/>
      <c r="M988" s="7"/>
    </row>
    <row r="989" spans="12:13" x14ac:dyDescent="0.2">
      <c r="L989" s="4"/>
      <c r="M989" s="7"/>
    </row>
    <row r="990" spans="12:13" x14ac:dyDescent="0.2">
      <c r="L990" s="4"/>
      <c r="M990" s="7"/>
    </row>
    <row r="991" spans="12:13" x14ac:dyDescent="0.2">
      <c r="L991" s="4"/>
      <c r="M991" s="7"/>
    </row>
    <row r="992" spans="12:13" x14ac:dyDescent="0.2">
      <c r="L992" s="4"/>
      <c r="M992" s="7"/>
    </row>
    <row r="993" spans="12:13" x14ac:dyDescent="0.2">
      <c r="L993" s="4"/>
      <c r="M993" s="7"/>
    </row>
    <row r="994" spans="12:13" x14ac:dyDescent="0.2">
      <c r="L994" s="4"/>
      <c r="M994" s="7"/>
    </row>
    <row r="995" spans="12:13" x14ac:dyDescent="0.2">
      <c r="L995" s="4"/>
      <c r="M995" s="7"/>
    </row>
    <row r="996" spans="12:13" x14ac:dyDescent="0.2">
      <c r="L996" s="4"/>
      <c r="M996" s="7"/>
    </row>
    <row r="997" spans="12:13" x14ac:dyDescent="0.2">
      <c r="L997" s="4"/>
      <c r="M997" s="7"/>
    </row>
    <row r="998" spans="12:13" x14ac:dyDescent="0.2">
      <c r="L998" s="4"/>
      <c r="M998" s="7"/>
    </row>
    <row r="999" spans="12:13" x14ac:dyDescent="0.2">
      <c r="L999" s="4"/>
      <c r="M999" s="7"/>
    </row>
    <row r="1000" spans="12:13" x14ac:dyDescent="0.2">
      <c r="L1000" s="4"/>
      <c r="M1000" s="7"/>
    </row>
    <row r="1001" spans="12:13" ht="15" customHeight="1" x14ac:dyDescent="0.2">
      <c r="L1001" s="4"/>
      <c r="M1001" s="7"/>
    </row>
    <row r="1002" spans="12:13" ht="15" customHeight="1" x14ac:dyDescent="0.2">
      <c r="L1002" s="4"/>
      <c r="M1002" s="7"/>
    </row>
    <row r="1003" spans="12:13" ht="15" customHeight="1" x14ac:dyDescent="0.2">
      <c r="L1003" s="4"/>
      <c r="M1003" s="7"/>
    </row>
    <row r="1004" spans="12:13" ht="15" customHeight="1" x14ac:dyDescent="0.2">
      <c r="L1004" s="4"/>
      <c r="M1004" s="7"/>
    </row>
  </sheetData>
  <phoneticPr fontId="31" type="noConversion"/>
  <dataValidations count="2">
    <dataValidation type="list" allowBlank="1" showInputMessage="1" showErrorMessage="1" sqref="M4:M1004" xr:uid="{00000000-0002-0000-0600-000000000000}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 xr:uid="{00000000-0002-0000-0600-000001000000}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3000000}">
          <x14:formula1>
            <xm:f>'controlled vocabulary'!$AZ$4:$AZ$8</xm:f>
          </x14:formula1>
          <xm:sqref>AN4:AN1048576</xm:sqref>
        </x14:dataValidation>
        <x14:dataValidation type="list" allowBlank="1" showInputMessage="1" showErrorMessage="1" xr:uid="{00000000-0002-0000-06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vocabulary'!$AX$4:$AX$13</xm:f>
          </x14:formula1>
          <xm:sqref>I4:I1048576</xm:sqref>
        </x14:dataValidation>
        <x14:dataValidation type="list" allowBlank="1" showInputMessage="1" showErrorMessage="1" xr:uid="{00000000-0002-0000-0600-000008000000}">
          <x14:formula1>
            <xm:f>'controlled vocabulary'!$AW$4:$AW$8</xm:f>
          </x14:formula1>
          <xm:sqref>G4:G1048576</xm:sqref>
        </x14:dataValidation>
        <x14:dataValidation type="list" allowBlank="1" showInputMessage="1" showErrorMessage="1" xr:uid="{00000000-0002-0000-0600-000009000000}">
          <x14:formula1>
            <xm:f>'controlled vocabulary'!#REF!</xm:f>
          </x14:formula1>
          <xm:sqref>L1005:M1048576</xm:sqref>
        </x14:dataValidation>
        <x14:dataValidation type="list" allowBlank="1" showInputMessage="1" showErrorMessage="1" xr:uid="{00000000-0002-0000-0600-000004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200"/>
  <sheetViews>
    <sheetView workbookViewId="0">
      <pane xSplit="7" ySplit="3" topLeftCell="X4" activePane="bottomRight" state="frozen"/>
      <selection pane="topRight" activeCell="H1" sqref="H1"/>
      <selection pane="bottomLeft" activeCell="A4" sqref="A4"/>
      <selection pane="bottomRight" activeCell="W1" sqref="W1:AG1"/>
    </sheetView>
  </sheetViews>
  <sheetFormatPr baseColWidth="10" defaultColWidth="8.83203125" defaultRowHeight="15" x14ac:dyDescent="0.2"/>
  <cols>
    <col min="1" max="1" width="14.6640625" style="3" customWidth="1"/>
    <col min="2" max="2" width="11.33203125" style="3" bestFit="1" customWidth="1"/>
    <col min="3" max="3" width="14.33203125" bestFit="1" customWidth="1"/>
    <col min="4" max="4" width="18.6640625" style="8" customWidth="1"/>
    <col min="5" max="5" width="13.5" style="3" bestFit="1" customWidth="1"/>
    <col min="6" max="6" width="10.33203125" style="3" customWidth="1"/>
    <col min="7" max="7" width="12.1640625" style="3" customWidth="1"/>
    <col min="8" max="8" width="11" style="3" customWidth="1"/>
    <col min="9" max="9" width="10.83203125" style="104" bestFit="1" customWidth="1"/>
    <col min="10" max="10" width="11" style="104" customWidth="1"/>
    <col min="11" max="11" width="10.83203125" style="104" customWidth="1"/>
    <col min="12" max="12" width="18" style="3" customWidth="1"/>
    <col min="13" max="15" width="15.6640625" style="3" customWidth="1"/>
    <col min="16" max="16" width="8.83203125" style="3"/>
    <col min="17" max="17" width="19.83203125" style="3" customWidth="1"/>
    <col min="18" max="18" width="15.5" style="3" customWidth="1"/>
    <col min="19" max="19" width="16.5" style="3" bestFit="1" customWidth="1"/>
    <col min="20" max="20" width="21.1640625" style="3" customWidth="1"/>
    <col min="21" max="21" width="12.5" style="3" customWidth="1"/>
    <col min="22" max="16384" width="8.83203125" style="3"/>
  </cols>
  <sheetData>
    <row r="1" spans="1:33" s="17" customFormat="1" ht="42" x14ac:dyDescent="0.2">
      <c r="A1" s="14" t="s">
        <v>637</v>
      </c>
      <c r="B1" s="14" t="s">
        <v>14</v>
      </c>
      <c r="C1" s="14" t="s">
        <v>427</v>
      </c>
      <c r="D1" s="14" t="s">
        <v>458</v>
      </c>
      <c r="E1" s="96" t="s">
        <v>550</v>
      </c>
      <c r="F1" s="14" t="s">
        <v>777</v>
      </c>
      <c r="G1" s="14" t="s">
        <v>367</v>
      </c>
      <c r="H1" s="20" t="s">
        <v>368</v>
      </c>
      <c r="I1" s="101" t="s">
        <v>695</v>
      </c>
      <c r="J1" s="101" t="s">
        <v>696</v>
      </c>
      <c r="K1" s="101" t="s">
        <v>694</v>
      </c>
      <c r="L1" s="86" t="s">
        <v>369</v>
      </c>
      <c r="M1" s="86" t="s">
        <v>370</v>
      </c>
      <c r="N1" s="86" t="s">
        <v>899</v>
      </c>
      <c r="O1" s="86" t="s">
        <v>900</v>
      </c>
      <c r="P1" s="86" t="s">
        <v>371</v>
      </c>
      <c r="Q1" s="86" t="s">
        <v>372</v>
      </c>
      <c r="R1" s="86" t="s">
        <v>373</v>
      </c>
      <c r="S1" s="86" t="s">
        <v>729</v>
      </c>
      <c r="T1" s="86" t="s">
        <v>374</v>
      </c>
      <c r="U1" s="86" t="s">
        <v>375</v>
      </c>
      <c r="V1" s="86" t="s">
        <v>722</v>
      </c>
      <c r="W1" s="58" t="s">
        <v>376</v>
      </c>
      <c r="X1" s="58" t="s">
        <v>667</v>
      </c>
      <c r="Y1" s="58" t="s">
        <v>377</v>
      </c>
      <c r="Z1" s="58" t="s">
        <v>378</v>
      </c>
      <c r="AA1" s="58" t="s">
        <v>379</v>
      </c>
      <c r="AB1" s="58" t="s">
        <v>380</v>
      </c>
      <c r="AC1" s="58" t="s">
        <v>381</v>
      </c>
      <c r="AD1" s="31" t="s">
        <v>382</v>
      </c>
      <c r="AE1" s="58" t="s">
        <v>383</v>
      </c>
      <c r="AF1" s="58" t="s">
        <v>384</v>
      </c>
      <c r="AG1" s="31" t="s">
        <v>385</v>
      </c>
    </row>
    <row r="2" spans="1:33" s="17" customFormat="1" ht="70.5" customHeight="1" x14ac:dyDescent="0.2">
      <c r="A2" s="18" t="s">
        <v>638</v>
      </c>
      <c r="B2" s="22" t="s">
        <v>16</v>
      </c>
      <c r="C2" s="22" t="s">
        <v>300</v>
      </c>
      <c r="D2" s="22" t="s">
        <v>771</v>
      </c>
      <c r="E2" s="18" t="s">
        <v>366</v>
      </c>
      <c r="F2" s="18" t="s">
        <v>778</v>
      </c>
      <c r="G2" s="18" t="s">
        <v>723</v>
      </c>
      <c r="H2" s="18" t="s">
        <v>60</v>
      </c>
      <c r="I2" s="102" t="s">
        <v>700</v>
      </c>
      <c r="J2" s="102" t="s">
        <v>701</v>
      </c>
      <c r="K2" s="102" t="s">
        <v>699</v>
      </c>
      <c r="L2" s="87" t="s">
        <v>393</v>
      </c>
      <c r="M2" s="46"/>
      <c r="N2" s="87" t="s">
        <v>901</v>
      </c>
      <c r="O2" s="46" t="s">
        <v>902</v>
      </c>
      <c r="P2" s="46"/>
      <c r="Q2" s="46" t="s">
        <v>288</v>
      </c>
      <c r="R2" s="87" t="s">
        <v>689</v>
      </c>
      <c r="S2" s="87" t="s">
        <v>730</v>
      </c>
      <c r="T2" s="87" t="s">
        <v>391</v>
      </c>
      <c r="U2" s="87" t="s">
        <v>392</v>
      </c>
      <c r="V2" s="87"/>
      <c r="W2" s="39" t="s">
        <v>390</v>
      </c>
      <c r="X2" s="39" t="s">
        <v>668</v>
      </c>
      <c r="Y2" s="40" t="s">
        <v>86</v>
      </c>
      <c r="Z2" s="40" t="s">
        <v>87</v>
      </c>
      <c r="AA2" s="40" t="s">
        <v>88</v>
      </c>
      <c r="AB2" s="40" t="s">
        <v>295</v>
      </c>
      <c r="AC2" s="39" t="s">
        <v>389</v>
      </c>
      <c r="AD2" s="39" t="s">
        <v>388</v>
      </c>
      <c r="AE2" s="39" t="s">
        <v>294</v>
      </c>
      <c r="AF2" s="39" t="s">
        <v>387</v>
      </c>
      <c r="AG2" s="39" t="s">
        <v>386</v>
      </c>
    </row>
    <row r="3" spans="1:33" s="29" customFormat="1" ht="18" customHeight="1" x14ac:dyDescent="0.2">
      <c r="A3" s="24" t="s">
        <v>331</v>
      </c>
      <c r="B3" s="23"/>
      <c r="C3" s="62"/>
      <c r="D3" s="23"/>
      <c r="E3" s="24"/>
      <c r="F3" s="24"/>
      <c r="G3" s="24"/>
      <c r="H3" s="24"/>
      <c r="I3" s="103" t="s">
        <v>697</v>
      </c>
      <c r="J3" s="103" t="s">
        <v>34</v>
      </c>
      <c r="K3" s="103" t="s">
        <v>698</v>
      </c>
      <c r="L3" s="99" t="s">
        <v>270</v>
      </c>
      <c r="M3" s="100" t="s">
        <v>669</v>
      </c>
      <c r="N3" s="100" t="s">
        <v>903</v>
      </c>
      <c r="O3" s="100" t="s">
        <v>342</v>
      </c>
      <c r="P3" s="99" t="s">
        <v>287</v>
      </c>
      <c r="Q3" s="99"/>
      <c r="R3" s="99"/>
      <c r="S3" s="100" t="s">
        <v>731</v>
      </c>
      <c r="T3" s="99" t="s">
        <v>37</v>
      </c>
      <c r="U3" s="99"/>
      <c r="V3" s="99"/>
      <c r="W3" s="55" t="s">
        <v>131</v>
      </c>
      <c r="X3" s="55" t="s">
        <v>131</v>
      </c>
      <c r="Y3" s="55"/>
      <c r="Z3" s="55"/>
      <c r="AA3" s="55" t="s">
        <v>132</v>
      </c>
      <c r="AB3" s="55" t="s">
        <v>131</v>
      </c>
      <c r="AC3" s="55" t="s">
        <v>131</v>
      </c>
      <c r="AD3" s="51" t="s">
        <v>131</v>
      </c>
      <c r="AE3" s="55"/>
      <c r="AF3" s="55"/>
      <c r="AG3" s="51"/>
    </row>
    <row r="4" spans="1:33" x14ac:dyDescent="0.2">
      <c r="A4" s="11"/>
      <c r="B4" s="6"/>
      <c r="C4" s="3"/>
      <c r="D4" s="7"/>
    </row>
    <row r="5" spans="1:33" x14ac:dyDescent="0.2">
      <c r="A5" s="11"/>
      <c r="B5" s="6"/>
      <c r="C5" s="3"/>
      <c r="D5" s="7"/>
    </row>
    <row r="6" spans="1:33" x14ac:dyDescent="0.2">
      <c r="A6" s="11"/>
      <c r="B6" s="6"/>
      <c r="C6" s="3"/>
      <c r="D6" s="7"/>
    </row>
    <row r="7" spans="1:33" x14ac:dyDescent="0.2">
      <c r="A7" s="11"/>
      <c r="B7" s="6"/>
      <c r="C7" s="3"/>
      <c r="D7" s="7"/>
    </row>
    <row r="8" spans="1:33" x14ac:dyDescent="0.2">
      <c r="B8" s="6"/>
      <c r="C8" s="3"/>
    </row>
    <row r="9" spans="1:33" x14ac:dyDescent="0.2">
      <c r="B9" s="6"/>
      <c r="C9" s="3"/>
    </row>
    <row r="10" spans="1:33" x14ac:dyDescent="0.2">
      <c r="B10" s="6"/>
      <c r="C10" s="3"/>
    </row>
    <row r="11" spans="1:33" x14ac:dyDescent="0.2">
      <c r="B11" s="6"/>
      <c r="C11" s="3"/>
    </row>
    <row r="12" spans="1:33" x14ac:dyDescent="0.2">
      <c r="B12" s="6"/>
      <c r="C12" s="3"/>
    </row>
    <row r="13" spans="1:33" x14ac:dyDescent="0.2">
      <c r="B13" s="6"/>
      <c r="C13" s="3"/>
    </row>
    <row r="14" spans="1:33" x14ac:dyDescent="0.2">
      <c r="B14" s="6"/>
      <c r="C14" s="3"/>
    </row>
    <row r="15" spans="1:33" x14ac:dyDescent="0.2">
      <c r="B15" s="6"/>
      <c r="C15" s="3"/>
    </row>
    <row r="16" spans="1:33" x14ac:dyDescent="0.2">
      <c r="B16" s="6"/>
      <c r="C16" s="3"/>
    </row>
    <row r="17" spans="2:3" x14ac:dyDescent="0.2">
      <c r="B17" s="6"/>
      <c r="C17" s="3"/>
    </row>
    <row r="18" spans="2:3" x14ac:dyDescent="0.2">
      <c r="B18" s="8"/>
      <c r="C18" s="3"/>
    </row>
    <row r="19" spans="2:3" x14ac:dyDescent="0.2">
      <c r="B19" s="8"/>
      <c r="C19" s="3"/>
    </row>
    <row r="20" spans="2:3" x14ac:dyDescent="0.2">
      <c r="B20" s="8"/>
      <c r="C20" s="3"/>
    </row>
    <row r="21" spans="2:3" x14ac:dyDescent="0.2">
      <c r="B21" s="8"/>
      <c r="C21" s="3"/>
    </row>
    <row r="22" spans="2:3" x14ac:dyDescent="0.2">
      <c r="B22" s="8"/>
      <c r="C22" s="3"/>
    </row>
    <row r="23" spans="2:3" x14ac:dyDescent="0.2">
      <c r="B23" s="8"/>
      <c r="C23" s="3"/>
    </row>
    <row r="24" spans="2:3" x14ac:dyDescent="0.2">
      <c r="B24" s="8"/>
      <c r="C24" s="3"/>
    </row>
    <row r="25" spans="2:3" x14ac:dyDescent="0.2">
      <c r="B25" s="8"/>
      <c r="C25" s="3"/>
    </row>
    <row r="26" spans="2:3" x14ac:dyDescent="0.2">
      <c r="B26" s="8"/>
      <c r="C26" s="3"/>
    </row>
    <row r="27" spans="2:3" x14ac:dyDescent="0.2">
      <c r="B27" s="8"/>
      <c r="C27" s="3"/>
    </row>
    <row r="28" spans="2:3" x14ac:dyDescent="0.2">
      <c r="B28" s="8"/>
      <c r="C28" s="3"/>
    </row>
    <row r="29" spans="2:3" x14ac:dyDescent="0.2">
      <c r="B29" s="8"/>
      <c r="C29" s="3"/>
    </row>
    <row r="30" spans="2:3" x14ac:dyDescent="0.2">
      <c r="B30" s="8"/>
      <c r="C30" s="3"/>
    </row>
    <row r="31" spans="2:3" x14ac:dyDescent="0.2">
      <c r="B31" s="8"/>
      <c r="C31" s="3"/>
    </row>
    <row r="32" spans="2:3" x14ac:dyDescent="0.2">
      <c r="B32" s="8"/>
      <c r="C32" s="3"/>
    </row>
    <row r="33" spans="2:3" x14ac:dyDescent="0.2">
      <c r="B33" s="8"/>
      <c r="C33" s="3"/>
    </row>
    <row r="34" spans="2:3" x14ac:dyDescent="0.2">
      <c r="B34" s="8"/>
      <c r="C34" s="3"/>
    </row>
    <row r="35" spans="2:3" x14ac:dyDescent="0.2">
      <c r="B35" s="8"/>
      <c r="C35" s="3"/>
    </row>
    <row r="36" spans="2:3" x14ac:dyDescent="0.2">
      <c r="B36" s="8"/>
      <c r="C36" s="3"/>
    </row>
    <row r="37" spans="2:3" x14ac:dyDescent="0.2">
      <c r="B37" s="8"/>
      <c r="C37" s="3"/>
    </row>
    <row r="38" spans="2:3" x14ac:dyDescent="0.2">
      <c r="B38" s="8"/>
      <c r="C38" s="3"/>
    </row>
    <row r="39" spans="2:3" x14ac:dyDescent="0.2">
      <c r="B39" s="8"/>
      <c r="C39" s="3"/>
    </row>
    <row r="40" spans="2:3" x14ac:dyDescent="0.2">
      <c r="B40" s="8"/>
      <c r="C40" s="3"/>
    </row>
    <row r="41" spans="2:3" x14ac:dyDescent="0.2">
      <c r="B41" s="8"/>
      <c r="C41" s="3"/>
    </row>
    <row r="42" spans="2:3" x14ac:dyDescent="0.2">
      <c r="B42" s="8"/>
      <c r="C42" s="3"/>
    </row>
    <row r="43" spans="2:3" x14ac:dyDescent="0.2">
      <c r="B43" s="8"/>
      <c r="C43" s="3"/>
    </row>
    <row r="44" spans="2:3" x14ac:dyDescent="0.2">
      <c r="B44" s="8"/>
      <c r="C44" s="3"/>
    </row>
    <row r="45" spans="2:3" x14ac:dyDescent="0.2">
      <c r="B45" s="8"/>
      <c r="C45" s="3"/>
    </row>
    <row r="46" spans="2:3" x14ac:dyDescent="0.2">
      <c r="B46" s="8"/>
      <c r="C46" s="3"/>
    </row>
    <row r="47" spans="2:3" x14ac:dyDescent="0.2">
      <c r="B47" s="8"/>
      <c r="C47" s="3"/>
    </row>
    <row r="48" spans="2:3" x14ac:dyDescent="0.2">
      <c r="B48" s="8"/>
      <c r="C48" s="3"/>
    </row>
    <row r="49" spans="2:3" x14ac:dyDescent="0.2">
      <c r="B49" s="8"/>
      <c r="C49" s="3"/>
    </row>
    <row r="50" spans="2:3" x14ac:dyDescent="0.2">
      <c r="B50" s="8"/>
      <c r="C50" s="3"/>
    </row>
    <row r="51" spans="2:3" x14ac:dyDescent="0.2">
      <c r="B51" s="8"/>
      <c r="C51" s="3"/>
    </row>
    <row r="52" spans="2:3" x14ac:dyDescent="0.2">
      <c r="B52" s="8"/>
      <c r="C52" s="3"/>
    </row>
    <row r="53" spans="2:3" x14ac:dyDescent="0.2">
      <c r="B53" s="8"/>
      <c r="C53" s="3"/>
    </row>
    <row r="54" spans="2:3" x14ac:dyDescent="0.2">
      <c r="B54" s="8"/>
      <c r="C54" s="3"/>
    </row>
    <row r="55" spans="2:3" x14ac:dyDescent="0.2">
      <c r="B55" s="8"/>
      <c r="C55" s="3"/>
    </row>
    <row r="56" spans="2:3" x14ac:dyDescent="0.2">
      <c r="B56" s="8"/>
      <c r="C56" s="3"/>
    </row>
    <row r="57" spans="2:3" x14ac:dyDescent="0.2">
      <c r="B57" s="8"/>
      <c r="C57" s="3"/>
    </row>
    <row r="58" spans="2:3" x14ac:dyDescent="0.2">
      <c r="B58" s="8"/>
      <c r="C58" s="3"/>
    </row>
    <row r="59" spans="2:3" x14ac:dyDescent="0.2">
      <c r="B59" s="8"/>
      <c r="C59" s="3"/>
    </row>
    <row r="60" spans="2:3" x14ac:dyDescent="0.2">
      <c r="B60" s="8"/>
      <c r="C60" s="3"/>
    </row>
    <row r="61" spans="2:3" x14ac:dyDescent="0.2">
      <c r="B61" s="8"/>
      <c r="C61" s="3"/>
    </row>
    <row r="62" spans="2:3" x14ac:dyDescent="0.2">
      <c r="B62" s="8"/>
      <c r="C62" s="3"/>
    </row>
    <row r="63" spans="2:3" x14ac:dyDescent="0.2">
      <c r="B63" s="8"/>
      <c r="C63" s="3"/>
    </row>
    <row r="64" spans="2:3" x14ac:dyDescent="0.2">
      <c r="B64" s="8"/>
    </row>
    <row r="65" spans="2:2" x14ac:dyDescent="0.2">
      <c r="B65" s="8"/>
    </row>
    <row r="66" spans="2:2" x14ac:dyDescent="0.2">
      <c r="B66" s="8"/>
    </row>
    <row r="67" spans="2:2" x14ac:dyDescent="0.2">
      <c r="B67" s="8"/>
    </row>
    <row r="68" spans="2:2" x14ac:dyDescent="0.2">
      <c r="B68" s="8"/>
    </row>
    <row r="69" spans="2:2" x14ac:dyDescent="0.2">
      <c r="B69" s="8"/>
    </row>
    <row r="70" spans="2:2" x14ac:dyDescent="0.2">
      <c r="B70" s="8"/>
    </row>
    <row r="71" spans="2:2" x14ac:dyDescent="0.2">
      <c r="B71" s="8"/>
    </row>
    <row r="72" spans="2:2" x14ac:dyDescent="0.2">
      <c r="B72" s="8"/>
    </row>
    <row r="73" spans="2:2" x14ac:dyDescent="0.2">
      <c r="B73" s="8"/>
    </row>
    <row r="74" spans="2:2" x14ac:dyDescent="0.2">
      <c r="B74" s="8"/>
    </row>
    <row r="75" spans="2:2" x14ac:dyDescent="0.2">
      <c r="B75" s="8"/>
    </row>
    <row r="76" spans="2:2" x14ac:dyDescent="0.2">
      <c r="B76" s="8"/>
    </row>
    <row r="77" spans="2:2" x14ac:dyDescent="0.2">
      <c r="B77" s="8"/>
    </row>
    <row r="78" spans="2:2" x14ac:dyDescent="0.2">
      <c r="B78" s="8"/>
    </row>
    <row r="79" spans="2:2" x14ac:dyDescent="0.2">
      <c r="B79" s="8"/>
    </row>
    <row r="80" spans="2:2" x14ac:dyDescent="0.2">
      <c r="B80" s="8"/>
    </row>
    <row r="81" spans="2:2" x14ac:dyDescent="0.2">
      <c r="B81" s="8"/>
    </row>
    <row r="82" spans="2:2" x14ac:dyDescent="0.2">
      <c r="B82" s="8"/>
    </row>
    <row r="83" spans="2:2" x14ac:dyDescent="0.2">
      <c r="B83" s="8"/>
    </row>
    <row r="84" spans="2:2" x14ac:dyDescent="0.2">
      <c r="B84" s="8"/>
    </row>
    <row r="85" spans="2:2" x14ac:dyDescent="0.2">
      <c r="B85" s="8"/>
    </row>
    <row r="86" spans="2:2" x14ac:dyDescent="0.2">
      <c r="B86" s="8"/>
    </row>
    <row r="87" spans="2:2" x14ac:dyDescent="0.2">
      <c r="B87" s="8"/>
    </row>
    <row r="88" spans="2:2" x14ac:dyDescent="0.2">
      <c r="B88" s="8"/>
    </row>
    <row r="89" spans="2:2" x14ac:dyDescent="0.2">
      <c r="B89" s="8"/>
    </row>
    <row r="90" spans="2:2" x14ac:dyDescent="0.2">
      <c r="B90" s="8"/>
    </row>
    <row r="91" spans="2:2" x14ac:dyDescent="0.2">
      <c r="B91" s="8"/>
    </row>
    <row r="92" spans="2:2" x14ac:dyDescent="0.2">
      <c r="B92" s="8"/>
    </row>
    <row r="93" spans="2:2" x14ac:dyDescent="0.2">
      <c r="B93" s="8"/>
    </row>
    <row r="94" spans="2:2" x14ac:dyDescent="0.2">
      <c r="B94" s="8"/>
    </row>
    <row r="95" spans="2:2" x14ac:dyDescent="0.2">
      <c r="B95" s="8"/>
    </row>
    <row r="96" spans="2:2" x14ac:dyDescent="0.2">
      <c r="B96" s="8"/>
    </row>
    <row r="97" spans="2:2" x14ac:dyDescent="0.2">
      <c r="B97" s="8"/>
    </row>
    <row r="98" spans="2:2" x14ac:dyDescent="0.2">
      <c r="B98" s="8"/>
    </row>
    <row r="99" spans="2:2" x14ac:dyDescent="0.2">
      <c r="B99" s="8"/>
    </row>
    <row r="100" spans="2:2" x14ac:dyDescent="0.2">
      <c r="B100" s="8"/>
    </row>
    <row r="101" spans="2:2" x14ac:dyDescent="0.2">
      <c r="B101" s="8"/>
    </row>
    <row r="102" spans="2:2" x14ac:dyDescent="0.2">
      <c r="B102" s="8"/>
    </row>
    <row r="103" spans="2:2" x14ac:dyDescent="0.2">
      <c r="B103" s="8"/>
    </row>
    <row r="104" spans="2:2" x14ac:dyDescent="0.2">
      <c r="B104" s="8"/>
    </row>
    <row r="105" spans="2:2" x14ac:dyDescent="0.2">
      <c r="B105" s="8"/>
    </row>
    <row r="106" spans="2:2" x14ac:dyDescent="0.2">
      <c r="B106" s="8"/>
    </row>
    <row r="107" spans="2:2" x14ac:dyDescent="0.2">
      <c r="B107" s="8"/>
    </row>
    <row r="108" spans="2:2" x14ac:dyDescent="0.2">
      <c r="B108" s="8"/>
    </row>
    <row r="109" spans="2:2" x14ac:dyDescent="0.2">
      <c r="B109" s="8"/>
    </row>
    <row r="110" spans="2:2" x14ac:dyDescent="0.2">
      <c r="B110" s="8"/>
    </row>
    <row r="111" spans="2:2" x14ac:dyDescent="0.2">
      <c r="B111" s="8"/>
    </row>
    <row r="112" spans="2:2" x14ac:dyDescent="0.2">
      <c r="B112" s="8"/>
    </row>
    <row r="113" spans="2:2" x14ac:dyDescent="0.2">
      <c r="B113" s="8"/>
    </row>
    <row r="114" spans="2:2" x14ac:dyDescent="0.2">
      <c r="B114" s="8"/>
    </row>
    <row r="115" spans="2:2" x14ac:dyDescent="0.2">
      <c r="B115" s="8"/>
    </row>
    <row r="116" spans="2:2" x14ac:dyDescent="0.2">
      <c r="B116" s="8"/>
    </row>
    <row r="117" spans="2:2" x14ac:dyDescent="0.2">
      <c r="B117" s="8"/>
    </row>
    <row r="118" spans="2:2" x14ac:dyDescent="0.2">
      <c r="B118" s="8"/>
    </row>
    <row r="119" spans="2:2" x14ac:dyDescent="0.2">
      <c r="B119" s="8"/>
    </row>
    <row r="120" spans="2:2" x14ac:dyDescent="0.2">
      <c r="B120" s="8"/>
    </row>
    <row r="121" spans="2:2" x14ac:dyDescent="0.2">
      <c r="B121" s="8"/>
    </row>
    <row r="122" spans="2:2" x14ac:dyDescent="0.2">
      <c r="B122" s="8"/>
    </row>
    <row r="123" spans="2:2" x14ac:dyDescent="0.2">
      <c r="B123" s="8"/>
    </row>
    <row r="124" spans="2:2" x14ac:dyDescent="0.2">
      <c r="B124" s="8"/>
    </row>
    <row r="125" spans="2:2" x14ac:dyDescent="0.2">
      <c r="B125" s="8"/>
    </row>
    <row r="126" spans="2:2" x14ac:dyDescent="0.2">
      <c r="B126" s="8"/>
    </row>
    <row r="127" spans="2:2" x14ac:dyDescent="0.2">
      <c r="B127" s="8"/>
    </row>
    <row r="128" spans="2:2" x14ac:dyDescent="0.2">
      <c r="B128" s="8"/>
    </row>
    <row r="129" spans="2:2" x14ac:dyDescent="0.2">
      <c r="B129" s="8"/>
    </row>
    <row r="130" spans="2:2" x14ac:dyDescent="0.2">
      <c r="B130" s="8"/>
    </row>
    <row r="131" spans="2:2" x14ac:dyDescent="0.2">
      <c r="B131" s="8"/>
    </row>
    <row r="132" spans="2:2" x14ac:dyDescent="0.2">
      <c r="B132" s="8"/>
    </row>
    <row r="133" spans="2:2" x14ac:dyDescent="0.2">
      <c r="B133" s="8"/>
    </row>
    <row r="134" spans="2:2" x14ac:dyDescent="0.2">
      <c r="B134" s="8"/>
    </row>
    <row r="135" spans="2:2" x14ac:dyDescent="0.2">
      <c r="B135" s="8"/>
    </row>
    <row r="136" spans="2:2" x14ac:dyDescent="0.2">
      <c r="B136" s="8"/>
    </row>
    <row r="137" spans="2:2" x14ac:dyDescent="0.2">
      <c r="B137" s="8"/>
    </row>
    <row r="138" spans="2:2" x14ac:dyDescent="0.2">
      <c r="B138" s="8"/>
    </row>
    <row r="139" spans="2:2" x14ac:dyDescent="0.2">
      <c r="B139" s="8"/>
    </row>
    <row r="140" spans="2:2" x14ac:dyDescent="0.2">
      <c r="B140" s="8"/>
    </row>
    <row r="141" spans="2:2" x14ac:dyDescent="0.2">
      <c r="B141" s="8"/>
    </row>
    <row r="142" spans="2:2" x14ac:dyDescent="0.2">
      <c r="B142" s="8"/>
    </row>
    <row r="143" spans="2:2" x14ac:dyDescent="0.2">
      <c r="B143" s="8"/>
    </row>
    <row r="144" spans="2:2" x14ac:dyDescent="0.2">
      <c r="B144" s="8"/>
    </row>
    <row r="145" spans="2:2" x14ac:dyDescent="0.2">
      <c r="B145" s="8"/>
    </row>
    <row r="146" spans="2:2" x14ac:dyDescent="0.2">
      <c r="B146" s="8"/>
    </row>
    <row r="147" spans="2:2" x14ac:dyDescent="0.2">
      <c r="B147" s="8"/>
    </row>
    <row r="148" spans="2:2" x14ac:dyDescent="0.2">
      <c r="B148" s="8"/>
    </row>
    <row r="149" spans="2:2" x14ac:dyDescent="0.2">
      <c r="B149" s="8"/>
    </row>
    <row r="150" spans="2:2" x14ac:dyDescent="0.2">
      <c r="B150" s="8"/>
    </row>
    <row r="151" spans="2:2" x14ac:dyDescent="0.2">
      <c r="B151" s="8"/>
    </row>
    <row r="152" spans="2:2" x14ac:dyDescent="0.2">
      <c r="B152" s="8"/>
    </row>
    <row r="153" spans="2:2" x14ac:dyDescent="0.2">
      <c r="B153" s="8"/>
    </row>
    <row r="154" spans="2:2" x14ac:dyDescent="0.2">
      <c r="B154" s="8"/>
    </row>
    <row r="155" spans="2:2" x14ac:dyDescent="0.2">
      <c r="B155" s="8"/>
    </row>
    <row r="156" spans="2:2" x14ac:dyDescent="0.2">
      <c r="B156" s="8"/>
    </row>
    <row r="157" spans="2:2" x14ac:dyDescent="0.2">
      <c r="B157" s="8"/>
    </row>
    <row r="158" spans="2:2" x14ac:dyDescent="0.2">
      <c r="B158" s="8"/>
    </row>
    <row r="159" spans="2:2" x14ac:dyDescent="0.2">
      <c r="B159" s="8"/>
    </row>
    <row r="160" spans="2:2" x14ac:dyDescent="0.2">
      <c r="B160" s="8"/>
    </row>
    <row r="161" spans="2:2" x14ac:dyDescent="0.2">
      <c r="B161" s="8"/>
    </row>
    <row r="162" spans="2:2" x14ac:dyDescent="0.2">
      <c r="B162" s="8"/>
    </row>
    <row r="163" spans="2:2" x14ac:dyDescent="0.2">
      <c r="B163" s="8"/>
    </row>
    <row r="164" spans="2:2" x14ac:dyDescent="0.2">
      <c r="B164" s="8"/>
    </row>
    <row r="165" spans="2:2" x14ac:dyDescent="0.2">
      <c r="B165" s="8"/>
    </row>
    <row r="166" spans="2:2" x14ac:dyDescent="0.2">
      <c r="B166" s="8"/>
    </row>
    <row r="167" spans="2:2" x14ac:dyDescent="0.2">
      <c r="B167" s="8"/>
    </row>
    <row r="168" spans="2:2" x14ac:dyDescent="0.2">
      <c r="B168" s="8"/>
    </row>
    <row r="169" spans="2:2" x14ac:dyDescent="0.2">
      <c r="B169" s="8"/>
    </row>
    <row r="170" spans="2:2" x14ac:dyDescent="0.2">
      <c r="B170" s="8"/>
    </row>
    <row r="171" spans="2:2" x14ac:dyDescent="0.2">
      <c r="B171" s="8"/>
    </row>
    <row r="172" spans="2:2" x14ac:dyDescent="0.2">
      <c r="B172" s="8"/>
    </row>
    <row r="173" spans="2:2" x14ac:dyDescent="0.2">
      <c r="B173" s="8"/>
    </row>
    <row r="174" spans="2:2" x14ac:dyDescent="0.2">
      <c r="B174" s="8"/>
    </row>
    <row r="175" spans="2:2" x14ac:dyDescent="0.2">
      <c r="B175" s="8"/>
    </row>
    <row r="176" spans="2:2" x14ac:dyDescent="0.2">
      <c r="B176" s="8"/>
    </row>
    <row r="177" spans="2:2" x14ac:dyDescent="0.2">
      <c r="B177" s="8"/>
    </row>
    <row r="178" spans="2:2" x14ac:dyDescent="0.2">
      <c r="B178" s="8"/>
    </row>
    <row r="179" spans="2:2" x14ac:dyDescent="0.2">
      <c r="B179" s="8"/>
    </row>
    <row r="180" spans="2:2" x14ac:dyDescent="0.2">
      <c r="B180" s="8"/>
    </row>
    <row r="181" spans="2:2" x14ac:dyDescent="0.2">
      <c r="B181" s="8"/>
    </row>
    <row r="182" spans="2:2" x14ac:dyDescent="0.2">
      <c r="B182" s="8"/>
    </row>
    <row r="183" spans="2:2" x14ac:dyDescent="0.2">
      <c r="B183" s="8"/>
    </row>
    <row r="184" spans="2:2" x14ac:dyDescent="0.2">
      <c r="B184" s="8"/>
    </row>
    <row r="185" spans="2:2" x14ac:dyDescent="0.2">
      <c r="B185" s="8"/>
    </row>
    <row r="186" spans="2:2" x14ac:dyDescent="0.2">
      <c r="B186" s="8"/>
    </row>
    <row r="187" spans="2:2" x14ac:dyDescent="0.2">
      <c r="B187" s="8"/>
    </row>
    <row r="188" spans="2:2" x14ac:dyDescent="0.2">
      <c r="B188" s="8"/>
    </row>
    <row r="189" spans="2:2" x14ac:dyDescent="0.2">
      <c r="B189" s="8"/>
    </row>
    <row r="190" spans="2:2" x14ac:dyDescent="0.2">
      <c r="B190" s="8"/>
    </row>
    <row r="191" spans="2:2" x14ac:dyDescent="0.2">
      <c r="B191" s="8"/>
    </row>
    <row r="192" spans="2:2" x14ac:dyDescent="0.2">
      <c r="B192" s="8"/>
    </row>
    <row r="193" spans="2:2" x14ac:dyDescent="0.2">
      <c r="B193" s="8"/>
    </row>
    <row r="194" spans="2:2" x14ac:dyDescent="0.2">
      <c r="B194" s="8"/>
    </row>
    <row r="195" spans="2:2" x14ac:dyDescent="0.2">
      <c r="B195" s="8"/>
    </row>
    <row r="196" spans="2:2" x14ac:dyDescent="0.2">
      <c r="B196" s="8"/>
    </row>
    <row r="197" spans="2:2" x14ac:dyDescent="0.2">
      <c r="B197" s="8"/>
    </row>
    <row r="198" spans="2:2" x14ac:dyDescent="0.2">
      <c r="B198" s="8"/>
    </row>
    <row r="199" spans="2:2" x14ac:dyDescent="0.2">
      <c r="B199" s="8"/>
    </row>
    <row r="200" spans="2:2" x14ac:dyDescent="0.2">
      <c r="B200" s="8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BE1000"/>
  <sheetViews>
    <sheetView topLeftCell="AM1" workbookViewId="0">
      <selection activeCell="AT10" sqref="AT10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47" width="16.1640625" customWidth="1"/>
    <col min="48" max="48" width="19.1640625" bestFit="1" customWidth="1"/>
    <col min="49" max="49" width="16.1640625" customWidth="1"/>
    <col min="50" max="50" width="18.83203125" bestFit="1" customWidth="1"/>
    <col min="51" max="51" width="18.83203125" customWidth="1"/>
    <col min="52" max="52" width="24.33203125" bestFit="1" customWidth="1"/>
    <col min="53" max="53" width="14.6640625" bestFit="1" customWidth="1"/>
    <col min="54" max="56" width="13.1640625" customWidth="1"/>
  </cols>
  <sheetData>
    <row r="1" spans="1:57" s="64" customFormat="1" ht="15" customHeight="1" x14ac:dyDescent="0.2">
      <c r="A1" s="63" t="s">
        <v>159</v>
      </c>
      <c r="B1" s="63" t="s">
        <v>160</v>
      </c>
      <c r="C1" s="152"/>
      <c r="D1" s="152"/>
      <c r="E1" s="65"/>
      <c r="F1" s="65"/>
      <c r="G1" s="65"/>
      <c r="H1" s="65"/>
      <c r="I1" s="65"/>
      <c r="J1" s="65"/>
      <c r="K1" s="65"/>
      <c r="L1" s="65"/>
      <c r="M1" s="65"/>
      <c r="N1" s="65"/>
      <c r="P1" s="66"/>
      <c r="Q1" s="63" t="s">
        <v>599</v>
      </c>
      <c r="R1" s="66"/>
      <c r="S1" s="66"/>
      <c r="T1" s="66"/>
      <c r="U1" s="66"/>
      <c r="V1" s="66"/>
      <c r="W1" s="66"/>
      <c r="X1" s="66"/>
      <c r="Y1" s="66"/>
      <c r="Z1" s="63" t="s">
        <v>161</v>
      </c>
      <c r="AA1" s="66"/>
      <c r="AB1" s="65"/>
      <c r="AC1" s="65"/>
      <c r="AD1" s="65"/>
      <c r="AE1" s="65"/>
      <c r="AF1" s="65"/>
      <c r="AG1" s="65"/>
      <c r="AH1" s="63" t="s">
        <v>600</v>
      </c>
      <c r="AI1" s="65"/>
      <c r="AJ1" s="65"/>
      <c r="AK1" s="65"/>
      <c r="AL1" s="65"/>
      <c r="AM1" s="63" t="s">
        <v>592</v>
      </c>
      <c r="AN1" s="66"/>
      <c r="AO1" s="65"/>
      <c r="AP1" s="65"/>
      <c r="AR1" s="65"/>
      <c r="AS1" s="65"/>
      <c r="AT1" s="63" t="s">
        <v>162</v>
      </c>
      <c r="AU1" s="197" t="s">
        <v>985</v>
      </c>
      <c r="AV1" s="197"/>
      <c r="AW1" s="152"/>
      <c r="AX1" s="65"/>
      <c r="AY1" s="65"/>
      <c r="AZ1" s="65"/>
    </row>
    <row r="2" spans="1:57" s="64" customFormat="1" ht="15" customHeight="1" x14ac:dyDescent="0.2">
      <c r="A2" s="67" t="s">
        <v>402</v>
      </c>
      <c r="B2" s="67" t="s">
        <v>864</v>
      </c>
      <c r="C2" s="67" t="s">
        <v>450</v>
      </c>
      <c r="D2" s="67" t="s">
        <v>432</v>
      </c>
      <c r="E2" s="67" t="s">
        <v>453</v>
      </c>
      <c r="F2" s="21" t="s">
        <v>787</v>
      </c>
      <c r="G2" s="67" t="s">
        <v>642</v>
      </c>
      <c r="H2" s="67" t="s">
        <v>441</v>
      </c>
      <c r="I2" s="67" t="s">
        <v>847</v>
      </c>
      <c r="J2" s="67" t="s">
        <v>848</v>
      </c>
      <c r="K2" s="67" t="s">
        <v>849</v>
      </c>
      <c r="L2" s="67" t="s">
        <v>454</v>
      </c>
      <c r="M2" s="67" t="s">
        <v>446</v>
      </c>
      <c r="N2" s="67" t="s">
        <v>447</v>
      </c>
      <c r="O2" s="67" t="s">
        <v>449</v>
      </c>
      <c r="P2" s="67" t="s">
        <v>766</v>
      </c>
      <c r="Q2" s="67" t="s">
        <v>404</v>
      </c>
      <c r="R2" s="67" t="s">
        <v>406</v>
      </c>
      <c r="S2" s="67" t="s">
        <v>407</v>
      </c>
      <c r="T2" s="67" t="s">
        <v>626</v>
      </c>
      <c r="U2" s="67" t="s">
        <v>617</v>
      </c>
      <c r="V2" s="67" t="s">
        <v>655</v>
      </c>
      <c r="W2" s="67" t="s">
        <v>409</v>
      </c>
      <c r="X2" s="67" t="s">
        <v>410</v>
      </c>
      <c r="Y2" s="67" t="s">
        <v>416</v>
      </c>
      <c r="Z2" s="67" t="s">
        <v>475</v>
      </c>
      <c r="AA2" s="68" t="s">
        <v>480</v>
      </c>
      <c r="AB2" s="67" t="s">
        <v>507</v>
      </c>
      <c r="AC2" s="67" t="s">
        <v>459</v>
      </c>
      <c r="AD2" s="67" t="s">
        <v>463</v>
      </c>
      <c r="AE2" s="67" t="s">
        <v>466</v>
      </c>
      <c r="AF2" s="67" t="s">
        <v>545</v>
      </c>
      <c r="AG2" s="67" t="s">
        <v>917</v>
      </c>
      <c r="AH2" s="67" t="s">
        <v>302</v>
      </c>
      <c r="AI2" s="67" t="s">
        <v>303</v>
      </c>
      <c r="AJ2" s="67" t="s">
        <v>304</v>
      </c>
      <c r="AK2" s="67" t="s">
        <v>628</v>
      </c>
      <c r="AL2" s="67" t="s">
        <v>329</v>
      </c>
      <c r="AM2" s="67" t="s">
        <v>670</v>
      </c>
      <c r="AN2" s="67" t="s">
        <v>720</v>
      </c>
      <c r="AO2" s="67" t="s">
        <v>673</v>
      </c>
      <c r="AP2" s="67" t="s">
        <v>899</v>
      </c>
      <c r="AQ2" s="67" t="s">
        <v>671</v>
      </c>
      <c r="AR2" s="67" t="s">
        <v>672</v>
      </c>
      <c r="AS2" s="67" t="s">
        <v>674</v>
      </c>
      <c r="AT2" s="69" t="s">
        <v>553</v>
      </c>
      <c r="AU2" s="69" t="s">
        <v>557</v>
      </c>
      <c r="AV2" s="69" t="s">
        <v>552</v>
      </c>
      <c r="AW2" s="69" t="s">
        <v>963</v>
      </c>
      <c r="AX2" s="67" t="s">
        <v>554</v>
      </c>
      <c r="AY2" s="67" t="s">
        <v>559</v>
      </c>
      <c r="AZ2" s="67" t="s">
        <v>686</v>
      </c>
    </row>
    <row r="3" spans="1:57" s="64" customFormat="1" ht="15" customHeight="1" x14ac:dyDescent="0.2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1" t="str">
        <f>HYPERLINK("http://www.water-research.net/course/drainageclass.pdf","Soil Drainage Classes")</f>
        <v>Soil Drainage Classes</v>
      </c>
      <c r="M3" s="71" t="str">
        <f>HYPERLINK("http://www.nrcs.usda.gov/Internet/FSE_DOCUMENTS/nrcs142p2_052523.pdf","NRCS")</f>
        <v>NRCS</v>
      </c>
      <c r="N3" s="71" t="str">
        <f>HYPERLINK("http://jersey.uoregon.edu/~mstrick/AskGeoMan/geoQuerry11.html","Mafic vs. Felsic")</f>
        <v>Mafic vs. Felsic</v>
      </c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 t="s">
        <v>163</v>
      </c>
      <c r="AA3" s="70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0"/>
      <c r="AO3" s="72"/>
      <c r="AP3" s="72"/>
      <c r="AQ3" s="72"/>
      <c r="AR3" s="72"/>
      <c r="AS3" s="72"/>
      <c r="AT3" s="70"/>
      <c r="AU3" s="70"/>
      <c r="AV3" s="70"/>
      <c r="AW3" s="70"/>
      <c r="AX3" s="70"/>
      <c r="AY3" s="70"/>
      <c r="AZ3" s="70"/>
    </row>
    <row r="4" spans="1:57" ht="12.75" customHeight="1" x14ac:dyDescent="0.2">
      <c r="A4" s="1" t="s">
        <v>164</v>
      </c>
      <c r="B4" s="1" t="s">
        <v>291</v>
      </c>
      <c r="C4" s="1" t="s">
        <v>165</v>
      </c>
      <c r="D4" s="1" t="s">
        <v>768</v>
      </c>
      <c r="E4" s="1" t="s">
        <v>166</v>
      </c>
      <c r="F4" s="1" t="s">
        <v>792</v>
      </c>
      <c r="G4" s="1" t="s">
        <v>645</v>
      </c>
      <c r="H4" s="1" t="s">
        <v>167</v>
      </c>
      <c r="I4" s="1" t="s">
        <v>850</v>
      </c>
      <c r="J4" s="1" t="s">
        <v>851</v>
      </c>
      <c r="K4" s="1" t="s">
        <v>852</v>
      </c>
      <c r="L4" s="1" t="s">
        <v>168</v>
      </c>
      <c r="M4" s="1" t="s">
        <v>169</v>
      </c>
      <c r="N4" s="1" t="s">
        <v>170</v>
      </c>
      <c r="O4" s="1" t="s">
        <v>171</v>
      </c>
      <c r="P4" s="12" t="s">
        <v>292</v>
      </c>
      <c r="Q4" s="1" t="s">
        <v>601</v>
      </c>
      <c r="R4" s="1" t="s">
        <v>605</v>
      </c>
      <c r="S4" s="1" t="s">
        <v>610</v>
      </c>
      <c r="T4" s="1" t="s">
        <v>614</v>
      </c>
      <c r="U4" s="1" t="s">
        <v>618</v>
      </c>
      <c r="V4" s="1" t="s">
        <v>656</v>
      </c>
      <c r="W4" s="1" t="s">
        <v>768</v>
      </c>
      <c r="X4" s="1" t="s">
        <v>768</v>
      </c>
      <c r="Y4" s="1" t="s">
        <v>635</v>
      </c>
      <c r="Z4" s="1" t="s">
        <v>275</v>
      </c>
      <c r="AA4" s="1" t="s">
        <v>247</v>
      </c>
      <c r="AB4" s="1" t="s">
        <v>172</v>
      </c>
      <c r="AC4" s="1" t="s">
        <v>768</v>
      </c>
      <c r="AD4" s="1" t="s">
        <v>768</v>
      </c>
      <c r="AE4" s="1" t="s">
        <v>769</v>
      </c>
      <c r="AF4" s="1" t="s">
        <v>546</v>
      </c>
      <c r="AG4" s="1" t="s">
        <v>768</v>
      </c>
      <c r="AH4" s="1" t="s">
        <v>623</v>
      </c>
      <c r="AI4" s="1" t="s">
        <v>605</v>
      </c>
      <c r="AJ4" s="1" t="s">
        <v>615</v>
      </c>
      <c r="AK4" s="1" t="s">
        <v>618</v>
      </c>
      <c r="AL4" s="1" t="s">
        <v>632</v>
      </c>
      <c r="AM4" s="1" t="s">
        <v>728</v>
      </c>
      <c r="AN4" s="1" t="s">
        <v>610</v>
      </c>
      <c r="AO4" s="12" t="s">
        <v>282</v>
      </c>
      <c r="AP4" s="1" t="s">
        <v>605</v>
      </c>
      <c r="AQ4" s="12" t="s">
        <v>278</v>
      </c>
      <c r="AR4" s="12" t="s">
        <v>280</v>
      </c>
      <c r="AS4" s="1" t="s">
        <v>285</v>
      </c>
      <c r="AT4" s="162" t="s">
        <v>919</v>
      </c>
      <c r="AU4" s="154" t="s">
        <v>239</v>
      </c>
      <c r="AV4" s="154" t="s">
        <v>267</v>
      </c>
      <c r="AW4" t="s">
        <v>964</v>
      </c>
      <c r="AX4" s="2" t="s">
        <v>173</v>
      </c>
      <c r="AY4" s="2" t="s">
        <v>768</v>
      </c>
      <c r="AZ4" s="2" t="s">
        <v>172</v>
      </c>
      <c r="BA4" s="2"/>
    </row>
    <row r="5" spans="1:57" ht="12.75" customHeight="1" x14ac:dyDescent="0.2">
      <c r="A5" s="1" t="s">
        <v>174</v>
      </c>
      <c r="B5" s="1" t="s">
        <v>292</v>
      </c>
      <c r="C5" s="1" t="s">
        <v>175</v>
      </c>
      <c r="D5" s="1"/>
      <c r="E5" s="1" t="s">
        <v>176</v>
      </c>
      <c r="F5" s="1" t="s">
        <v>793</v>
      </c>
      <c r="G5" s="1" t="s">
        <v>644</v>
      </c>
      <c r="H5" s="1" t="s">
        <v>177</v>
      </c>
      <c r="I5" s="1" t="s">
        <v>853</v>
      </c>
      <c r="J5" s="1" t="s">
        <v>854</v>
      </c>
      <c r="K5" s="1" t="s">
        <v>855</v>
      </c>
      <c r="L5" s="1" t="s">
        <v>178</v>
      </c>
      <c r="M5" s="1" t="s">
        <v>179</v>
      </c>
      <c r="N5" s="1" t="s">
        <v>180</v>
      </c>
      <c r="O5" s="1" t="s">
        <v>181</v>
      </c>
      <c r="P5" s="12" t="s">
        <v>291</v>
      </c>
      <c r="Q5" s="1" t="s">
        <v>602</v>
      </c>
      <c r="R5" s="1" t="s">
        <v>606</v>
      </c>
      <c r="S5" s="1" t="s">
        <v>611</v>
      </c>
      <c r="T5" s="1" t="s">
        <v>630</v>
      </c>
      <c r="U5" s="1" t="s">
        <v>619</v>
      </c>
      <c r="V5" s="1" t="s">
        <v>657</v>
      </c>
      <c r="W5" s="1"/>
      <c r="X5" s="1"/>
      <c r="Y5" s="1" t="s">
        <v>634</v>
      </c>
      <c r="Z5" s="1" t="s">
        <v>182</v>
      </c>
      <c r="AA5" s="1" t="s">
        <v>249</v>
      </c>
      <c r="AB5" s="1" t="s">
        <v>183</v>
      </c>
      <c r="AC5" s="1"/>
      <c r="AD5" s="1"/>
      <c r="AE5" s="1"/>
      <c r="AF5" s="1" t="s">
        <v>547</v>
      </c>
      <c r="AG5" s="1"/>
      <c r="AH5" s="1" t="s">
        <v>624</v>
      </c>
      <c r="AI5" s="1" t="s">
        <v>606</v>
      </c>
      <c r="AJ5" s="1" t="s">
        <v>627</v>
      </c>
      <c r="AK5" s="1" t="s">
        <v>619</v>
      </c>
      <c r="AL5" s="1" t="s">
        <v>633</v>
      </c>
      <c r="AM5" s="1" t="s">
        <v>724</v>
      </c>
      <c r="AN5" s="1" t="s">
        <v>611</v>
      </c>
      <c r="AO5" s="12" t="s">
        <v>283</v>
      </c>
      <c r="AP5" s="1" t="s">
        <v>606</v>
      </c>
      <c r="AQ5" s="12" t="s">
        <v>279</v>
      </c>
      <c r="AR5" s="12" t="s">
        <v>281</v>
      </c>
      <c r="AS5" s="1" t="s">
        <v>286</v>
      </c>
      <c r="AT5" s="163" t="s">
        <v>920</v>
      </c>
      <c r="AU5" s="154" t="s">
        <v>924</v>
      </c>
      <c r="AV5" s="154" t="s">
        <v>268</v>
      </c>
      <c r="AW5" s="151" t="s">
        <v>965</v>
      </c>
      <c r="AX5" s="2" t="s">
        <v>194</v>
      </c>
      <c r="AY5" s="2"/>
      <c r="AZ5" s="2" t="s">
        <v>183</v>
      </c>
    </row>
    <row r="6" spans="1:57" ht="12.75" customHeight="1" x14ac:dyDescent="0.2">
      <c r="A6" s="1" t="s">
        <v>184</v>
      </c>
      <c r="B6" s="1"/>
      <c r="C6" s="1" t="s">
        <v>185</v>
      </c>
      <c r="D6" s="1"/>
      <c r="E6" s="1" t="s">
        <v>186</v>
      </c>
      <c r="F6" s="1" t="s">
        <v>794</v>
      </c>
      <c r="G6" s="1" t="s">
        <v>209</v>
      </c>
      <c r="H6" s="1" t="s">
        <v>187</v>
      </c>
      <c r="I6" s="1" t="s">
        <v>856</v>
      </c>
      <c r="J6" s="1" t="s">
        <v>856</v>
      </c>
      <c r="K6" s="1" t="s">
        <v>857</v>
      </c>
      <c r="L6" s="1" t="s">
        <v>188</v>
      </c>
      <c r="M6" s="1" t="s">
        <v>189</v>
      </c>
      <c r="N6" s="1" t="s">
        <v>190</v>
      </c>
      <c r="O6" s="1" t="s">
        <v>191</v>
      </c>
      <c r="P6" s="1"/>
      <c r="Q6" s="1" t="s">
        <v>603</v>
      </c>
      <c r="R6" s="1" t="s">
        <v>609</v>
      </c>
      <c r="S6" s="1" t="s">
        <v>612</v>
      </c>
      <c r="T6" s="1" t="s">
        <v>639</v>
      </c>
      <c r="U6" s="1" t="s">
        <v>620</v>
      </c>
      <c r="V6" s="1" t="s">
        <v>270</v>
      </c>
      <c r="W6" s="1"/>
      <c r="X6" s="1"/>
      <c r="Y6" s="1" t="s">
        <v>649</v>
      </c>
      <c r="Z6" s="1" t="s">
        <v>192</v>
      </c>
      <c r="AA6" s="1" t="s">
        <v>248</v>
      </c>
      <c r="AB6" s="1" t="s">
        <v>193</v>
      </c>
      <c r="AC6" s="1"/>
      <c r="AD6" s="1"/>
      <c r="AE6" s="1"/>
      <c r="AF6" s="1" t="s">
        <v>666</v>
      </c>
      <c r="AG6" s="1"/>
      <c r="AH6" s="1" t="s">
        <v>625</v>
      </c>
      <c r="AI6" s="1" t="s">
        <v>609</v>
      </c>
      <c r="AJ6" s="1"/>
      <c r="AK6" s="1" t="s">
        <v>620</v>
      </c>
      <c r="AL6" s="1" t="s">
        <v>647</v>
      </c>
      <c r="AM6" s="1" t="s">
        <v>725</v>
      </c>
      <c r="AN6" s="1" t="s">
        <v>721</v>
      </c>
      <c r="AO6" s="12" t="s">
        <v>284</v>
      </c>
      <c r="AP6" s="12"/>
      <c r="AQ6" s="12" t="s">
        <v>209</v>
      </c>
      <c r="AR6" s="1"/>
      <c r="AS6" s="12"/>
      <c r="AT6" s="164" t="s">
        <v>921</v>
      </c>
      <c r="AU6" s="154" t="s">
        <v>925</v>
      </c>
      <c r="AV6" s="154" t="s">
        <v>269</v>
      </c>
      <c r="AW6" s="151" t="s">
        <v>966</v>
      </c>
      <c r="AX6" s="2" t="s">
        <v>34</v>
      </c>
      <c r="AY6" s="2"/>
      <c r="AZ6" s="2" t="s">
        <v>193</v>
      </c>
      <c r="BE6" s="64"/>
    </row>
    <row r="7" spans="1:57" ht="12.75" customHeight="1" x14ac:dyDescent="0.2">
      <c r="A7" s="1" t="s">
        <v>195</v>
      </c>
      <c r="B7" s="1"/>
      <c r="C7" s="1" t="s">
        <v>196</v>
      </c>
      <c r="D7" s="1"/>
      <c r="E7" s="1"/>
      <c r="F7" s="1" t="s">
        <v>795</v>
      </c>
      <c r="G7" s="1"/>
      <c r="H7" s="1" t="s">
        <v>197</v>
      </c>
      <c r="I7" s="1"/>
      <c r="J7" s="1"/>
      <c r="K7" s="1"/>
      <c r="L7" s="1" t="s">
        <v>198</v>
      </c>
      <c r="M7" s="1" t="s">
        <v>199</v>
      </c>
      <c r="N7" s="1"/>
      <c r="O7" s="1" t="s">
        <v>200</v>
      </c>
      <c r="P7" s="1"/>
      <c r="Q7" s="1" t="s">
        <v>604</v>
      </c>
      <c r="R7" s="1" t="s">
        <v>607</v>
      </c>
      <c r="S7" s="1" t="s">
        <v>613</v>
      </c>
      <c r="T7" s="1"/>
      <c r="U7" s="1" t="s">
        <v>621</v>
      </c>
      <c r="V7" s="1"/>
      <c r="W7" s="1"/>
      <c r="X7" s="1"/>
      <c r="Y7" s="1" t="s">
        <v>650</v>
      </c>
      <c r="Z7" s="1" t="s">
        <v>201</v>
      </c>
      <c r="AA7" s="1" t="s">
        <v>251</v>
      </c>
      <c r="AB7" s="1" t="s">
        <v>202</v>
      </c>
      <c r="AC7" s="1"/>
      <c r="AD7" s="1"/>
      <c r="AE7" s="1"/>
      <c r="AF7" s="1"/>
      <c r="AG7" s="1"/>
      <c r="AH7" s="1"/>
      <c r="AI7" s="1" t="s">
        <v>607</v>
      </c>
      <c r="AJ7" s="1"/>
      <c r="AK7" s="1" t="s">
        <v>621</v>
      </c>
      <c r="AL7" s="1" t="s">
        <v>648</v>
      </c>
      <c r="AM7" s="1" t="s">
        <v>726</v>
      </c>
      <c r="AN7" s="1"/>
      <c r="AO7" s="1" t="s">
        <v>770</v>
      </c>
      <c r="AP7" s="1"/>
      <c r="AQ7" s="1"/>
      <c r="AR7" s="1"/>
      <c r="AS7" s="12"/>
      <c r="AT7" s="165" t="s">
        <v>922</v>
      </c>
      <c r="AU7" s="154" t="s">
        <v>978</v>
      </c>
      <c r="AV7" s="155" t="s">
        <v>242</v>
      </c>
      <c r="AW7" s="151" t="s">
        <v>967</v>
      </c>
      <c r="AX7" s="2" t="s">
        <v>219</v>
      </c>
      <c r="AY7" s="2"/>
      <c r="AZ7" s="2" t="s">
        <v>202</v>
      </c>
    </row>
    <row r="8" spans="1:57" ht="12.75" customHeight="1" x14ac:dyDescent="0.2">
      <c r="A8" s="1" t="s">
        <v>203</v>
      </c>
      <c r="B8" s="1"/>
      <c r="C8" s="1" t="s">
        <v>204</v>
      </c>
      <c r="D8" s="1"/>
      <c r="E8" s="1"/>
      <c r="F8" s="1" t="s">
        <v>796</v>
      </c>
      <c r="G8" s="1"/>
      <c r="H8" s="1" t="s">
        <v>205</v>
      </c>
      <c r="I8" s="1"/>
      <c r="J8" s="1"/>
      <c r="K8" s="1"/>
      <c r="L8" s="1" t="s">
        <v>206</v>
      </c>
      <c r="M8" s="1" t="s">
        <v>207</v>
      </c>
      <c r="N8" s="1"/>
      <c r="O8" s="1" t="s">
        <v>208</v>
      </c>
      <c r="P8" s="1"/>
      <c r="Q8" s="1" t="s">
        <v>753</v>
      </c>
      <c r="R8" s="1" t="s">
        <v>608</v>
      </c>
      <c r="S8" s="1" t="s">
        <v>693</v>
      </c>
      <c r="T8" s="1"/>
      <c r="U8" s="1" t="s">
        <v>622</v>
      </c>
      <c r="V8" s="1"/>
      <c r="W8" s="1"/>
      <c r="X8" s="1"/>
      <c r="Y8" s="1" t="s">
        <v>651</v>
      </c>
      <c r="Z8" s="1" t="s">
        <v>912</v>
      </c>
      <c r="AA8" s="1" t="s">
        <v>250</v>
      </c>
      <c r="AB8" s="1" t="s">
        <v>209</v>
      </c>
      <c r="AC8" s="1"/>
      <c r="AD8" s="1"/>
      <c r="AE8" s="1"/>
      <c r="AF8" s="1"/>
      <c r="AG8" s="1"/>
      <c r="AH8" s="1"/>
      <c r="AI8" s="1" t="s">
        <v>608</v>
      </c>
      <c r="AJ8" s="1"/>
      <c r="AK8" s="1" t="s">
        <v>622</v>
      </c>
      <c r="AL8" s="1"/>
      <c r="AM8" s="1" t="s">
        <v>727</v>
      </c>
      <c r="AN8" s="1"/>
      <c r="AO8" s="1"/>
      <c r="AP8" s="1"/>
      <c r="AQ8" s="1"/>
      <c r="AR8" s="1"/>
      <c r="AS8" s="1"/>
      <c r="AT8" s="166" t="s">
        <v>968</v>
      </c>
      <c r="AU8" s="154" t="s">
        <v>977</v>
      </c>
      <c r="AV8" s="155" t="s">
        <v>912</v>
      </c>
      <c r="AW8" s="151" t="s">
        <v>982</v>
      </c>
      <c r="AX8" s="2" t="s">
        <v>270</v>
      </c>
      <c r="AY8" s="2"/>
      <c r="AZ8" s="2" t="s">
        <v>209</v>
      </c>
    </row>
    <row r="9" spans="1:57" ht="12.75" customHeight="1" x14ac:dyDescent="0.2">
      <c r="A9" s="1" t="s">
        <v>211</v>
      </c>
      <c r="B9" s="1"/>
      <c r="C9" s="1" t="s">
        <v>212</v>
      </c>
      <c r="D9" s="1"/>
      <c r="E9" s="1"/>
      <c r="F9" s="1" t="s">
        <v>797</v>
      </c>
      <c r="G9" s="1"/>
      <c r="H9" s="1" t="s">
        <v>213</v>
      </c>
      <c r="I9" s="1"/>
      <c r="J9" s="1"/>
      <c r="K9" s="1"/>
      <c r="L9" s="1" t="s">
        <v>214</v>
      </c>
      <c r="M9" s="1" t="s">
        <v>215</v>
      </c>
      <c r="N9" s="1"/>
      <c r="O9" s="1" t="s">
        <v>216</v>
      </c>
      <c r="P9" s="1"/>
      <c r="Q9" s="1" t="s">
        <v>754</v>
      </c>
      <c r="R9" s="1" t="s">
        <v>904</v>
      </c>
      <c r="S9" s="1"/>
      <c r="T9" s="1"/>
      <c r="U9" s="1" t="s">
        <v>763</v>
      </c>
      <c r="V9" s="1"/>
      <c r="W9" s="1"/>
      <c r="X9" s="1"/>
      <c r="Y9" s="1" t="s">
        <v>646</v>
      </c>
      <c r="Z9" s="1" t="s">
        <v>217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 t="s">
        <v>629</v>
      </c>
      <c r="AL9" s="1"/>
      <c r="AM9" s="1" t="s">
        <v>675</v>
      </c>
      <c r="AN9" s="1"/>
      <c r="AO9" s="1"/>
      <c r="AP9" s="1"/>
      <c r="AQ9" s="1"/>
      <c r="AR9" s="1"/>
      <c r="AS9" s="1"/>
      <c r="AT9" s="167" t="s">
        <v>916</v>
      </c>
      <c r="AU9" s="155" t="s">
        <v>210</v>
      </c>
      <c r="AV9" s="155" t="s">
        <v>275</v>
      </c>
      <c r="AX9" s="2" t="s">
        <v>271</v>
      </c>
      <c r="AY9" s="2"/>
      <c r="AZ9" s="2"/>
    </row>
    <row r="10" spans="1:57" ht="12.75" customHeight="1" x14ac:dyDescent="0.2">
      <c r="A10" s="1" t="s">
        <v>220</v>
      </c>
      <c r="B10" s="1"/>
      <c r="C10" s="1" t="s">
        <v>221</v>
      </c>
      <c r="D10" s="1"/>
      <c r="E10" s="1"/>
      <c r="F10" s="1" t="s">
        <v>798</v>
      </c>
      <c r="G10" s="1"/>
      <c r="H10" s="1" t="s">
        <v>222</v>
      </c>
      <c r="I10" s="1"/>
      <c r="J10" s="1"/>
      <c r="K10" s="1"/>
      <c r="L10" s="1" t="s">
        <v>223</v>
      </c>
      <c r="M10" s="1" t="s">
        <v>224</v>
      </c>
      <c r="N10" s="1"/>
      <c r="O10" s="1"/>
      <c r="P10" s="1"/>
      <c r="Q10" s="1"/>
      <c r="R10" s="1" t="s">
        <v>273</v>
      </c>
      <c r="S10" s="1"/>
      <c r="T10" s="1"/>
      <c r="U10" s="1"/>
      <c r="V10" s="1"/>
      <c r="W10" s="1"/>
      <c r="X10" s="1"/>
      <c r="Y10" s="1"/>
      <c r="Z10" s="1" t="s">
        <v>225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68" t="s">
        <v>923</v>
      </c>
      <c r="AU10" s="155" t="s">
        <v>218</v>
      </c>
      <c r="AV10" s="155" t="s">
        <v>926</v>
      </c>
      <c r="AX10" s="2" t="s">
        <v>272</v>
      </c>
      <c r="AY10" s="2"/>
      <c r="AZ10" s="2"/>
    </row>
    <row r="11" spans="1:57" ht="12.75" customHeight="1" x14ac:dyDescent="0.2">
      <c r="A11" s="1"/>
      <c r="B11" s="1"/>
      <c r="C11" s="1" t="s">
        <v>226</v>
      </c>
      <c r="D11" s="1"/>
      <c r="E11" s="1"/>
      <c r="F11" s="1" t="s">
        <v>799</v>
      </c>
      <c r="G11" s="1"/>
      <c r="H11" s="1" t="s">
        <v>773</v>
      </c>
      <c r="I11" s="1"/>
      <c r="J11" s="1"/>
      <c r="K11" s="1"/>
      <c r="L11" s="1"/>
      <c r="M11" s="1" t="s">
        <v>227</v>
      </c>
      <c r="N11" s="1"/>
      <c r="O11" s="1"/>
      <c r="P11" s="1"/>
      <c r="Q11" s="1"/>
      <c r="R11" s="1" t="s">
        <v>675</v>
      </c>
      <c r="S11" s="1"/>
      <c r="T11" s="1"/>
      <c r="U11" s="1"/>
      <c r="V11" s="1"/>
      <c r="W11" s="1"/>
      <c r="X11" s="1"/>
      <c r="Y11" s="1"/>
      <c r="Z11" s="1" t="s">
        <v>228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U11" s="155" t="s">
        <v>979</v>
      </c>
      <c r="AV11" s="155" t="s">
        <v>927</v>
      </c>
      <c r="AX11" s="2" t="s">
        <v>775</v>
      </c>
      <c r="AY11" s="2"/>
      <c r="AZ11" s="2"/>
    </row>
    <row r="12" spans="1:57" ht="12.75" customHeight="1" x14ac:dyDescent="0.2">
      <c r="A12" s="1"/>
      <c r="B12" s="1"/>
      <c r="C12" s="1"/>
      <c r="D12" s="1"/>
      <c r="E12" s="1"/>
      <c r="F12" s="1" t="s">
        <v>800</v>
      </c>
      <c r="G12" s="1"/>
      <c r="H12" s="1"/>
      <c r="I12" s="1"/>
      <c r="J12" s="1"/>
      <c r="K12" s="1"/>
      <c r="L12" s="1"/>
      <c r="M12" s="1" t="s">
        <v>774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 t="s">
        <v>229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U12" s="156" t="s">
        <v>210</v>
      </c>
      <c r="AV12" s="155" t="s">
        <v>981</v>
      </c>
      <c r="AX12" s="2" t="s">
        <v>915</v>
      </c>
      <c r="AY12" s="2"/>
      <c r="AZ12" s="2"/>
    </row>
    <row r="13" spans="1:57" ht="12.75" customHeight="1" x14ac:dyDescent="0.2">
      <c r="A13" s="1"/>
      <c r="B13" s="1"/>
      <c r="C13" s="1"/>
      <c r="D13" s="1"/>
      <c r="E13" s="1"/>
      <c r="F13" s="1" t="s">
        <v>801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 t="s">
        <v>230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U13" s="156" t="s">
        <v>218</v>
      </c>
      <c r="AV13" s="155" t="s">
        <v>980</v>
      </c>
      <c r="AW13" s="2"/>
      <c r="AX13" s="2" t="s">
        <v>972</v>
      </c>
      <c r="AY13" s="2"/>
      <c r="AZ13" s="2"/>
    </row>
    <row r="14" spans="1:57" ht="12.75" customHeight="1" x14ac:dyDescent="0.2">
      <c r="A14" s="1"/>
      <c r="B14" s="1"/>
      <c r="C14" s="1"/>
      <c r="D14" s="1"/>
      <c r="E14" s="1"/>
      <c r="F14" s="1" t="s">
        <v>802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 t="s">
        <v>231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U14" s="156" t="s">
        <v>930</v>
      </c>
      <c r="AV14" s="156" t="s">
        <v>928</v>
      </c>
      <c r="AW14" s="2"/>
      <c r="AX14" s="2"/>
      <c r="AY14" s="2"/>
      <c r="AZ14" s="2"/>
    </row>
    <row r="15" spans="1:57" ht="12.75" customHeight="1" x14ac:dyDescent="0.2">
      <c r="A15" s="1"/>
      <c r="B15" s="1"/>
      <c r="C15" s="1"/>
      <c r="D15" s="1"/>
      <c r="E15" s="1"/>
      <c r="F15" s="1" t="s">
        <v>803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 t="s">
        <v>242</v>
      </c>
      <c r="AA15" s="1"/>
      <c r="AB15" s="1"/>
      <c r="AC15" s="1"/>
      <c r="AD15" s="1"/>
      <c r="AE15" s="1"/>
      <c r="AF15" s="1"/>
      <c r="AG15" s="1"/>
      <c r="AH15" s="1"/>
      <c r="AI15" s="150"/>
      <c r="AJ15" s="1"/>
      <c r="AK15" s="1"/>
      <c r="AL15" s="1"/>
      <c r="AM15" s="1"/>
      <c r="AN15" s="1"/>
      <c r="AO15" s="1"/>
      <c r="AP15" s="1"/>
      <c r="AQ15" s="2"/>
      <c r="AR15" s="2"/>
      <c r="AS15" s="2"/>
      <c r="AT15" s="2"/>
      <c r="AU15" s="156" t="s">
        <v>931</v>
      </c>
      <c r="AV15" s="156" t="s">
        <v>929</v>
      </c>
      <c r="AW15" s="2"/>
      <c r="AX15" s="2"/>
      <c r="AY15" s="2"/>
      <c r="AZ15" s="2"/>
    </row>
    <row r="16" spans="1:57" ht="12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 t="s">
        <v>274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2"/>
      <c r="AU16" s="156" t="s">
        <v>979</v>
      </c>
      <c r="AV16" s="157" t="s">
        <v>933</v>
      </c>
      <c r="AW16" s="2"/>
      <c r="AX16" s="2"/>
      <c r="AY16" s="2"/>
      <c r="AZ16" s="2"/>
    </row>
    <row r="17" spans="1:52" ht="12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 t="s">
        <v>907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2"/>
      <c r="AU17" s="157" t="s">
        <v>932</v>
      </c>
      <c r="AV17" s="157" t="s">
        <v>240</v>
      </c>
      <c r="AW17" s="2"/>
      <c r="AX17" s="2"/>
      <c r="AY17" s="2"/>
      <c r="AZ17" s="2"/>
    </row>
    <row r="18" spans="1:52" ht="12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 t="s">
        <v>908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2"/>
      <c r="AU18" s="157" t="s">
        <v>934</v>
      </c>
      <c r="AV18" s="157" t="s">
        <v>244</v>
      </c>
      <c r="AW18" s="2"/>
      <c r="AX18" s="2"/>
      <c r="AY18" s="2"/>
      <c r="AZ18" s="2"/>
    </row>
    <row r="19" spans="1:52" ht="12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 t="s">
        <v>909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U19" s="157" t="s">
        <v>935</v>
      </c>
      <c r="AV19" s="157" t="s">
        <v>937</v>
      </c>
      <c r="AX19" s="2"/>
      <c r="AY19" s="2"/>
      <c r="AZ19" s="2"/>
    </row>
    <row r="20" spans="1:52" ht="12.75" customHeight="1" x14ac:dyDescent="0.2">
      <c r="A20" s="1"/>
      <c r="B20" s="1"/>
      <c r="C20" s="1"/>
      <c r="D20" s="1"/>
      <c r="E20" s="1"/>
      <c r="F20" s="1"/>
      <c r="G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U20" s="157" t="s">
        <v>936</v>
      </c>
      <c r="AV20" s="158" t="s">
        <v>939</v>
      </c>
      <c r="AX20" s="2"/>
      <c r="AY20" s="2"/>
      <c r="AZ20" s="2"/>
    </row>
    <row r="21" spans="1:52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U21" s="157" t="s">
        <v>938</v>
      </c>
      <c r="AV21" s="158" t="s">
        <v>941</v>
      </c>
      <c r="AX21" s="2"/>
      <c r="AY21" s="2"/>
      <c r="AZ21" s="2"/>
    </row>
    <row r="22" spans="1:52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U22" s="157" t="s">
        <v>940</v>
      </c>
      <c r="AV22" s="158" t="s">
        <v>943</v>
      </c>
      <c r="AX22" s="2"/>
      <c r="AY22" s="2"/>
      <c r="AZ22" s="2"/>
    </row>
    <row r="23" spans="1:52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U23" s="157" t="s">
        <v>942</v>
      </c>
      <c r="AV23" s="158" t="s">
        <v>969</v>
      </c>
      <c r="AX23" s="2"/>
      <c r="AY23" s="2"/>
      <c r="AZ23" s="2"/>
    </row>
    <row r="24" spans="1:52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U24" s="157" t="s">
        <v>925</v>
      </c>
      <c r="AV24" s="158" t="s">
        <v>954</v>
      </c>
      <c r="AX24" s="2"/>
      <c r="AY24" s="2"/>
      <c r="AZ24" s="2"/>
    </row>
    <row r="25" spans="1:52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U25" s="157" t="s">
        <v>944</v>
      </c>
      <c r="AV25" s="159" t="s">
        <v>772</v>
      </c>
    </row>
    <row r="26" spans="1:52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U26" s="157" t="s">
        <v>945</v>
      </c>
      <c r="AV26" s="159" t="s">
        <v>240</v>
      </c>
    </row>
    <row r="27" spans="1:52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U27" s="157" t="s">
        <v>946</v>
      </c>
      <c r="AV27" s="159" t="s">
        <v>243</v>
      </c>
    </row>
    <row r="28" spans="1:52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O28" s="1"/>
      <c r="AP28" s="1"/>
      <c r="AQ28" s="1"/>
      <c r="AR28" s="1"/>
      <c r="AS28" s="1"/>
      <c r="AU28" s="157" t="s">
        <v>974</v>
      </c>
      <c r="AV28" s="159" t="s">
        <v>937</v>
      </c>
    </row>
    <row r="29" spans="1:52" x14ac:dyDescent="0.2">
      <c r="AU29" s="157" t="s">
        <v>947</v>
      </c>
      <c r="AV29" s="159" t="s">
        <v>975</v>
      </c>
    </row>
    <row r="30" spans="1:52" x14ac:dyDescent="0.2">
      <c r="AU30" s="157" t="s">
        <v>948</v>
      </c>
      <c r="AV30" s="160" t="s">
        <v>209</v>
      </c>
    </row>
    <row r="31" spans="1:52" x14ac:dyDescent="0.2">
      <c r="AU31" s="157" t="s">
        <v>949</v>
      </c>
      <c r="AV31" s="161" t="s">
        <v>958</v>
      </c>
    </row>
    <row r="32" spans="1:52" x14ac:dyDescent="0.2">
      <c r="AU32" s="157" t="s">
        <v>950</v>
      </c>
      <c r="AV32" s="161" t="s">
        <v>960</v>
      </c>
    </row>
    <row r="33" spans="47:48" x14ac:dyDescent="0.2">
      <c r="AU33" s="158" t="s">
        <v>951</v>
      </c>
      <c r="AV33" s="161" t="s">
        <v>962</v>
      </c>
    </row>
    <row r="34" spans="47:48" x14ac:dyDescent="0.2">
      <c r="AU34" s="158" t="s">
        <v>952</v>
      </c>
    </row>
    <row r="35" spans="47:48" x14ac:dyDescent="0.2">
      <c r="AU35" s="157" t="s">
        <v>973</v>
      </c>
    </row>
    <row r="36" spans="47:48" x14ac:dyDescent="0.2">
      <c r="AU36" s="157" t="s">
        <v>984</v>
      </c>
    </row>
    <row r="37" spans="47:48" x14ac:dyDescent="0.2">
      <c r="AU37" s="159" t="s">
        <v>241</v>
      </c>
    </row>
    <row r="38" spans="47:48" x14ac:dyDescent="0.2">
      <c r="AU38" s="159" t="s">
        <v>953</v>
      </c>
    </row>
    <row r="39" spans="47:48" x14ac:dyDescent="0.2">
      <c r="AU39" s="160" t="s">
        <v>955</v>
      </c>
    </row>
    <row r="40" spans="47:48" x14ac:dyDescent="0.2">
      <c r="AU40" s="160" t="s">
        <v>956</v>
      </c>
    </row>
    <row r="41" spans="47:48" x14ac:dyDescent="0.2">
      <c r="AU41" s="161" t="s">
        <v>957</v>
      </c>
    </row>
    <row r="42" spans="47:48" x14ac:dyDescent="0.2">
      <c r="AU42" s="161" t="s">
        <v>959</v>
      </c>
    </row>
    <row r="43" spans="47:48" x14ac:dyDescent="0.2">
      <c r="AU43" s="161" t="s">
        <v>961</v>
      </c>
    </row>
    <row r="44" spans="47:48" x14ac:dyDescent="0.2"/>
    <row r="45" spans="47:48" x14ac:dyDescent="0.2"/>
    <row r="46" spans="47:48" x14ac:dyDescent="0.2"/>
    <row r="47" spans="47:48" x14ac:dyDescent="0.2"/>
    <row r="48" spans="47: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</sheetData>
  <mergeCells count="1">
    <mergeCell ref="AU1:AV1"/>
  </mergeCells>
  <dataValidations count="3">
    <dataValidation type="list" allowBlank="1" showInputMessage="1" showErrorMessage="1" sqref="BB4" xr:uid="{00000000-0002-0000-0800-000000000000}">
      <formula1>INDIRECT(BA4)</formula1>
    </dataValidation>
    <dataValidation type="list" allowBlank="1" showInputMessage="1" showErrorMessage="1" sqref="BA4" xr:uid="{00000000-0002-0000-0800-000001000000}">
      <formula1>$AT$4:$AT$13</formula1>
    </dataValidation>
    <dataValidation type="list" allowBlank="1" showInputMessage="1" showErrorMessage="1" sqref="AR15:AS15" xr:uid="{00000000-0002-0000-0800-000002000000}">
      <formula1>IF($AQ$15="density",#REF!,IF($AQ$15="particle size",#REF!))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AgA</vt:lpstr>
      <vt:lpstr>AgP</vt:lpstr>
      <vt:lpstr>ChA</vt:lpstr>
      <vt:lpstr>ChP</vt:lpstr>
      <vt:lpstr>CoA</vt:lpstr>
      <vt:lpstr>CoP</vt:lpstr>
      <vt:lpstr>DeA</vt:lpstr>
      <vt:lpstr>DeP</vt:lpstr>
      <vt:lpstr>Fractionation_Scheme</vt:lpstr>
      <vt:lpstr>i_moisture_type</vt:lpstr>
      <vt:lpstr>PaA</vt:lpstr>
      <vt:lpstr>PaP</vt:lpstr>
      <vt:lpstr>PhA</vt:lpstr>
      <vt:lpstr>PhP</vt:lpstr>
      <vt:lpstr>ThA</vt:lpstr>
      <vt:lpstr>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Caitlin Hicks Pries</cp:lastModifiedBy>
  <dcterms:created xsi:type="dcterms:W3CDTF">2017-05-04T18:45:36Z</dcterms:created>
  <dcterms:modified xsi:type="dcterms:W3CDTF">2025-06-23T20:56:49Z</dcterms:modified>
</cp:coreProperties>
</file>