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Jena/Missing info list/Incubations/DONE, major problems/"/>
    </mc:Choice>
  </mc:AlternateContent>
  <xr:revisionPtr revIDLastSave="0" documentId="13_ncr:1_{D9AA008C-9486-114E-B1C6-277A14224009}" xr6:coauthVersionLast="36" xr6:coauthVersionMax="36" xr10:uidLastSave="{00000000-0000-0000-0000-000000000000}"/>
  <bookViews>
    <workbookView xWindow="0" yWindow="460" windowWidth="25280" windowHeight="144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81029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2" i="3" l="1"/>
  <c r="U32" i="3"/>
  <c r="V20" i="3"/>
  <c r="U20" i="3"/>
  <c r="V19" i="3"/>
  <c r="U19" i="3"/>
  <c r="V24" i="3"/>
  <c r="U24" i="3"/>
  <c r="V23" i="3"/>
  <c r="U23" i="3"/>
  <c r="V22" i="3"/>
  <c r="U22" i="3"/>
  <c r="V30" i="3"/>
  <c r="U30" i="3"/>
  <c r="V29" i="3"/>
  <c r="U29" i="3"/>
  <c r="V14" i="3"/>
  <c r="U14" i="3"/>
  <c r="V9" i="3"/>
  <c r="U9" i="3"/>
  <c r="V6" i="3"/>
  <c r="U6" i="3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4" i="7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4" i="4"/>
  <c r="V5" i="3"/>
  <c r="V7" i="3"/>
  <c r="V12" i="3"/>
  <c r="V27" i="3"/>
  <c r="V17" i="3"/>
  <c r="V15" i="3"/>
  <c r="V11" i="3"/>
  <c r="V8" i="3"/>
  <c r="V18" i="3"/>
  <c r="V31" i="3"/>
  <c r="V25" i="3"/>
  <c r="V34" i="3"/>
  <c r="V21" i="3"/>
  <c r="U5" i="3"/>
  <c r="U7" i="3"/>
  <c r="U12" i="3"/>
  <c r="U27" i="3"/>
  <c r="U17" i="3"/>
  <c r="U15" i="3"/>
  <c r="U11" i="3"/>
  <c r="U8" i="3"/>
  <c r="U18" i="3"/>
  <c r="U31" i="3"/>
  <c r="U25" i="3"/>
  <c r="U34" i="3"/>
  <c r="U21" i="3"/>
  <c r="D4" i="2"/>
  <c r="C4" i="2"/>
  <c r="D6" i="2"/>
  <c r="C6" i="2"/>
  <c r="D5" i="2"/>
  <c r="C5" i="2"/>
  <c r="I3" i="6"/>
  <c r="H3" i="6"/>
  <c r="G3" i="6"/>
</calcChain>
</file>

<file path=xl/sharedStrings.xml><?xml version="1.0" encoding="utf-8"?>
<sst xmlns="http://schemas.openxmlformats.org/spreadsheetml/2006/main" count="2726" uniqueCount="918">
  <si>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</si>
  <si>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</si>
  <si>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</si>
  <si>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</si>
  <si>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</si>
  <si>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</si>
  <si>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</si>
  <si>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</si>
  <si>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</si>
  <si>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</si>
  <si>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</si>
  <si>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</si>
  <si>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</si>
  <si>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</si>
  <si>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</si>
  <si>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</si>
  <si>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</si>
  <si>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</si>
  <si>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</si>
  <si>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</si>
  <si>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</si>
  <si>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</si>
  <si>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</si>
  <si>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</si>
  <si>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</si>
  <si>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</si>
  <si>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</si>
  <si>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</si>
  <si>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</si>
  <si>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</si>
  <si>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</si>
  <si>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</si>
  <si>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</si>
  <si>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</si>
  <si>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</si>
  <si>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</si>
  <si>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</si>
  <si>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</si>
  <si>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</si>
  <si>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</si>
  <si>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</si>
  <si>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</si>
  <si>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</si>
  <si>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</si>
  <si>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</si>
  <si>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</si>
  <si>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</si>
  <si>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</si>
  <si>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</si>
  <si>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</si>
  <si>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</si>
  <si>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</si>
  <si>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</si>
  <si>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</si>
  <si>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</si>
  <si>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</si>
  <si>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</si>
  <si>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</si>
  <si>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</si>
  <si>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</si>
  <si>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</si>
  <si>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</si>
  <si>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</si>
  <si>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</si>
  <si>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</si>
  <si>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</si>
  <si>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</si>
  <si>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</si>
  <si>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</si>
  <si>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</si>
  <si>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</si>
  <si>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</si>
  <si>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</si>
  <si>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</si>
  <si>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</si>
  <si>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</si>
  <si>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</si>
  <si>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</si>
  <si>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</si>
  <si>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</si>
  <si>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</si>
  <si>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</si>
  <si>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</si>
  <si>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</si>
  <si>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</si>
  <si>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</si>
  <si>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</si>
  <si>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</si>
  <si>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</si>
  <si>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</si>
  <si>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</si>
  <si>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</si>
  <si>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</si>
  <si>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</si>
  <si>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</si>
  <si>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</si>
  <si>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</si>
  <si>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</si>
  <si>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</si>
  <si>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</si>
  <si>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</si>
  <si>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</si>
  <si>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</si>
  <si>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</si>
  <si>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</si>
  <si>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</si>
  <si>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</si>
  <si>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</si>
  <si>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</si>
  <si>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</si>
  <si>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</si>
  <si>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</si>
  <si>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</si>
  <si>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</si>
  <si>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</si>
  <si>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</si>
  <si>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</si>
  <si>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</si>
  <si>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</si>
  <si>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</si>
  <si>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</si>
  <si>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</si>
  <si>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</si>
  <si>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</si>
  <si>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</si>
  <si>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</si>
  <si>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</si>
  <si>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</si>
  <si>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</si>
  <si>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</si>
  <si>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</si>
  <si>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</si>
  <si>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</si>
  <si>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</si>
  <si>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</si>
  <si>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</si>
  <si>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</si>
  <si>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</si>
  <si>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</si>
  <si>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</si>
  <si>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</si>
  <si>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</si>
  <si>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</si>
  <si>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</si>
  <si>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</si>
  <si>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</si>
  <si>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</si>
  <si>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</si>
  <si>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</si>
  <si>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</si>
  <si>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</si>
  <si>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</si>
  <si>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</si>
  <si>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</si>
  <si>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</si>
  <si>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</si>
  <si>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</si>
  <si>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</si>
  <si>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</si>
  <si>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</si>
  <si>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</si>
  <si>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</si>
  <si>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</si>
  <si>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</si>
  <si>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</si>
  <si>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</si>
  <si>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</si>
  <si>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</si>
  <si>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</si>
  <si>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</si>
  <si>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</si>
  <si>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</si>
  <si>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</si>
  <si>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</si>
  <si>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</si>
  <si>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</si>
  <si>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</si>
  <si>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</si>
  <si>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</si>
  <si>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</si>
  <si>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</si>
  <si>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</si>
  <si>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</si>
  <si>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</si>
  <si>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</si>
  <si>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</si>
  <si>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</si>
  <si>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</si>
  <si>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</si>
  <si>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</si>
  <si>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</si>
  <si>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</si>
  <si>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</si>
  <si>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</si>
  <si>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</si>
  <si>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</si>
  <si>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</si>
  <si>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</si>
  <si>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</si>
  <si>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</si>
  <si>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</si>
  <si>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</si>
  <si>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</si>
  <si>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</si>
  <si>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</si>
  <si>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</si>
  <si>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</si>
  <si>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</si>
  <si>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</si>
  <si>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</si>
  <si>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</si>
  <si>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</si>
  <si>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</si>
  <si>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</si>
  <si>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</si>
  <si>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</si>
  <si>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</si>
  <si>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</si>
  <si>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</si>
  <si>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</si>
  <si>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</si>
  <si>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</si>
  <si>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</si>
  <si>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</si>
  <si>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</si>
  <si>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</si>
  <si>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</si>
  <si>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</si>
  <si>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</si>
  <si>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</si>
  <si>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</si>
  <si>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</si>
  <si>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</si>
  <si>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</si>
  <si>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</si>
  <si>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</si>
  <si>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</si>
  <si>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</si>
  <si>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</si>
  <si>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</si>
  <si>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</si>
  <si>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</si>
  <si>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</si>
  <si>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</si>
  <si>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</si>
  <si>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</si>
  <si>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</si>
  <si>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</si>
  <si>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</si>
  <si>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</si>
  <si>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</si>
  <si>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</si>
  <si>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</si>
  <si>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</si>
  <si>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</si>
  <si>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</si>
  <si>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</si>
  <si>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</si>
  <si>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</si>
  <si>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</si>
  <si>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</si>
  <si>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</si>
  <si>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</si>
  <si>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</si>
  <si>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</si>
  <si>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</si>
  <si>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</si>
  <si>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</si>
  <si>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</si>
  <si>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</si>
  <si>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</si>
  <si>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</si>
  <si>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</si>
  <si>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</si>
  <si>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</si>
  <si>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</si>
  <si>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</si>
  <si>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</si>
  <si>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</si>
  <si>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</si>
  <si>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</si>
  <si>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</si>
  <si>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</si>
  <si>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</si>
  <si>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</si>
  <si>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</si>
  <si>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</si>
  <si>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</si>
  <si>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</si>
  <si>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</si>
  <si>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</si>
  <si>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</si>
  <si>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</si>
  <si>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</si>
  <si>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</si>
  <si>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</si>
  <si>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</si>
  <si>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</si>
  <si>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</si>
  <si>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</si>
  <si>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</si>
  <si>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</si>
  <si>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</si>
  <si>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</si>
  <si>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</si>
  <si>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</si>
  <si>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</si>
  <si>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</si>
  <si>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</si>
  <si>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</si>
  <si>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</si>
  <si>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</si>
  <si>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</si>
  <si>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</si>
  <si>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</si>
  <si>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</si>
  <si>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</si>
  <si>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</si>
  <si>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</si>
  <si>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</si>
  <si>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</si>
  <si>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</si>
  <si>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</si>
  <si>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</si>
  <si>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</si>
  <si>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</si>
  <si>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</si>
  <si>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</si>
  <si>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</si>
  <si>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</si>
  <si>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</si>
  <si>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</si>
  <si>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</si>
  <si>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</si>
  <si>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</si>
  <si>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</si>
  <si>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</si>
  <si>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</si>
  <si>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</si>
  <si>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</si>
  <si>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</si>
  <si>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</si>
  <si>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</si>
  <si>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</si>
  <si>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</si>
  <si>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</si>
  <si>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</si>
  <si>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</si>
  <si>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</si>
  <si>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</si>
  <si>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</si>
  <si>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</si>
  <si>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</si>
  <si>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</si>
  <si>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</si>
  <si>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</si>
  <si>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</si>
  <si>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</si>
  <si>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</si>
  <si>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</si>
  <si>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</si>
  <si>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</si>
  <si>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</si>
  <si>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</si>
  <si>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</si>
  <si>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</si>
  <si>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</si>
  <si>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</si>
  <si>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</si>
  <si>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</si>
  <si>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</si>
  <si>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</si>
  <si>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</si>
  <si>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</si>
  <si>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</si>
  <si>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</si>
  <si>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</si>
  <si>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</si>
  <si>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</si>
  <si>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</si>
  <si>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</si>
  <si>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</si>
  <si>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</si>
  <si>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</si>
  <si>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</si>
  <si>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</si>
  <si>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</si>
  <si>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</si>
  <si>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</si>
  <si>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</si>
  <si>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</si>
  <si>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</si>
  <si>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</si>
  <si>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</si>
  <si>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</si>
  <si>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</si>
  <si>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</si>
  <si>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</si>
  <si>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</si>
  <si>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</si>
  <si>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</si>
  <si>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</si>
  <si>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</si>
  <si>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</si>
  <si>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</si>
  <si>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</si>
  <si>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</si>
  <si>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</si>
  <si>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</si>
  <si>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</si>
  <si>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</si>
  <si>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</si>
  <si>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</si>
  <si>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</si>
  <si>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</si>
  <si>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</si>
  <si>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</si>
  <si>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</si>
  <si>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</si>
  <si>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</si>
  <si>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</si>
  <si>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</si>
  <si>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</si>
  <si>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</si>
  <si>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</si>
  <si>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</si>
  <si>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</si>
  <si>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</si>
  <si>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</si>
  <si>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</si>
  <si>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</si>
  <si>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</si>
  <si>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</si>
  <si>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</si>
  <si>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</si>
  <si>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</si>
  <si>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</si>
  <si>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</si>
  <si>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</si>
  <si>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</si>
  <si>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</si>
  <si>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</si>
  <si>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</si>
  <si>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</si>
  <si>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</si>
  <si>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</si>
  <si>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</si>
  <si>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</si>
  <si>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</si>
  <si>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</si>
  <si>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</si>
  <si>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</si>
  <si>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</si>
  <si>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</si>
  <si>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</si>
  <si>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</si>
  <si>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</si>
  <si>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</si>
  <si>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</si>
  <si>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</si>
  <si>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</si>
  <si>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</si>
  <si>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</si>
  <si>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</si>
  <si>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</si>
  <si>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</si>
  <si>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</si>
  <si>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</si>
  <si>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</si>
  <si>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</si>
  <si>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</si>
  <si>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</si>
  <si>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</si>
  <si>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</si>
  <si>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</si>
  <si>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</si>
  <si>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</si>
  <si>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</si>
  <si>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</si>
  <si>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</si>
  <si>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</si>
  <si>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</si>
  <si>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</si>
  <si>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</si>
  <si>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</si>
  <si>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</si>
  <si>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</si>
  <si>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</si>
  <si>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</si>
  <si>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</si>
  <si>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</si>
  <si>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</si>
  <si>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</si>
  <si>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</si>
  <si>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</si>
  <si>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</si>
  <si>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</si>
  <si>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</si>
  <si>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</si>
  <si>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</si>
  <si>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</si>
  <si>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</si>
  <si>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</si>
  <si>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</si>
  <si>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</si>
  <si>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</si>
  <si>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</si>
  <si>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</si>
  <si>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</si>
  <si>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</si>
  <si>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</si>
  <si>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</si>
  <si>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</si>
  <si>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</si>
  <si>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</si>
  <si>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</si>
  <si>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</si>
  <si>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</si>
  <si>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</si>
  <si>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</si>
  <si>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</si>
  <si>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</si>
  <si>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</si>
  <si>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</si>
  <si>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</si>
  <si>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</si>
  <si>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</si>
  <si>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</si>
  <si>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</si>
  <si>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</si>
  <si>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</si>
  <si>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</si>
  <si>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</si>
  <si>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</si>
  <si>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</si>
  <si>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</si>
  <si>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</si>
  <si>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</si>
  <si>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</si>
  <si>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</si>
  <si>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</si>
  <si>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</si>
  <si>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</si>
  <si>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</si>
  <si>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</si>
  <si>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</si>
  <si>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</si>
  <si>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</si>
  <si>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</si>
  <si>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</si>
  <si>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</si>
  <si>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</si>
  <si>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</si>
  <si>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</si>
  <si>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</si>
  <si>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</si>
  <si>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</si>
  <si>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</si>
  <si>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</si>
  <si>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</si>
  <si>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</si>
  <si>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</si>
  <si>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</si>
  <si>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</si>
  <si>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</si>
  <si>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</si>
  <si>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</si>
  <si>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</si>
  <si>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</si>
  <si>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</si>
  <si>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</si>
  <si>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</si>
  <si>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</si>
  <si>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</si>
  <si>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</si>
  <si>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</si>
  <si>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</si>
  <si>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</si>
  <si>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</si>
  <si>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</si>
  <si>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</si>
  <si>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</si>
  <si>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</si>
  <si>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</si>
  <si>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</si>
  <si>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</si>
  <si>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</si>
  <si>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</si>
  <si>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</si>
  <si>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</si>
  <si>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</si>
  <si>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</si>
  <si>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</si>
  <si>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</si>
  <si>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</si>
  <si>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</si>
  <si>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</si>
  <si>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</si>
  <si>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</si>
  <si>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</si>
  <si>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</si>
  <si>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</si>
  <si>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</si>
  <si>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</si>
  <si>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</si>
  <si>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</si>
  <si>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</si>
  <si>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</si>
  <si>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</si>
  <si>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</si>
  <si>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</si>
  <si>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</si>
  <si>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</si>
  <si>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</si>
  <si>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</si>
  <si>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</si>
  <si>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</si>
  <si>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</si>
  <si>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</si>
  <si>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</si>
  <si>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</si>
  <si>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</si>
  <si>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</si>
  <si>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</si>
  <si>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</si>
  <si>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</si>
  <si>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</si>
  <si>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</si>
  <si>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</si>
  <si>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</si>
  <si>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</si>
  <si>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</si>
  <si>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</si>
  <si>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</si>
  <si>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</si>
  <si>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</si>
  <si>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</si>
  <si>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</si>
  <si>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</si>
  <si>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</si>
  <si>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</si>
  <si>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</si>
  <si>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</si>
  <si>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</si>
  <si>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</si>
  <si>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</si>
  <si>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</si>
  <si>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</si>
  <si>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</si>
  <si>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</si>
  <si>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</si>
  <si>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</si>
  <si>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</si>
  <si>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</si>
  <si>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</si>
  <si>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</si>
  <si>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</si>
  <si>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</si>
  <si>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</si>
  <si>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</si>
  <si>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</si>
  <si>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</si>
  <si>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</si>
  <si>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</si>
  <si>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</si>
  <si>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</si>
  <si>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</si>
  <si>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</si>
  <si>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</si>
  <si>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</si>
  <si>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</si>
  <si>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</si>
  <si>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</si>
  <si>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</si>
  <si>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</si>
  <si>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</si>
  <si>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</si>
  <si>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</si>
  <si>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</si>
  <si>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</si>
  <si>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</si>
  <si>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</si>
  <si>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</si>
  <si>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</si>
  <si>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</si>
  <si>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</si>
  <si>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</si>
  <si>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</si>
  <si>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</si>
  <si>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</si>
  <si>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</si>
  <si>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</si>
  <si>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</si>
  <si>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</si>
  <si>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</si>
  <si>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</si>
  <si>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</si>
  <si>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</si>
  <si>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</si>
  <si>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</si>
  <si>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</si>
  <si>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</si>
  <si>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</si>
  <si>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</si>
  <si>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</si>
  <si>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</si>
  <si>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</si>
  <si>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</si>
  <si>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</si>
  <si>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</si>
  <si>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</si>
  <si>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</si>
  <si>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</si>
  <si>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</si>
  <si>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</si>
  <si>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</si>
  <si>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</si>
  <si>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</si>
  <si>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</si>
  <si>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</si>
  <si>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</si>
  <si>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</si>
  <si>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</si>
  <si>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</si>
  <si>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</si>
  <si>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</si>
  <si>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</si>
  <si>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</si>
  <si>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</si>
  <si>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</si>
  <si>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</si>
  <si>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</si>
  <si>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</si>
  <si>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</si>
  <si>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</si>
  <si>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</si>
  <si>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</si>
  <si>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</si>
  <si>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</si>
  <si>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</si>
  <si>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</si>
  <si>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</si>
  <si>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</si>
  <si>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</si>
  <si>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</si>
  <si>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</si>
  <si>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</si>
  <si>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</si>
  <si>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</si>
  <si>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</si>
  <si>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</si>
  <si>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</si>
  <si>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</si>
  <si>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</si>
  <si>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</si>
  <si>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</si>
  <si>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</si>
  <si>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</si>
  <si>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</si>
  <si>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</si>
  <si>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</si>
  <si>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</si>
  <si>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</si>
  <si>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</si>
  <si>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</si>
  <si>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</si>
  <si>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</si>
  <si>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</si>
  <si>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</si>
  <si>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</si>
  <si>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</si>
  <si>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</si>
  <si>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</si>
  <si>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</si>
  <si>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</si>
  <si>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</si>
  <si>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</si>
  <si>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</si>
  <si>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</si>
  <si>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</si>
  <si>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</si>
  <si>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</si>
  <si>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</si>
  <si>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</si>
  <si>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</si>
  <si>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</si>
  <si>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</si>
  <si>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</si>
  <si>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</si>
  <si>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</si>
  <si>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</si>
  <si>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</si>
  <si>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</si>
  <si>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</si>
  <si>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</si>
  <si>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</si>
  <si>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</si>
  <si>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</si>
  <si>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</si>
  <si>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</si>
  <si>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</si>
  <si>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</si>
  <si>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</si>
  <si>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</si>
  <si>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</si>
  <si>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</si>
  <si>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</si>
  <si>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</si>
  <si>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</si>
  <si>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</si>
  <si>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</si>
  <si>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</si>
  <si>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</si>
  <si>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</si>
  <si>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</si>
  <si>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</si>
  <si>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</si>
  <si>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</si>
  <si>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10.1126/science.aad4273</t>
  </si>
  <si>
    <t>2018</t>
  </si>
  <si>
    <t>09</t>
  </si>
  <si>
    <t>Harden_1999</t>
  </si>
  <si>
    <t>18</t>
  </si>
  <si>
    <t>israd</t>
  </si>
  <si>
    <t>Stable url: https://pubs.usgs.gov/of/1999/of99-319/</t>
  </si>
  <si>
    <t>J. Harden</t>
  </si>
  <si>
    <t>82soiljen@gmail.com</t>
  </si>
  <si>
    <t xml:space="preserve">Harden, JW, Fries, TL, Huntington, TG, 1999, Mississippi Basin Carbon Project: Upland Soil Database for Sites in Yazoo Basin, Northwestern Mississippi, U.S. Geological Survey Open-File Report 99-319
Version 1.0 </t>
  </si>
  <si>
    <t>Goodwin Creek</t>
  </si>
  <si>
    <t>Nelson Farm</t>
  </si>
  <si>
    <t>Coffeeville</t>
  </si>
  <si>
    <t>CVPR</t>
  </si>
  <si>
    <t>GCPR</t>
  </si>
  <si>
    <t>NFPR</t>
  </si>
  <si>
    <t>GCPU*</t>
  </si>
  <si>
    <t>GCPL*</t>
  </si>
  <si>
    <t>GCPV*</t>
  </si>
  <si>
    <t>NFPV*</t>
  </si>
  <si>
    <t>UCIT3071</t>
  </si>
  <si>
    <t>UCIT3072</t>
  </si>
  <si>
    <t>UCIT3073</t>
  </si>
  <si>
    <t>UCIT3074</t>
  </si>
  <si>
    <t>UCIT3075</t>
  </si>
  <si>
    <t>UCIT3076</t>
  </si>
  <si>
    <t>UCIT3064</t>
  </si>
  <si>
    <t>UCIT3065</t>
  </si>
  <si>
    <t>UCIT3066</t>
  </si>
  <si>
    <t>UCIT3067</t>
  </si>
  <si>
    <t>UCIT3068</t>
  </si>
  <si>
    <t>UCIT3069</t>
  </si>
  <si>
    <t>UCIT3070</t>
  </si>
  <si>
    <t>UCIT3059</t>
  </si>
  <si>
    <t>UCIT3060</t>
  </si>
  <si>
    <t>UCIT3061</t>
  </si>
  <si>
    <t>UCIT3062</t>
  </si>
  <si>
    <t>UCIT3063</t>
  </si>
  <si>
    <t>UCIT/J001</t>
  </si>
  <si>
    <t>UCIT/J002</t>
  </si>
  <si>
    <t>UCIT/J003</t>
  </si>
  <si>
    <t>UCIT/J004</t>
  </si>
  <si>
    <t>UCIT/J005</t>
  </si>
  <si>
    <t>UCIT/J006</t>
  </si>
  <si>
    <t>UCIT/J007</t>
  </si>
  <si>
    <t>UCIT/J008</t>
  </si>
  <si>
    <t/>
  </si>
  <si>
    <t>UCI</t>
  </si>
  <si>
    <t>GCPR_inc</t>
  </si>
  <si>
    <t>GCPU_inc</t>
  </si>
  <si>
    <t>GCPL_inc</t>
  </si>
  <si>
    <t>BCPR_inc</t>
  </si>
  <si>
    <t>NFPR_inc</t>
  </si>
  <si>
    <t>NFPU_inc</t>
  </si>
  <si>
    <t>NFPL_inc</t>
  </si>
  <si>
    <t>cemetary</t>
  </si>
  <si>
    <t>mixed hardwood</t>
  </si>
  <si>
    <t>Z. mays, G. max</t>
  </si>
  <si>
    <t>GCPR_inc_20</t>
  </si>
  <si>
    <t>GCPR_inc_40</t>
  </si>
  <si>
    <t>GCPU_inc_20</t>
  </si>
  <si>
    <t>GCPU_inc_40</t>
  </si>
  <si>
    <t>GCPL_inc_20</t>
  </si>
  <si>
    <t>GCPL_inc_40</t>
  </si>
  <si>
    <t>BCPR_inc_20</t>
  </si>
  <si>
    <t>BCPR_inc_40</t>
  </si>
  <si>
    <t>NFPR_inc_20</t>
  </si>
  <si>
    <t>NFPR_inc_40</t>
  </si>
  <si>
    <t>NFPU_inc_20</t>
  </si>
  <si>
    <t>NFPU_inc_40</t>
  </si>
  <si>
    <t>NFPL_inc_20</t>
  </si>
  <si>
    <t>NFPL_inc_40</t>
  </si>
  <si>
    <t>inc_name</t>
  </si>
  <si>
    <t>frc_fraction_modern</t>
  </si>
  <si>
    <t>frc_fraction_modern_sigma</t>
  </si>
  <si>
    <t>frc_fraction_modern_sd</t>
  </si>
  <si>
    <t>BCPR-1</t>
  </si>
  <si>
    <t>BCPR-2</t>
  </si>
  <si>
    <t>GCPU-1</t>
  </si>
  <si>
    <t>GCPU-2</t>
  </si>
  <si>
    <t>GCPL-1</t>
  </si>
  <si>
    <t>GCPL-2</t>
  </si>
  <si>
    <t>NFPU-1</t>
  </si>
  <si>
    <t>NFPU-2</t>
  </si>
  <si>
    <t>NFPU-3</t>
  </si>
  <si>
    <t>NFPL-1</t>
  </si>
  <si>
    <t>NFPL-2</t>
  </si>
  <si>
    <t>NFPL-3</t>
  </si>
  <si>
    <t>NFPL-4</t>
  </si>
  <si>
    <t>NFNF*-1</t>
  </si>
  <si>
    <t>NFNF*-2</t>
  </si>
  <si>
    <t>NFNF*-3</t>
  </si>
  <si>
    <t>NFPU-4</t>
  </si>
  <si>
    <t>pro_usda_soil_order</t>
  </si>
  <si>
    <t>soil taxonomy is best guess from web soil survey (not in manuscript or USGS-OFR)</t>
  </si>
  <si>
    <t>Alfisols</t>
  </si>
  <si>
    <t>Inceptisols</t>
  </si>
  <si>
    <t>Yujie He / Ágatha Della Rosa kuhnen</t>
  </si>
  <si>
    <t xml:space="preserve">info.israd@gmail.com / eng.agatha@gmail.com </t>
  </si>
  <si>
    <t>ISRaD / TU Freiberg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</si>
</sst>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4" fillId="0" borderId="1" xfId="0" applyFont="1" applyBorder="1" applyAlignment="1">
      <alignment horizontal="left" readingOrder="1"/>
    </xf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13" fillId="0" borderId="1" xfId="0" applyNumberFormat="1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1" xfId="0" applyFont="1" applyFill="1" applyBorder="1"/>
    <xf numFmtId="0" fontId="14" fillId="0" borderId="1" xfId="0" applyNumberFormat="1" applyFont="1" applyFill="1" applyBorder="1"/>
    <xf numFmtId="1" fontId="14" fillId="0" borderId="1" xfId="0" applyNumberFormat="1" applyFont="1" applyFill="1" applyBorder="1"/>
  </cellXfs>
  <cellStyles count="31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E9" sqref="E9"/>
    </sheetView>
  </sheetViews>
  <sheetFormatPr baseColWidth="10" defaultColWidth="15.1640625" defaultRowHeight="15" customHeight="1" x14ac:dyDescent="0.2"/>
  <cols>
    <col min="1" max="1" width="14.6640625" style="5" customWidth="1"/>
    <col min="2" max="2" width="15.5" style="5" customWidth="1"/>
    <col min="3" max="3" width="23.5" style="5" bestFit="1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 x14ac:dyDescent="0.2">
      <c r="A1" s="27" t="s">
        <v>669</v>
      </c>
      <c r="B1" s="27" t="s">
        <v>673</v>
      </c>
      <c r="C1" s="28" t="s">
        <v>768</v>
      </c>
      <c r="D1" s="27" t="s">
        <v>0</v>
      </c>
      <c r="E1" s="27" t="s">
        <v>1</v>
      </c>
      <c r="F1" s="27" t="s">
        <v>2</v>
      </c>
      <c r="G1" s="133" t="s">
        <v>750</v>
      </c>
      <c r="H1" s="133" t="s">
        <v>751</v>
      </c>
      <c r="I1" s="133" t="s">
        <v>752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816</v>
      </c>
    </row>
    <row r="2" spans="1:16" s="30" customFormat="1" ht="25.5" customHeight="1" x14ac:dyDescent="0.2">
      <c r="A2" s="31" t="s">
        <v>670</v>
      </c>
      <c r="B2" s="31" t="s">
        <v>672</v>
      </c>
      <c r="C2" s="31" t="s">
        <v>769</v>
      </c>
      <c r="D2" s="31" t="s">
        <v>6</v>
      </c>
      <c r="E2" s="31" t="s">
        <v>7</v>
      </c>
      <c r="F2" s="31" t="s">
        <v>8</v>
      </c>
      <c r="G2" s="127" t="s">
        <v>753</v>
      </c>
      <c r="H2" s="127" t="s">
        <v>754</v>
      </c>
      <c r="I2" s="127" t="s">
        <v>755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" customHeight="1" x14ac:dyDescent="0.2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733</v>
      </c>
      <c r="H3" s="128" t="s">
        <v>34</v>
      </c>
      <c r="I3" s="128" t="s">
        <v>734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75" x14ac:dyDescent="0.2">
      <c r="A4" s="20" t="s">
        <v>821</v>
      </c>
      <c r="B4" s="20" t="s">
        <v>823</v>
      </c>
      <c r="C4" s="20" t="s">
        <v>818</v>
      </c>
      <c r="D4" s="5" t="s">
        <v>915</v>
      </c>
      <c r="E4" s="5" t="s">
        <v>917</v>
      </c>
      <c r="F4" s="5" t="s">
        <v>916</v>
      </c>
      <c r="G4" s="139" t="s">
        <v>819</v>
      </c>
      <c r="H4" s="129" t="s">
        <v>820</v>
      </c>
      <c r="I4" s="129" t="s">
        <v>822</v>
      </c>
      <c r="J4" s="5" t="s">
        <v>825</v>
      </c>
      <c r="K4" t="s">
        <v>826</v>
      </c>
      <c r="L4" s="20"/>
      <c r="M4" s="20" t="s">
        <v>827</v>
      </c>
      <c r="N4" s="147" t="s">
        <v>824</v>
      </c>
      <c r="P4" s="146" t="s">
        <v>817</v>
      </c>
    </row>
    <row r="5" spans="1:16" x14ac:dyDescent="0.2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x14ac:dyDescent="0.2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x14ac:dyDescent="0.2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x14ac:dyDescent="0.2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x14ac:dyDescent="0.2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x14ac:dyDescent="0.2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x14ac:dyDescent="0.2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x14ac:dyDescent="0.2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x14ac:dyDescent="0.2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x14ac:dyDescent="0.2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x14ac:dyDescent="0.2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x14ac:dyDescent="0.2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8"/>
  <sheetViews>
    <sheetView workbookViewId="0">
      <selection activeCell="D4" sqref="C4:D4"/>
    </sheetView>
  </sheetViews>
  <sheetFormatPr baseColWidth="10" defaultColWidth="15.1640625" defaultRowHeight="15" customHeight="1" x14ac:dyDescent="0.2"/>
  <cols>
    <col min="1" max="1" width="14.6640625" style="5" customWidth="1"/>
    <col min="2" max="2" width="20.83203125" style="15" bestFit="1" customWidth="1"/>
    <col min="3" max="3" width="10.1640625" style="15" bestFit="1" customWidth="1"/>
    <col min="4" max="4" width="10.664062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 x14ac:dyDescent="0.2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">
      <c r="A4" s="20" t="s">
        <v>821</v>
      </c>
      <c r="B4" s="10" t="s">
        <v>828</v>
      </c>
      <c r="C4" s="5">
        <f>34+15/60+45/360</f>
        <v>34.375</v>
      </c>
      <c r="D4" s="5">
        <f>(89+50/60+27/360)*-1</f>
        <v>-89.908333333333331</v>
      </c>
      <c r="E4" s="7"/>
      <c r="F4" s="19">
        <v>110</v>
      </c>
      <c r="G4" s="19"/>
    </row>
    <row r="5" spans="1:7" x14ac:dyDescent="0.2">
      <c r="A5" s="20" t="s">
        <v>821</v>
      </c>
      <c r="B5" s="10" t="s">
        <v>829</v>
      </c>
      <c r="C5" s="5">
        <f>34+33/60+50/360</f>
        <v>34.688888888888883</v>
      </c>
      <c r="D5" s="5">
        <f>(89+57/60+30/360)*-1</f>
        <v>-90.033333333333331</v>
      </c>
      <c r="E5" s="19"/>
      <c r="F5" s="19">
        <v>98</v>
      </c>
      <c r="G5" s="19"/>
    </row>
    <row r="6" spans="1:7" x14ac:dyDescent="0.2">
      <c r="A6" s="20" t="s">
        <v>821</v>
      </c>
      <c r="B6" s="10" t="s">
        <v>830</v>
      </c>
      <c r="C6" s="5">
        <f>33+59/60+48/360</f>
        <v>34.116666666666667</v>
      </c>
      <c r="D6" s="5">
        <f>(89+46/60+43/360)*-1</f>
        <v>-89.886111111111106</v>
      </c>
      <c r="E6" s="19"/>
      <c r="F6" s="19">
        <v>134</v>
      </c>
      <c r="G6" s="19"/>
    </row>
    <row r="7" spans="1:7" x14ac:dyDescent="0.2">
      <c r="A7" s="14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2"/>
      <c r="C27" s="12"/>
      <c r="D27" s="12"/>
      <c r="E27" s="14"/>
      <c r="F27" s="14"/>
      <c r="G27" s="14"/>
    </row>
    <row r="28" spans="1:7" x14ac:dyDescent="0.2">
      <c r="A28" s="14"/>
      <c r="B28" s="12"/>
      <c r="C28" s="12"/>
      <c r="D28" s="12"/>
      <c r="E28" s="14"/>
      <c r="F28" s="14"/>
      <c r="G28" s="14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B985" s="12"/>
      <c r="C985" s="12"/>
      <c r="D985" s="12"/>
      <c r="E985" s="14"/>
      <c r="F985" s="14"/>
      <c r="G985" s="14"/>
    </row>
    <row r="986" spans="1:7" x14ac:dyDescent="0.2"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845"/>
  <sheetViews>
    <sheetView showZeros="0" workbookViewId="0">
      <pane xSplit="4" ySplit="3" topLeftCell="H4" activePane="bottomRight" state="frozen"/>
      <selection pane="topRight" activeCell="E1" sqref="E1"/>
      <selection pane="bottomLeft" activeCell="A4" sqref="A4"/>
      <selection pane="bottomRight" activeCell="O5" sqref="O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8.6640625" style="5" bestFit="1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6.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30" customFormat="1" ht="21.75" customHeight="1" x14ac:dyDescent="0.2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911</v>
      </c>
      <c r="O1" s="34" t="s">
        <v>468</v>
      </c>
      <c r="P1" s="34" t="s">
        <v>469</v>
      </c>
      <c r="Q1" s="34" t="s">
        <v>674</v>
      </c>
      <c r="R1" s="34" t="s">
        <v>470</v>
      </c>
      <c r="S1" s="34" t="s">
        <v>471</v>
      </c>
      <c r="T1" s="34" t="s">
        <v>472</v>
      </c>
      <c r="U1" s="28" t="s">
        <v>473</v>
      </c>
      <c r="V1" s="33" t="s">
        <v>474</v>
      </c>
      <c r="W1" s="33" t="s">
        <v>475</v>
      </c>
      <c r="X1" s="28" t="s">
        <v>476</v>
      </c>
      <c r="Y1" s="33" t="s">
        <v>477</v>
      </c>
      <c r="Z1" s="28" t="s">
        <v>478</v>
      </c>
      <c r="AA1" s="28" t="s">
        <v>479</v>
      </c>
      <c r="AB1" s="28" t="s">
        <v>480</v>
      </c>
      <c r="AC1" s="33" t="s">
        <v>481</v>
      </c>
      <c r="AD1" s="33" t="s">
        <v>482</v>
      </c>
      <c r="AE1" s="33" t="s">
        <v>483</v>
      </c>
      <c r="AF1" s="33" t="s">
        <v>484</v>
      </c>
      <c r="AG1" s="28" t="s">
        <v>485</v>
      </c>
      <c r="AH1" s="28" t="s">
        <v>486</v>
      </c>
      <c r="AI1" s="33" t="s">
        <v>487</v>
      </c>
      <c r="AJ1" s="33" t="s">
        <v>488</v>
      </c>
      <c r="AK1" s="33" t="s">
        <v>489</v>
      </c>
    </row>
    <row r="2" spans="1:37" s="30" customFormat="1" ht="54" customHeight="1" x14ac:dyDescent="0.2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/>
      <c r="O2" s="40" t="s">
        <v>676</v>
      </c>
      <c r="P2" s="40" t="s">
        <v>677</v>
      </c>
      <c r="Q2" s="40" t="s">
        <v>675</v>
      </c>
      <c r="R2" s="40" t="s">
        <v>369</v>
      </c>
      <c r="S2" s="40" t="s">
        <v>367</v>
      </c>
      <c r="T2" s="39" t="s">
        <v>321</v>
      </c>
      <c r="U2" s="31" t="s">
        <v>30</v>
      </c>
      <c r="V2" s="31" t="s">
        <v>47</v>
      </c>
      <c r="W2" s="31" t="s">
        <v>49</v>
      </c>
      <c r="X2" s="31" t="s">
        <v>27</v>
      </c>
      <c r="Y2" s="31" t="s">
        <v>50</v>
      </c>
      <c r="Z2" s="31" t="s">
        <v>28</v>
      </c>
      <c r="AA2" s="31" t="s">
        <v>29</v>
      </c>
      <c r="AB2" s="31" t="s">
        <v>366</v>
      </c>
      <c r="AC2" s="31" t="s">
        <v>48</v>
      </c>
      <c r="AD2" s="31" t="s">
        <v>23</v>
      </c>
      <c r="AE2" s="31" t="s">
        <v>22</v>
      </c>
      <c r="AF2" s="31" t="s">
        <v>24</v>
      </c>
      <c r="AG2" s="31" t="s">
        <v>25</v>
      </c>
      <c r="AH2" s="31" t="s">
        <v>26</v>
      </c>
      <c r="AI2" s="31" t="s">
        <v>51</v>
      </c>
      <c r="AJ2" s="31" t="s">
        <v>52</v>
      </c>
      <c r="AK2" s="31" t="s">
        <v>53</v>
      </c>
    </row>
    <row r="3" spans="1:37" s="43" customFormat="1" ht="27" customHeight="1" x14ac:dyDescent="0.2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2"/>
      <c r="O3" s="41" t="s">
        <v>680</v>
      </c>
      <c r="P3" s="41"/>
      <c r="Q3" s="41" t="s">
        <v>804</v>
      </c>
      <c r="R3" s="41" t="s">
        <v>368</v>
      </c>
      <c r="S3" s="41" t="s">
        <v>319</v>
      </c>
      <c r="T3" s="42" t="s">
        <v>37</v>
      </c>
      <c r="U3" s="37" t="s">
        <v>44</v>
      </c>
      <c r="V3" s="37" t="s">
        <v>43</v>
      </c>
      <c r="W3" s="37" t="s">
        <v>40</v>
      </c>
      <c r="X3" s="37" t="s">
        <v>40</v>
      </c>
      <c r="Y3" s="37" t="s">
        <v>40</v>
      </c>
      <c r="Z3" s="37" t="s">
        <v>41</v>
      </c>
      <c r="AA3" s="37" t="s">
        <v>42</v>
      </c>
      <c r="AB3" s="37" t="s">
        <v>288</v>
      </c>
      <c r="AC3" s="37" t="s">
        <v>54</v>
      </c>
      <c r="AD3" s="37" t="s">
        <v>36</v>
      </c>
      <c r="AE3" s="37" t="s">
        <v>35</v>
      </c>
      <c r="AF3" s="37" t="s">
        <v>37</v>
      </c>
      <c r="AG3" s="37" t="s">
        <v>38</v>
      </c>
      <c r="AH3" s="37" t="s">
        <v>39</v>
      </c>
      <c r="AI3" s="37" t="s">
        <v>45</v>
      </c>
      <c r="AJ3" s="37" t="s">
        <v>45</v>
      </c>
      <c r="AK3" s="37" t="s">
        <v>40</v>
      </c>
    </row>
    <row r="4" spans="1:37" x14ac:dyDescent="0.2">
      <c r="A4" s="20" t="s">
        <v>821</v>
      </c>
      <c r="B4" s="12" t="s">
        <v>828</v>
      </c>
      <c r="C4" s="12"/>
      <c r="D4" s="12" t="s">
        <v>869</v>
      </c>
      <c r="E4" s="14" t="s">
        <v>912</v>
      </c>
      <c r="F4" s="14"/>
      <c r="G4" s="14"/>
      <c r="H4" s="19" t="s">
        <v>324</v>
      </c>
      <c r="I4" s="14"/>
      <c r="J4" s="14"/>
      <c r="K4" s="14"/>
      <c r="L4" s="14"/>
      <c r="M4" s="14"/>
      <c r="N4" s="14" t="s">
        <v>914</v>
      </c>
      <c r="O4" s="14"/>
      <c r="P4" s="14"/>
      <c r="Q4" s="14"/>
      <c r="R4" s="14"/>
      <c r="S4" s="14"/>
      <c r="T4" s="14"/>
      <c r="U4" s="5" t="s">
        <v>201</v>
      </c>
      <c r="V4" s="14" t="s">
        <v>873</v>
      </c>
      <c r="W4" s="14"/>
      <c r="Z4" s="5" t="s">
        <v>812</v>
      </c>
      <c r="AC4" s="19" t="s">
        <v>174</v>
      </c>
      <c r="AD4" s="14"/>
      <c r="AE4" s="14"/>
      <c r="AF4" s="14"/>
      <c r="AG4" s="14"/>
    </row>
    <row r="5" spans="1:37" x14ac:dyDescent="0.2">
      <c r="A5" s="20" t="s">
        <v>821</v>
      </c>
      <c r="B5" s="10" t="s">
        <v>828</v>
      </c>
      <c r="C5" s="10"/>
      <c r="D5" s="10" t="s">
        <v>894</v>
      </c>
      <c r="E5" s="14" t="s">
        <v>912</v>
      </c>
      <c r="F5" s="19"/>
      <c r="G5" s="19"/>
      <c r="H5" s="19" t="s">
        <v>324</v>
      </c>
      <c r="I5" s="19"/>
      <c r="J5" s="19"/>
      <c r="K5" s="19"/>
      <c r="L5" s="19"/>
      <c r="M5" s="19"/>
      <c r="N5" s="14" t="s">
        <v>914</v>
      </c>
      <c r="O5" s="19"/>
      <c r="P5" s="19"/>
      <c r="Q5" s="19"/>
      <c r="R5" s="19"/>
      <c r="S5" s="19"/>
      <c r="T5" s="19"/>
      <c r="U5" s="5" t="str">
        <f>IF(LEFT(D5,2)="BC","rangeland/grassland",IF(OR(LEFT(D5,2)="CV",LEFT(D5,2)="GC"),"forest","cultivated"))</f>
        <v>rangeland/grassland</v>
      </c>
      <c r="V5" s="19" t="str">
        <f>IF(LEFT(D5,2)="BC","cemetary",IF(LEFT(D5,2)="CV","pine",IF(LEFT(D5,2)="GC","mixed hardwood","Z. mays, G. max")))</f>
        <v>cemetary</v>
      </c>
      <c r="W5" s="19"/>
      <c r="Z5" s="5" t="s">
        <v>812</v>
      </c>
      <c r="AC5" s="19" t="s">
        <v>174</v>
      </c>
      <c r="AD5" s="19"/>
      <c r="AE5" s="19"/>
      <c r="AF5" s="19"/>
      <c r="AG5" s="19"/>
    </row>
    <row r="6" spans="1:37" x14ac:dyDescent="0.2">
      <c r="A6" s="20" t="s">
        <v>821</v>
      </c>
      <c r="B6" s="10" t="s">
        <v>828</v>
      </c>
      <c r="C6" s="10"/>
      <c r="D6" s="10" t="s">
        <v>895</v>
      </c>
      <c r="E6" s="14" t="s">
        <v>912</v>
      </c>
      <c r="F6" s="19"/>
      <c r="G6" s="19"/>
      <c r="H6" s="19" t="s">
        <v>324</v>
      </c>
      <c r="I6" s="19"/>
      <c r="J6" s="19"/>
      <c r="K6" s="19"/>
      <c r="L6" s="19"/>
      <c r="M6" s="19"/>
      <c r="N6" s="14" t="s">
        <v>914</v>
      </c>
      <c r="O6" s="19"/>
      <c r="P6" s="19"/>
      <c r="Q6" s="19"/>
      <c r="R6" s="19"/>
      <c r="S6" s="19"/>
      <c r="T6" s="19"/>
      <c r="U6" s="5" t="str">
        <f>IF(LEFT(D6,2)="BC","rangeland/grassland",IF(OR(LEFT(D6,2)="CV",LEFT(D6,2)="GC"),"forest","cultivated"))</f>
        <v>rangeland/grassland</v>
      </c>
      <c r="V6" s="19" t="str">
        <f>IF(LEFT(D6,2)="BC","cemetary",IF(LEFT(D6,2)="CV","pine",IF(LEFT(D6,2)="GC","mixed hardwood","Z. mays, G. max")))</f>
        <v>cemetary</v>
      </c>
      <c r="W6" s="19"/>
      <c r="Z6" s="5" t="s">
        <v>812</v>
      </c>
      <c r="AC6" s="19" t="s">
        <v>174</v>
      </c>
      <c r="AD6" s="19"/>
      <c r="AE6" s="19"/>
      <c r="AF6" s="19"/>
      <c r="AG6" s="19"/>
    </row>
    <row r="7" spans="1:37" x14ac:dyDescent="0.2">
      <c r="A7" s="20" t="s">
        <v>821</v>
      </c>
      <c r="B7" s="10" t="s">
        <v>830</v>
      </c>
      <c r="C7" s="10"/>
      <c r="D7" s="10" t="s">
        <v>831</v>
      </c>
      <c r="E7" s="14" t="s">
        <v>912</v>
      </c>
      <c r="F7" s="19"/>
      <c r="G7" s="19"/>
      <c r="H7" s="19" t="s">
        <v>324</v>
      </c>
      <c r="I7" s="19"/>
      <c r="J7" s="19"/>
      <c r="K7" s="19"/>
      <c r="L7" s="19"/>
      <c r="M7" s="19"/>
      <c r="N7" s="14" t="s">
        <v>913</v>
      </c>
      <c r="O7" s="19"/>
      <c r="P7" s="19"/>
      <c r="Q7" s="19"/>
      <c r="R7" s="19"/>
      <c r="S7" s="19"/>
      <c r="T7" s="19"/>
      <c r="U7" s="5" t="str">
        <f>IF(LEFT(D7,2)="BC","rangeland/grassland",IF(OR(LEFT(D7,2)="CV",LEFT(D7,2)="GC"),"forest","cultivated"))</f>
        <v>forest</v>
      </c>
      <c r="V7" s="19" t="str">
        <f>IF(LEFT(D7,2)="BC","cemetary",IF(LEFT(D7,2)="CV","pine",IF(LEFT(D7,2)="GC","mixed hardwood","Z. mays, G. max")))</f>
        <v>pine</v>
      </c>
      <c r="W7" s="19"/>
      <c r="Z7" s="5" t="s">
        <v>812</v>
      </c>
      <c r="AC7" s="19" t="s">
        <v>174</v>
      </c>
      <c r="AD7" s="19"/>
      <c r="AE7" s="19"/>
      <c r="AF7" s="19"/>
      <c r="AG7" s="19"/>
    </row>
    <row r="8" spans="1:37" x14ac:dyDescent="0.2">
      <c r="A8" s="20" t="s">
        <v>821</v>
      </c>
      <c r="B8" s="12" t="s">
        <v>828</v>
      </c>
      <c r="C8" s="12"/>
      <c r="D8" s="12" t="s">
        <v>898</v>
      </c>
      <c r="E8" s="14" t="s">
        <v>912</v>
      </c>
      <c r="F8" s="14"/>
      <c r="G8" s="14"/>
      <c r="H8" s="19" t="s">
        <v>324</v>
      </c>
      <c r="I8" s="14"/>
      <c r="J8" s="14"/>
      <c r="K8" s="14"/>
      <c r="L8" s="14"/>
      <c r="M8" s="14"/>
      <c r="N8" s="14" t="s">
        <v>914</v>
      </c>
      <c r="O8" s="14"/>
      <c r="P8" s="14"/>
      <c r="Q8" s="14"/>
      <c r="R8" s="14"/>
      <c r="S8" s="14"/>
      <c r="T8" s="14"/>
      <c r="U8" s="5" t="str">
        <f>IF(LEFT(D8,2)="BC","rangeland/grassland",IF(OR(LEFT(D8,2)="CV",LEFT(D8,2)="GC"),"forest","cultivated"))</f>
        <v>forest</v>
      </c>
      <c r="V8" s="19" t="str">
        <f>IF(LEFT(D8,2)="BC","cemetary",IF(LEFT(D8,2)="CV","pine",IF(LEFT(D8,2)="GC","mixed hardwood","Z. mays, G. max")))</f>
        <v>mixed hardwood</v>
      </c>
      <c r="W8" s="14"/>
      <c r="Z8" s="5" t="s">
        <v>812</v>
      </c>
      <c r="AC8" s="14" t="s">
        <v>204</v>
      </c>
      <c r="AD8" s="14"/>
      <c r="AE8" s="14"/>
      <c r="AF8" s="14"/>
      <c r="AG8" s="14"/>
    </row>
    <row r="9" spans="1:37" x14ac:dyDescent="0.2">
      <c r="A9" s="20" t="s">
        <v>821</v>
      </c>
      <c r="B9" s="12" t="s">
        <v>828</v>
      </c>
      <c r="C9" s="12"/>
      <c r="D9" s="12" t="s">
        <v>899</v>
      </c>
      <c r="E9" s="14" t="s">
        <v>912</v>
      </c>
      <c r="F9" s="14"/>
      <c r="G9" s="14"/>
      <c r="H9" s="19" t="s">
        <v>324</v>
      </c>
      <c r="I9" s="14"/>
      <c r="J9" s="14"/>
      <c r="K9" s="14"/>
      <c r="L9" s="14"/>
      <c r="M9" s="14"/>
      <c r="N9" s="14" t="s">
        <v>914</v>
      </c>
      <c r="O9" s="14"/>
      <c r="P9" s="14"/>
      <c r="Q9" s="14"/>
      <c r="R9" s="14"/>
      <c r="S9" s="14"/>
      <c r="T9" s="14"/>
      <c r="U9" s="5" t="str">
        <f>IF(LEFT(D9,2)="BC","rangeland/grassland",IF(OR(LEFT(D9,2)="CV",LEFT(D9,2)="GC"),"forest","cultivated"))</f>
        <v>forest</v>
      </c>
      <c r="V9" s="19" t="str">
        <f>IF(LEFT(D9,2)="BC","cemetary",IF(LEFT(D9,2)="CV","pine",IF(LEFT(D9,2)="GC","mixed hardwood","Z. mays, G. max")))</f>
        <v>mixed hardwood</v>
      </c>
      <c r="W9" s="14"/>
      <c r="Z9" s="5" t="s">
        <v>812</v>
      </c>
      <c r="AC9" s="14" t="s">
        <v>204</v>
      </c>
      <c r="AD9" s="14"/>
      <c r="AE9" s="14"/>
      <c r="AF9" s="14"/>
      <c r="AG9" s="14"/>
    </row>
    <row r="10" spans="1:37" x14ac:dyDescent="0.2">
      <c r="A10" s="20" t="s">
        <v>821</v>
      </c>
      <c r="B10" s="12" t="s">
        <v>828</v>
      </c>
      <c r="C10" s="12"/>
      <c r="D10" s="12" t="s">
        <v>868</v>
      </c>
      <c r="E10" s="14" t="s">
        <v>912</v>
      </c>
      <c r="F10" s="14"/>
      <c r="G10" s="14"/>
      <c r="H10" s="19" t="s">
        <v>324</v>
      </c>
      <c r="I10" s="14"/>
      <c r="J10" s="14"/>
      <c r="K10" s="14"/>
      <c r="L10" s="14"/>
      <c r="M10" s="14"/>
      <c r="N10" s="14" t="s">
        <v>914</v>
      </c>
      <c r="O10" s="14"/>
      <c r="P10" s="14"/>
      <c r="Q10" s="14"/>
      <c r="R10" s="14"/>
      <c r="S10" s="14"/>
      <c r="T10" s="14"/>
      <c r="U10" s="5" t="s">
        <v>190</v>
      </c>
      <c r="V10" s="14" t="s">
        <v>874</v>
      </c>
      <c r="W10" s="14"/>
      <c r="Z10" s="5" t="s">
        <v>812</v>
      </c>
      <c r="AC10" s="14" t="s">
        <v>204</v>
      </c>
      <c r="AD10" s="14"/>
      <c r="AE10" s="14"/>
      <c r="AF10" s="14"/>
      <c r="AG10" s="14"/>
    </row>
    <row r="11" spans="1:37" x14ac:dyDescent="0.2">
      <c r="A11" s="20" t="s">
        <v>821</v>
      </c>
      <c r="B11" s="12" t="s">
        <v>828</v>
      </c>
      <c r="C11" s="12"/>
      <c r="D11" s="12" t="s">
        <v>835</v>
      </c>
      <c r="E11" s="14" t="s">
        <v>912</v>
      </c>
      <c r="F11" s="14"/>
      <c r="G11" s="14"/>
      <c r="H11" s="19" t="s">
        <v>324</v>
      </c>
      <c r="I11" s="14"/>
      <c r="J11" s="14"/>
      <c r="K11" s="14"/>
      <c r="L11" s="14"/>
      <c r="M11" s="14"/>
      <c r="N11" s="14" t="s">
        <v>914</v>
      </c>
      <c r="O11" s="14"/>
      <c r="P11" s="14"/>
      <c r="Q11" s="14"/>
      <c r="R11" s="14"/>
      <c r="S11" s="14"/>
      <c r="T11" s="14"/>
      <c r="U11" s="5" t="str">
        <f>IF(LEFT(D11,2)="BC","rangeland/grassland",IF(OR(LEFT(D11,2)="CV",LEFT(D11,2)="GC"),"forest","cultivated"))</f>
        <v>forest</v>
      </c>
      <c r="V11" s="19" t="str">
        <f>IF(LEFT(D11,2)="BC","cemetary",IF(LEFT(D11,2)="CV","pine",IF(LEFT(D11,2)="GC","mixed hardwood","Z. mays, G. max")))</f>
        <v>mixed hardwood</v>
      </c>
      <c r="W11" s="14"/>
      <c r="Z11" s="5" t="s">
        <v>812</v>
      </c>
      <c r="AC11" s="14" t="s">
        <v>204</v>
      </c>
      <c r="AD11" s="14"/>
      <c r="AE11" s="14"/>
      <c r="AF11" s="14"/>
      <c r="AG11" s="14"/>
    </row>
    <row r="12" spans="1:37" x14ac:dyDescent="0.2">
      <c r="A12" s="20" t="s">
        <v>821</v>
      </c>
      <c r="B12" s="12" t="s">
        <v>828</v>
      </c>
      <c r="C12" s="12"/>
      <c r="D12" s="12" t="s">
        <v>832</v>
      </c>
      <c r="E12" s="14" t="s">
        <v>912</v>
      </c>
      <c r="F12" s="14"/>
      <c r="G12" s="14"/>
      <c r="H12" s="19" t="s">
        <v>324</v>
      </c>
      <c r="I12" s="14"/>
      <c r="J12" s="14"/>
      <c r="K12" s="14"/>
      <c r="L12" s="14"/>
      <c r="M12" s="14"/>
      <c r="N12" s="14" t="s">
        <v>914</v>
      </c>
      <c r="O12" s="14"/>
      <c r="P12" s="14"/>
      <c r="Q12" s="14"/>
      <c r="R12" s="14"/>
      <c r="S12" s="14"/>
      <c r="T12" s="14"/>
      <c r="U12" s="5" t="str">
        <f>IF(LEFT(D12,2)="BC","rangeland/grassland",IF(OR(LEFT(D12,2)="CV",LEFT(D12,2)="GC"),"forest","cultivated"))</f>
        <v>forest</v>
      </c>
      <c r="V12" s="19" t="str">
        <f>IF(LEFT(D12,2)="BC","cemetary",IF(LEFT(D12,2)="CV","pine",IF(LEFT(D12,2)="GC","mixed hardwood","Z. mays, G. max")))</f>
        <v>mixed hardwood</v>
      </c>
      <c r="W12" s="14"/>
      <c r="Z12" s="5" t="s">
        <v>812</v>
      </c>
      <c r="AC12" s="19" t="s">
        <v>174</v>
      </c>
      <c r="AD12" s="14"/>
      <c r="AE12" s="14"/>
      <c r="AF12" s="14"/>
      <c r="AG12" s="14"/>
    </row>
    <row r="13" spans="1:37" x14ac:dyDescent="0.2">
      <c r="A13" s="20" t="s">
        <v>821</v>
      </c>
      <c r="B13" s="12" t="s">
        <v>828</v>
      </c>
      <c r="C13" s="12"/>
      <c r="D13" s="12" t="s">
        <v>866</v>
      </c>
      <c r="E13" s="14" t="s">
        <v>912</v>
      </c>
      <c r="F13" s="14"/>
      <c r="G13" s="14"/>
      <c r="H13" s="19" t="s">
        <v>324</v>
      </c>
      <c r="I13" s="14"/>
      <c r="J13" s="14"/>
      <c r="K13" s="14"/>
      <c r="L13" s="14"/>
      <c r="M13" s="14"/>
      <c r="N13" s="14" t="s">
        <v>914</v>
      </c>
      <c r="O13" s="14"/>
      <c r="P13" s="14"/>
      <c r="Q13" s="14"/>
      <c r="R13" s="14"/>
      <c r="S13" s="14"/>
      <c r="T13" s="14"/>
      <c r="U13" s="5" t="s">
        <v>190</v>
      </c>
      <c r="V13" s="14" t="s">
        <v>874</v>
      </c>
      <c r="W13" s="14"/>
      <c r="Z13" s="5" t="s">
        <v>812</v>
      </c>
      <c r="AC13" s="19" t="s">
        <v>174</v>
      </c>
      <c r="AD13" s="14"/>
      <c r="AE13" s="14"/>
      <c r="AF13" s="14"/>
      <c r="AG13" s="14"/>
    </row>
    <row r="14" spans="1:37" x14ac:dyDescent="0.2">
      <c r="A14" s="20" t="s">
        <v>821</v>
      </c>
      <c r="B14" s="12" t="s">
        <v>828</v>
      </c>
      <c r="C14" s="12"/>
      <c r="D14" s="12" t="s">
        <v>896</v>
      </c>
      <c r="E14" s="14" t="s">
        <v>912</v>
      </c>
      <c r="F14" s="14"/>
      <c r="G14" s="14"/>
      <c r="H14" s="19" t="s">
        <v>324</v>
      </c>
      <c r="I14" s="14"/>
      <c r="J14" s="14"/>
      <c r="K14" s="14"/>
      <c r="L14" s="14"/>
      <c r="M14" s="14"/>
      <c r="N14" s="14" t="s">
        <v>914</v>
      </c>
      <c r="O14" s="14"/>
      <c r="P14" s="14"/>
      <c r="Q14" s="14"/>
      <c r="R14" s="14"/>
      <c r="S14" s="14"/>
      <c r="T14" s="14"/>
      <c r="U14" s="5" t="str">
        <f>IF(LEFT(D14,2)="BC","rangeland/grassland",IF(OR(LEFT(D14,2)="CV",LEFT(D14,2)="GC"),"forest","cultivated"))</f>
        <v>forest</v>
      </c>
      <c r="V14" s="19" t="str">
        <f>IF(LEFT(D14,2)="BC","cemetary",IF(LEFT(D14,2)="CV","pine",IF(LEFT(D14,2)="GC","mixed hardwood","Z. mays, G. max")))</f>
        <v>mixed hardwood</v>
      </c>
      <c r="W14" s="14"/>
      <c r="Z14" s="5" t="s">
        <v>812</v>
      </c>
      <c r="AC14" s="14" t="s">
        <v>194</v>
      </c>
      <c r="AD14" s="14"/>
      <c r="AE14" s="14"/>
      <c r="AF14" s="14"/>
      <c r="AG14" s="14"/>
    </row>
    <row r="15" spans="1:37" x14ac:dyDescent="0.2">
      <c r="A15" s="20" t="s">
        <v>821</v>
      </c>
      <c r="B15" s="12" t="s">
        <v>828</v>
      </c>
      <c r="C15" s="12"/>
      <c r="D15" s="12" t="s">
        <v>897</v>
      </c>
      <c r="E15" s="14" t="s">
        <v>912</v>
      </c>
      <c r="F15" s="14"/>
      <c r="G15" s="14"/>
      <c r="H15" s="19" t="s">
        <v>324</v>
      </c>
      <c r="I15" s="14"/>
      <c r="J15" s="14"/>
      <c r="K15" s="14"/>
      <c r="L15" s="14"/>
      <c r="M15" s="14"/>
      <c r="N15" s="14" t="s">
        <v>914</v>
      </c>
      <c r="O15" s="14"/>
      <c r="P15" s="14"/>
      <c r="Q15" s="14"/>
      <c r="R15" s="14"/>
      <c r="S15" s="14"/>
      <c r="T15" s="14"/>
      <c r="U15" s="5" t="str">
        <f>IF(LEFT(D15,2)="BC","rangeland/grassland",IF(OR(LEFT(D15,2)="CV",LEFT(D15,2)="GC"),"forest","cultivated"))</f>
        <v>forest</v>
      </c>
      <c r="V15" s="19" t="str">
        <f>IF(LEFT(D15,2)="BC","cemetary",IF(LEFT(D15,2)="CV","pine",IF(LEFT(D15,2)="GC","mixed hardwood","Z. mays, G. max")))</f>
        <v>mixed hardwood</v>
      </c>
      <c r="W15" s="14"/>
      <c r="Z15" s="5" t="s">
        <v>812</v>
      </c>
      <c r="AC15" s="14" t="s">
        <v>194</v>
      </c>
      <c r="AD15" s="14"/>
      <c r="AE15" s="14"/>
      <c r="AF15" s="14"/>
      <c r="AG15" s="14"/>
    </row>
    <row r="16" spans="1:37" x14ac:dyDescent="0.2">
      <c r="A16" s="20" t="s">
        <v>821</v>
      </c>
      <c r="B16" s="12" t="s">
        <v>828</v>
      </c>
      <c r="C16" s="12"/>
      <c r="D16" s="12" t="s">
        <v>867</v>
      </c>
      <c r="E16" s="14" t="s">
        <v>912</v>
      </c>
      <c r="F16" s="14"/>
      <c r="G16" s="14"/>
      <c r="H16" s="19" t="s">
        <v>324</v>
      </c>
      <c r="I16" s="14"/>
      <c r="J16" s="14"/>
      <c r="K16" s="14"/>
      <c r="L16" s="14"/>
      <c r="M16" s="14"/>
      <c r="N16" s="14" t="s">
        <v>914</v>
      </c>
      <c r="O16" s="14"/>
      <c r="P16" s="14"/>
      <c r="Q16" s="14"/>
      <c r="R16" s="14"/>
      <c r="S16" s="14"/>
      <c r="T16" s="14"/>
      <c r="U16" s="5" t="s">
        <v>190</v>
      </c>
      <c r="V16" s="14" t="s">
        <v>874</v>
      </c>
      <c r="W16" s="14"/>
      <c r="Z16" s="5" t="s">
        <v>812</v>
      </c>
      <c r="AC16" s="14" t="s">
        <v>194</v>
      </c>
      <c r="AD16" s="14"/>
      <c r="AE16" s="14"/>
      <c r="AF16" s="14"/>
      <c r="AG16" s="14"/>
    </row>
    <row r="17" spans="1:33" x14ac:dyDescent="0.2">
      <c r="A17" s="20" t="s">
        <v>821</v>
      </c>
      <c r="B17" s="12" t="s">
        <v>828</v>
      </c>
      <c r="C17" s="12"/>
      <c r="D17" s="12" t="s">
        <v>834</v>
      </c>
      <c r="E17" s="14" t="s">
        <v>912</v>
      </c>
      <c r="F17" s="14"/>
      <c r="G17" s="14"/>
      <c r="H17" s="19" t="s">
        <v>324</v>
      </c>
      <c r="I17" s="14"/>
      <c r="J17" s="14"/>
      <c r="K17" s="14"/>
      <c r="L17" s="14"/>
      <c r="M17" s="14"/>
      <c r="N17" s="14" t="s">
        <v>914</v>
      </c>
      <c r="O17" s="14"/>
      <c r="P17" s="14"/>
      <c r="Q17" s="14"/>
      <c r="R17" s="14"/>
      <c r="S17" s="14"/>
      <c r="T17" s="14"/>
      <c r="U17" s="5" t="str">
        <f>IF(LEFT(D17,2)="BC","rangeland/grassland",IF(OR(LEFT(D17,2)="CV",LEFT(D17,2)="GC"),"forest","cultivated"))</f>
        <v>forest</v>
      </c>
      <c r="V17" s="19" t="str">
        <f>IF(LEFT(D17,2)="BC","cemetary",IF(LEFT(D17,2)="CV","pine",IF(LEFT(D17,2)="GC","mixed hardwood","Z. mays, G. max")))</f>
        <v>mixed hardwood</v>
      </c>
      <c r="W17" s="14"/>
      <c r="Z17" s="5" t="s">
        <v>812</v>
      </c>
      <c r="AC17" s="14" t="s">
        <v>194</v>
      </c>
      <c r="AD17" s="14"/>
      <c r="AE17" s="14"/>
      <c r="AF17" s="14"/>
      <c r="AG17" s="14"/>
    </row>
    <row r="18" spans="1:33" x14ac:dyDescent="0.2">
      <c r="A18" s="20" t="s">
        <v>821</v>
      </c>
      <c r="B18" s="12" t="s">
        <v>828</v>
      </c>
      <c r="C18" s="12"/>
      <c r="D18" s="12" t="s">
        <v>836</v>
      </c>
      <c r="E18" s="14" t="s">
        <v>912</v>
      </c>
      <c r="F18" s="14"/>
      <c r="G18" s="14"/>
      <c r="H18" s="19" t="s">
        <v>324</v>
      </c>
      <c r="I18" s="14"/>
      <c r="J18" s="14"/>
      <c r="K18" s="14"/>
      <c r="L18" s="14"/>
      <c r="M18" s="14"/>
      <c r="N18" s="14" t="s">
        <v>914</v>
      </c>
      <c r="O18" s="14"/>
      <c r="P18" s="14"/>
      <c r="Q18" s="14"/>
      <c r="R18" s="14"/>
      <c r="S18" s="14"/>
      <c r="T18" s="14"/>
      <c r="U18" s="5" t="str">
        <f>IF(LEFT(D18,2)="BC","rangeland/grassland",IF(OR(LEFT(D18,2)="CV",LEFT(D18,2)="GC"),"forest","cultivated"))</f>
        <v>forest</v>
      </c>
      <c r="V18" s="19" t="str">
        <f>IF(LEFT(D18,2)="BC","cemetary",IF(LEFT(D18,2)="CV","pine",IF(LEFT(D18,2)="GC","mixed hardwood","Z. mays, G. max")))</f>
        <v>mixed hardwood</v>
      </c>
      <c r="W18" s="14"/>
      <c r="Z18" s="5" t="s">
        <v>812</v>
      </c>
      <c r="AC18" s="14" t="s">
        <v>212</v>
      </c>
      <c r="AD18" s="14"/>
      <c r="AE18" s="14"/>
      <c r="AF18" s="14"/>
      <c r="AG18" s="14"/>
    </row>
    <row r="19" spans="1:33" x14ac:dyDescent="0.2">
      <c r="A19" s="20" t="s">
        <v>821</v>
      </c>
      <c r="B19" s="12" t="s">
        <v>829</v>
      </c>
      <c r="C19" s="12"/>
      <c r="D19" s="12" t="s">
        <v>907</v>
      </c>
      <c r="E19" s="14" t="s">
        <v>912</v>
      </c>
      <c r="F19" s="14"/>
      <c r="G19" s="14"/>
      <c r="H19" s="19" t="s">
        <v>324</v>
      </c>
      <c r="I19" s="14"/>
      <c r="J19" s="14"/>
      <c r="K19" s="14"/>
      <c r="L19" s="14"/>
      <c r="M19" s="14"/>
      <c r="N19" s="14" t="s">
        <v>913</v>
      </c>
      <c r="O19" s="14"/>
      <c r="P19" s="14"/>
      <c r="Q19" s="14"/>
      <c r="R19" s="14"/>
      <c r="S19" s="14"/>
      <c r="T19" s="14"/>
      <c r="U19" s="5" t="str">
        <f t="shared" ref="U19:U20" si="0">IF(LEFT(D19,2)="BC","rangeland/grassland",IF(OR(LEFT(D19,2)="CV",LEFT(D19,2)="GC"),"forest","cultivated"))</f>
        <v>cultivated</v>
      </c>
      <c r="V19" s="19" t="str">
        <f t="shared" ref="V19:V20" si="1">IF(LEFT(D19,2)="BC","cemetary",IF(LEFT(D19,2)="CV","pine",IF(LEFT(D19,2)="GC","mixed hardwood","Z. mays, G. max")))</f>
        <v>Z. mays, G. max</v>
      </c>
      <c r="W19" s="14"/>
      <c r="Z19" s="5" t="s">
        <v>812</v>
      </c>
      <c r="AC19" s="14"/>
      <c r="AD19" s="14"/>
      <c r="AE19" s="14"/>
      <c r="AF19" s="14"/>
      <c r="AG19" s="14"/>
    </row>
    <row r="20" spans="1:33" x14ac:dyDescent="0.2">
      <c r="A20" s="20" t="s">
        <v>821</v>
      </c>
      <c r="B20" s="12" t="s">
        <v>829</v>
      </c>
      <c r="C20" s="12"/>
      <c r="D20" s="12" t="s">
        <v>908</v>
      </c>
      <c r="E20" s="14" t="s">
        <v>912</v>
      </c>
      <c r="F20" s="14"/>
      <c r="G20" s="14"/>
      <c r="H20" s="19" t="s">
        <v>324</v>
      </c>
      <c r="I20" s="14"/>
      <c r="J20" s="14"/>
      <c r="K20" s="14"/>
      <c r="L20" s="14"/>
      <c r="M20" s="14"/>
      <c r="N20" s="14" t="s">
        <v>913</v>
      </c>
      <c r="O20" s="14"/>
      <c r="P20" s="14"/>
      <c r="Q20" s="14"/>
      <c r="R20" s="14"/>
      <c r="S20" s="14"/>
      <c r="T20" s="14"/>
      <c r="U20" s="5" t="str">
        <f t="shared" si="0"/>
        <v>cultivated</v>
      </c>
      <c r="V20" s="19" t="str">
        <f t="shared" si="1"/>
        <v>Z. mays, G. max</v>
      </c>
      <c r="W20" s="14"/>
      <c r="Z20" s="5" t="s">
        <v>812</v>
      </c>
      <c r="AC20" s="14"/>
      <c r="AD20" s="14"/>
      <c r="AE20" s="14"/>
      <c r="AF20" s="14"/>
      <c r="AG20" s="14"/>
    </row>
    <row r="21" spans="1:33" x14ac:dyDescent="0.2">
      <c r="A21" s="20" t="s">
        <v>821</v>
      </c>
      <c r="B21" s="12" t="s">
        <v>829</v>
      </c>
      <c r="C21" s="12"/>
      <c r="D21" s="12" t="s">
        <v>909</v>
      </c>
      <c r="E21" s="14" t="s">
        <v>912</v>
      </c>
      <c r="F21" s="14"/>
      <c r="G21" s="14"/>
      <c r="H21" s="19" t="s">
        <v>324</v>
      </c>
      <c r="I21" s="14"/>
      <c r="J21" s="14"/>
      <c r="K21" s="14"/>
      <c r="L21" s="14"/>
      <c r="M21" s="14"/>
      <c r="N21" s="14" t="s">
        <v>913</v>
      </c>
      <c r="O21" s="14"/>
      <c r="P21" s="14"/>
      <c r="Q21" s="14"/>
      <c r="R21" s="14"/>
      <c r="S21" s="14"/>
      <c r="T21" s="14"/>
      <c r="U21" s="5" t="str">
        <f>IF(LEFT(D21,2)="BC","rangeland/grassland",IF(OR(LEFT(D21,2)="CV",LEFT(D21,2)="GC"),"forest","cultivated"))</f>
        <v>cultivated</v>
      </c>
      <c r="V21" s="19" t="str">
        <f>IF(LEFT(D21,2)="BC","cemetary",IF(LEFT(D21,2)="CV","pine",IF(LEFT(D21,2)="GC","mixed hardwood","Z. mays, G. max")))</f>
        <v>Z. mays, G. max</v>
      </c>
      <c r="W21" s="14"/>
      <c r="Z21" s="5" t="s">
        <v>812</v>
      </c>
      <c r="AC21" s="14"/>
      <c r="AD21" s="14"/>
      <c r="AE21" s="14"/>
      <c r="AF21" s="14"/>
      <c r="AG21" s="14"/>
    </row>
    <row r="22" spans="1:33" x14ac:dyDescent="0.2">
      <c r="A22" s="20" t="s">
        <v>821</v>
      </c>
      <c r="B22" s="12" t="s">
        <v>829</v>
      </c>
      <c r="C22" s="12"/>
      <c r="D22" s="12" t="s">
        <v>903</v>
      </c>
      <c r="E22" s="14" t="s">
        <v>912</v>
      </c>
      <c r="F22" s="14"/>
      <c r="G22" s="14"/>
      <c r="H22" s="19" t="s">
        <v>324</v>
      </c>
      <c r="I22" s="14"/>
      <c r="J22" s="14"/>
      <c r="K22" s="14"/>
      <c r="L22" s="14"/>
      <c r="M22" s="14"/>
      <c r="N22" s="14" t="s">
        <v>913</v>
      </c>
      <c r="O22" s="14"/>
      <c r="P22" s="14"/>
      <c r="Q22" s="14"/>
      <c r="R22" s="14"/>
      <c r="S22" s="14"/>
      <c r="T22" s="14"/>
      <c r="U22" s="5" t="str">
        <f t="shared" ref="U22:U24" si="2">IF(LEFT(D22,2)="BC","rangeland/grassland",IF(OR(LEFT(D22,2)="CV",LEFT(D22,2)="GC"),"forest","cultivated"))</f>
        <v>cultivated</v>
      </c>
      <c r="V22" s="19" t="str">
        <f t="shared" ref="V22:V24" si="3">IF(LEFT(D22,2)="BC","cemetary",IF(LEFT(D22,2)="CV","pine",IF(LEFT(D22,2)="GC","mixed hardwood","Z. mays, G. max")))</f>
        <v>Z. mays, G. max</v>
      </c>
      <c r="W22" s="14"/>
      <c r="Z22" s="5" t="s">
        <v>812</v>
      </c>
      <c r="AC22" s="14" t="s">
        <v>204</v>
      </c>
      <c r="AD22" s="14"/>
      <c r="AE22" s="14"/>
      <c r="AF22" s="14"/>
      <c r="AG22" s="14"/>
    </row>
    <row r="23" spans="1:33" x14ac:dyDescent="0.2">
      <c r="A23" s="20" t="s">
        <v>821</v>
      </c>
      <c r="B23" s="12" t="s">
        <v>829</v>
      </c>
      <c r="C23" s="12"/>
      <c r="D23" s="12" t="s">
        <v>904</v>
      </c>
      <c r="E23" s="14" t="s">
        <v>912</v>
      </c>
      <c r="F23" s="14"/>
      <c r="G23" s="14"/>
      <c r="H23" s="19" t="s">
        <v>324</v>
      </c>
      <c r="I23" s="14"/>
      <c r="J23" s="14"/>
      <c r="K23" s="14"/>
      <c r="L23" s="14"/>
      <c r="M23" s="14"/>
      <c r="N23" s="14" t="s">
        <v>913</v>
      </c>
      <c r="O23" s="14"/>
      <c r="P23" s="14"/>
      <c r="Q23" s="14"/>
      <c r="R23" s="14"/>
      <c r="S23" s="14"/>
      <c r="T23" s="14"/>
      <c r="U23" s="5" t="str">
        <f t="shared" si="2"/>
        <v>cultivated</v>
      </c>
      <c r="V23" s="19" t="str">
        <f t="shared" si="3"/>
        <v>Z. mays, G. max</v>
      </c>
      <c r="W23" s="14"/>
      <c r="Z23" s="5" t="s">
        <v>812</v>
      </c>
      <c r="AC23" s="14" t="s">
        <v>204</v>
      </c>
      <c r="AD23" s="14"/>
      <c r="AE23" s="14"/>
      <c r="AF23" s="14"/>
      <c r="AG23" s="14"/>
    </row>
    <row r="24" spans="1:33" x14ac:dyDescent="0.2">
      <c r="A24" s="20" t="s">
        <v>821</v>
      </c>
      <c r="B24" s="12" t="s">
        <v>829</v>
      </c>
      <c r="C24" s="12"/>
      <c r="D24" s="12" t="s">
        <v>905</v>
      </c>
      <c r="E24" s="14" t="s">
        <v>912</v>
      </c>
      <c r="F24" s="14"/>
      <c r="G24" s="14"/>
      <c r="H24" s="19" t="s">
        <v>324</v>
      </c>
      <c r="I24" s="14"/>
      <c r="J24" s="14"/>
      <c r="K24" s="14"/>
      <c r="L24" s="14"/>
      <c r="M24" s="14"/>
      <c r="N24" s="14" t="s">
        <v>913</v>
      </c>
      <c r="O24" s="14"/>
      <c r="P24" s="14"/>
      <c r="Q24" s="14"/>
      <c r="R24" s="14"/>
      <c r="S24" s="14"/>
      <c r="T24" s="14"/>
      <c r="U24" s="5" t="str">
        <f t="shared" si="2"/>
        <v>cultivated</v>
      </c>
      <c r="V24" s="19" t="str">
        <f t="shared" si="3"/>
        <v>Z. mays, G. max</v>
      </c>
      <c r="W24" s="14"/>
      <c r="Z24" s="5" t="s">
        <v>812</v>
      </c>
      <c r="AC24" s="14" t="s">
        <v>204</v>
      </c>
      <c r="AD24" s="14"/>
      <c r="AE24" s="14"/>
      <c r="AF24" s="14"/>
      <c r="AG24" s="14"/>
    </row>
    <row r="25" spans="1:33" x14ac:dyDescent="0.2">
      <c r="A25" s="20" t="s">
        <v>821</v>
      </c>
      <c r="B25" s="12" t="s">
        <v>829</v>
      </c>
      <c r="C25" s="12"/>
      <c r="D25" s="12" t="s">
        <v>906</v>
      </c>
      <c r="E25" s="14" t="s">
        <v>912</v>
      </c>
      <c r="F25" s="14"/>
      <c r="G25" s="14"/>
      <c r="H25" s="19" t="s">
        <v>324</v>
      </c>
      <c r="I25" s="14"/>
      <c r="J25" s="14"/>
      <c r="K25" s="14"/>
      <c r="L25" s="14"/>
      <c r="M25" s="14"/>
      <c r="N25" s="14" t="s">
        <v>913</v>
      </c>
      <c r="O25" s="14"/>
      <c r="P25" s="14"/>
      <c r="Q25" s="14"/>
      <c r="R25" s="14"/>
      <c r="S25" s="14"/>
      <c r="T25" s="14"/>
      <c r="U25" s="5" t="str">
        <f>IF(LEFT(D25,2)="BC","rangeland/grassland",IF(OR(LEFT(D25,2)="CV",LEFT(D25,2)="GC"),"forest","cultivated"))</f>
        <v>cultivated</v>
      </c>
      <c r="V25" s="19" t="str">
        <f>IF(LEFT(D25,2)="BC","cemetary",IF(LEFT(D25,2)="CV","pine",IF(LEFT(D25,2)="GC","mixed hardwood","Z. mays, G. max")))</f>
        <v>Z. mays, G. max</v>
      </c>
      <c r="W25" s="14"/>
      <c r="Z25" s="5" t="s">
        <v>812</v>
      </c>
      <c r="AC25" s="14" t="s">
        <v>204</v>
      </c>
      <c r="AD25" s="14"/>
      <c r="AE25" s="14"/>
      <c r="AF25" s="14"/>
      <c r="AG25" s="14"/>
    </row>
    <row r="26" spans="1:33" x14ac:dyDescent="0.2">
      <c r="A26" s="20" t="s">
        <v>821</v>
      </c>
      <c r="B26" s="12" t="s">
        <v>829</v>
      </c>
      <c r="C26" s="12"/>
      <c r="D26" s="12" t="s">
        <v>872</v>
      </c>
      <c r="E26" s="14" t="s">
        <v>912</v>
      </c>
      <c r="F26" s="14"/>
      <c r="G26" s="14"/>
      <c r="H26" s="19" t="s">
        <v>324</v>
      </c>
      <c r="I26" s="14"/>
      <c r="J26" s="14"/>
      <c r="K26" s="14"/>
      <c r="L26" s="14"/>
      <c r="M26" s="14"/>
      <c r="N26" s="14" t="s">
        <v>913</v>
      </c>
      <c r="O26" s="14"/>
      <c r="P26" s="14"/>
      <c r="Q26" s="14"/>
      <c r="R26" s="14"/>
      <c r="S26" s="14"/>
      <c r="T26" s="14"/>
      <c r="U26" s="5" t="s">
        <v>180</v>
      </c>
      <c r="V26" s="14" t="s">
        <v>875</v>
      </c>
      <c r="W26" s="14"/>
      <c r="Z26" s="5" t="s">
        <v>812</v>
      </c>
      <c r="AC26" s="14" t="s">
        <v>204</v>
      </c>
      <c r="AD26" s="14"/>
      <c r="AE26" s="14"/>
      <c r="AF26" s="14"/>
      <c r="AG26" s="14"/>
    </row>
    <row r="27" spans="1:33" x14ac:dyDescent="0.2">
      <c r="A27" s="20" t="s">
        <v>821</v>
      </c>
      <c r="B27" s="12" t="s">
        <v>829</v>
      </c>
      <c r="C27" s="12"/>
      <c r="D27" s="12" t="s">
        <v>833</v>
      </c>
      <c r="E27" s="14" t="s">
        <v>912</v>
      </c>
      <c r="F27" s="14"/>
      <c r="G27" s="14"/>
      <c r="H27" s="19" t="s">
        <v>324</v>
      </c>
      <c r="I27" s="14"/>
      <c r="J27" s="14"/>
      <c r="K27" s="14"/>
      <c r="L27" s="14"/>
      <c r="M27" s="14"/>
      <c r="N27" s="14" t="s">
        <v>913</v>
      </c>
      <c r="O27" s="14"/>
      <c r="P27" s="14"/>
      <c r="Q27" s="14"/>
      <c r="R27" s="14"/>
      <c r="S27" s="14"/>
      <c r="T27" s="14"/>
      <c r="U27" s="5" t="str">
        <f>IF(LEFT(D27,2)="BC","rangeland/grassland",IF(OR(LEFT(D27,2)="CV",LEFT(D27,2)="GC"),"forest","cultivated"))</f>
        <v>cultivated</v>
      </c>
      <c r="V27" s="19" t="str">
        <f>IF(LEFT(D27,2)="BC","cemetary",IF(LEFT(D27,2)="CV","pine",IF(LEFT(D27,2)="GC","mixed hardwood","Z. mays, G. max")))</f>
        <v>Z. mays, G. max</v>
      </c>
      <c r="W27" s="14"/>
      <c r="Z27" s="5" t="s">
        <v>812</v>
      </c>
      <c r="AC27" s="19" t="s">
        <v>174</v>
      </c>
      <c r="AD27" s="14"/>
      <c r="AE27" s="14"/>
      <c r="AF27" s="14"/>
      <c r="AG27" s="14"/>
    </row>
    <row r="28" spans="1:33" x14ac:dyDescent="0.2">
      <c r="A28" s="20" t="s">
        <v>821</v>
      </c>
      <c r="B28" s="12" t="s">
        <v>829</v>
      </c>
      <c r="C28" s="12"/>
      <c r="D28" s="12" t="s">
        <v>870</v>
      </c>
      <c r="E28" s="14" t="s">
        <v>912</v>
      </c>
      <c r="F28" s="14"/>
      <c r="G28" s="14"/>
      <c r="H28" s="19" t="s">
        <v>324</v>
      </c>
      <c r="I28" s="14"/>
      <c r="J28" s="14"/>
      <c r="K28" s="14"/>
      <c r="L28" s="14"/>
      <c r="M28" s="14"/>
      <c r="N28" s="14" t="s">
        <v>913</v>
      </c>
      <c r="O28" s="14"/>
      <c r="P28" s="14"/>
      <c r="Q28" s="14"/>
      <c r="R28" s="14"/>
      <c r="S28" s="14"/>
      <c r="T28" s="14"/>
      <c r="U28" s="5" t="s">
        <v>180</v>
      </c>
      <c r="V28" s="14" t="s">
        <v>875</v>
      </c>
      <c r="W28" s="14"/>
      <c r="Z28" s="5" t="s">
        <v>812</v>
      </c>
      <c r="AC28" s="19" t="s">
        <v>174</v>
      </c>
      <c r="AD28" s="14"/>
      <c r="AE28" s="14"/>
      <c r="AF28" s="14"/>
      <c r="AG28" s="14"/>
    </row>
    <row r="29" spans="1:33" x14ac:dyDescent="0.2">
      <c r="A29" s="20" t="s">
        <v>821</v>
      </c>
      <c r="B29" s="12" t="s">
        <v>829</v>
      </c>
      <c r="C29" s="12"/>
      <c r="D29" s="12" t="s">
        <v>900</v>
      </c>
      <c r="E29" s="14" t="s">
        <v>912</v>
      </c>
      <c r="F29" s="14"/>
      <c r="G29" s="14"/>
      <c r="H29" s="19" t="s">
        <v>324</v>
      </c>
      <c r="I29" s="14"/>
      <c r="J29" s="14"/>
      <c r="K29" s="14"/>
      <c r="L29" s="14"/>
      <c r="M29" s="14"/>
      <c r="N29" s="14" t="s">
        <v>913</v>
      </c>
      <c r="O29" s="14"/>
      <c r="P29" s="14"/>
      <c r="Q29" s="14"/>
      <c r="R29" s="14"/>
      <c r="S29" s="14"/>
      <c r="T29" s="14"/>
      <c r="U29" s="5" t="str">
        <f>IF(LEFT(D29,2)="BC","rangeland/grassland",IF(OR(LEFT(D29,2)="CV",LEFT(D29,2)="GC"),"forest","cultivated"))</f>
        <v>cultivated</v>
      </c>
      <c r="V29" s="19" t="str">
        <f>IF(LEFT(D29,2)="BC","cemetary",IF(LEFT(D29,2)="CV","pine",IF(LEFT(D29,2)="GC","mixed hardwood","Z. mays, G. max")))</f>
        <v>Z. mays, G. max</v>
      </c>
      <c r="W29" s="14"/>
      <c r="Z29" s="5" t="s">
        <v>812</v>
      </c>
      <c r="AC29" s="14" t="s">
        <v>194</v>
      </c>
      <c r="AD29" s="14"/>
      <c r="AE29" s="14"/>
      <c r="AF29" s="14"/>
      <c r="AG29" s="14"/>
    </row>
    <row r="30" spans="1:33" x14ac:dyDescent="0.2">
      <c r="A30" s="20" t="s">
        <v>821</v>
      </c>
      <c r="B30" s="12" t="s">
        <v>829</v>
      </c>
      <c r="C30" s="12"/>
      <c r="D30" s="12" t="s">
        <v>901</v>
      </c>
      <c r="E30" s="14" t="s">
        <v>912</v>
      </c>
      <c r="F30" s="14"/>
      <c r="G30" s="14"/>
      <c r="H30" s="19" t="s">
        <v>324</v>
      </c>
      <c r="I30" s="14"/>
      <c r="J30" s="14"/>
      <c r="K30" s="14"/>
      <c r="L30" s="14"/>
      <c r="M30" s="14"/>
      <c r="N30" s="14" t="s">
        <v>913</v>
      </c>
      <c r="O30" s="14"/>
      <c r="P30" s="14"/>
      <c r="Q30" s="14"/>
      <c r="R30" s="14"/>
      <c r="S30" s="14"/>
      <c r="T30" s="14"/>
      <c r="U30" s="5" t="str">
        <f>IF(LEFT(D30,2)="BC","rangeland/grassland",IF(OR(LEFT(D30,2)="CV",LEFT(D30,2)="GC"),"forest","cultivated"))</f>
        <v>cultivated</v>
      </c>
      <c r="V30" s="19" t="str">
        <f>IF(LEFT(D30,2)="BC","cemetary",IF(LEFT(D30,2)="CV","pine",IF(LEFT(D30,2)="GC","mixed hardwood","Z. mays, G. max")))</f>
        <v>Z. mays, G. max</v>
      </c>
      <c r="W30" s="14"/>
      <c r="Z30" s="5" t="s">
        <v>812</v>
      </c>
      <c r="AC30" s="14" t="s">
        <v>194</v>
      </c>
      <c r="AD30" s="14"/>
      <c r="AE30" s="14"/>
      <c r="AF30" s="14"/>
      <c r="AG30" s="14"/>
    </row>
    <row r="31" spans="1:33" x14ac:dyDescent="0.2">
      <c r="A31" s="20" t="s">
        <v>821</v>
      </c>
      <c r="B31" s="12" t="s">
        <v>829</v>
      </c>
      <c r="C31" s="12"/>
      <c r="D31" s="12" t="s">
        <v>902</v>
      </c>
      <c r="E31" s="14" t="s">
        <v>912</v>
      </c>
      <c r="F31" s="14"/>
      <c r="G31" s="14"/>
      <c r="H31" s="19" t="s">
        <v>324</v>
      </c>
      <c r="I31" s="14"/>
      <c r="J31" s="14"/>
      <c r="K31" s="14"/>
      <c r="L31" s="14"/>
      <c r="M31" s="14"/>
      <c r="N31" s="14" t="s">
        <v>913</v>
      </c>
      <c r="O31" s="14"/>
      <c r="P31" s="14"/>
      <c r="Q31" s="14"/>
      <c r="R31" s="14"/>
      <c r="S31" s="14"/>
      <c r="T31" s="14"/>
      <c r="U31" s="5" t="str">
        <f>IF(LEFT(D31,2)="BC","rangeland/grassland",IF(OR(LEFT(D31,2)="CV",LEFT(D31,2)="GC"),"forest","cultivated"))</f>
        <v>cultivated</v>
      </c>
      <c r="V31" s="19" t="str">
        <f>IF(LEFT(D31,2)="BC","cemetary",IF(LEFT(D31,2)="CV","pine",IF(LEFT(D31,2)="GC","mixed hardwood","Z. mays, G. max")))</f>
        <v>Z. mays, G. max</v>
      </c>
      <c r="W31" s="14"/>
      <c r="Z31" s="5" t="s">
        <v>812</v>
      </c>
      <c r="AC31" s="14" t="s">
        <v>194</v>
      </c>
      <c r="AD31" s="14"/>
      <c r="AE31" s="14"/>
      <c r="AF31" s="14"/>
      <c r="AG31" s="14"/>
    </row>
    <row r="32" spans="1:33" x14ac:dyDescent="0.2">
      <c r="A32" s="20" t="s">
        <v>821</v>
      </c>
      <c r="B32" s="12" t="s">
        <v>829</v>
      </c>
      <c r="C32" s="12"/>
      <c r="D32" s="12" t="s">
        <v>910</v>
      </c>
      <c r="E32" s="14" t="s">
        <v>912</v>
      </c>
      <c r="F32" s="14"/>
      <c r="G32" s="14"/>
      <c r="H32" s="19" t="s">
        <v>324</v>
      </c>
      <c r="I32" s="14"/>
      <c r="J32" s="14"/>
      <c r="K32" s="14"/>
      <c r="L32" s="14"/>
      <c r="M32" s="14"/>
      <c r="N32" s="14" t="s">
        <v>913</v>
      </c>
      <c r="O32" s="14"/>
      <c r="P32" s="14"/>
      <c r="Q32" s="14"/>
      <c r="R32" s="14"/>
      <c r="S32" s="14"/>
      <c r="T32" s="14"/>
      <c r="U32" s="5" t="str">
        <f>IF(LEFT(D32,2)="BC","rangeland/grassland",IF(OR(LEFT(D32,2)="CV",LEFT(D32,2)="GC"),"forest","cultivated"))</f>
        <v>cultivated</v>
      </c>
      <c r="V32" s="19" t="str">
        <f>IF(LEFT(D32,2)="BC","cemetary",IF(LEFT(D32,2)="CV","pine",IF(LEFT(D32,2)="GC","mixed hardwood","Z. mays, G. max")))</f>
        <v>Z. mays, G. max</v>
      </c>
      <c r="W32" s="14"/>
      <c r="Z32" s="5" t="s">
        <v>812</v>
      </c>
      <c r="AC32" s="14" t="s">
        <v>194</v>
      </c>
      <c r="AD32" s="14"/>
      <c r="AE32" s="14"/>
      <c r="AF32" s="14"/>
      <c r="AG32" s="14"/>
    </row>
    <row r="33" spans="1:33" x14ac:dyDescent="0.2">
      <c r="A33" s="20" t="s">
        <v>821</v>
      </c>
      <c r="B33" s="12" t="s">
        <v>829</v>
      </c>
      <c r="C33" s="12"/>
      <c r="D33" s="12" t="s">
        <v>871</v>
      </c>
      <c r="E33" s="14" t="s">
        <v>912</v>
      </c>
      <c r="F33" s="14"/>
      <c r="G33" s="14"/>
      <c r="H33" s="19" t="s">
        <v>324</v>
      </c>
      <c r="I33" s="14"/>
      <c r="J33" s="14"/>
      <c r="K33" s="14"/>
      <c r="L33" s="14"/>
      <c r="M33" s="14"/>
      <c r="N33" s="14" t="s">
        <v>913</v>
      </c>
      <c r="O33" s="14"/>
      <c r="P33" s="14"/>
      <c r="Q33" s="14"/>
      <c r="R33" s="14"/>
      <c r="S33" s="14"/>
      <c r="T33" s="14"/>
      <c r="U33" s="5" t="s">
        <v>180</v>
      </c>
      <c r="V33" s="14" t="s">
        <v>875</v>
      </c>
      <c r="W33" s="14"/>
      <c r="Z33" s="5" t="s">
        <v>812</v>
      </c>
      <c r="AC33" s="14" t="s">
        <v>194</v>
      </c>
      <c r="AD33" s="14"/>
      <c r="AE33" s="14"/>
      <c r="AF33" s="14"/>
      <c r="AG33" s="14"/>
    </row>
    <row r="34" spans="1:33" x14ac:dyDescent="0.2">
      <c r="A34" s="20" t="s">
        <v>821</v>
      </c>
      <c r="B34" s="12" t="s">
        <v>829</v>
      </c>
      <c r="C34" s="12"/>
      <c r="D34" s="12" t="s">
        <v>837</v>
      </c>
      <c r="E34" s="14" t="s">
        <v>912</v>
      </c>
      <c r="F34" s="14"/>
      <c r="G34" s="14"/>
      <c r="H34" s="19" t="s">
        <v>324</v>
      </c>
      <c r="I34" s="14"/>
      <c r="J34" s="14"/>
      <c r="K34" s="14"/>
      <c r="L34" s="14"/>
      <c r="M34" s="14"/>
      <c r="N34" s="14" t="s">
        <v>913</v>
      </c>
      <c r="O34" s="14"/>
      <c r="P34" s="14"/>
      <c r="Q34" s="14"/>
      <c r="R34" s="14"/>
      <c r="S34" s="14"/>
      <c r="T34" s="14"/>
      <c r="U34" s="5" t="str">
        <f>IF(LEFT(D34,2)="BC","rangeland/grassland",IF(OR(LEFT(D34,2)="CV",LEFT(D34,2)="GC"),"forest","cultivated"))</f>
        <v>cultivated</v>
      </c>
      <c r="V34" s="19" t="str">
        <f>IF(LEFT(D34,2)="BC","cemetary",IF(LEFT(D34,2)="CV","pine",IF(LEFT(D34,2)="GC","mixed hardwood","Z. mays, G. max")))</f>
        <v>Z. mays, G. max</v>
      </c>
      <c r="W34" s="14"/>
      <c r="Z34" s="5" t="s">
        <v>812</v>
      </c>
      <c r="AC34" s="14" t="s">
        <v>212</v>
      </c>
      <c r="AD34" s="14"/>
      <c r="AE34" s="14"/>
      <c r="AF34" s="14"/>
      <c r="AG34" s="14"/>
    </row>
    <row r="35" spans="1:33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x14ac:dyDescent="0.2"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x14ac:dyDescent="0.2"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x14ac:dyDescent="0.2"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x14ac:dyDescent="0.2"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x14ac:dyDescent="0.2"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x14ac:dyDescent="0.2">
      <c r="B839" s="12"/>
      <c r="C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x14ac:dyDescent="0.2">
      <c r="B840" s="12"/>
      <c r="C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x14ac:dyDescent="0.2">
      <c r="B841" s="12"/>
      <c r="C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x14ac:dyDescent="0.2">
      <c r="B842" s="12"/>
      <c r="C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x14ac:dyDescent="0.2">
      <c r="B843" s="12"/>
      <c r="C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x14ac:dyDescent="0.2">
      <c r="B844" s="12"/>
      <c r="C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x14ac:dyDescent="0.2">
      <c r="B845" s="12"/>
      <c r="C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</sheetData>
  <sortState ref="A4:AJ24">
    <sortCondition ref="D4:D24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U4:U1048576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Z4:Z1048576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 x14ac:dyDescent="0.2">
      <c r="A1" s="27" t="s">
        <v>669</v>
      </c>
      <c r="B1" s="27" t="s">
        <v>14</v>
      </c>
      <c r="C1" s="115" t="s">
        <v>625</v>
      </c>
      <c r="D1" s="120" t="s">
        <v>459</v>
      </c>
      <c r="E1" s="33" t="s">
        <v>627</v>
      </c>
      <c r="F1" s="33" t="s">
        <v>628</v>
      </c>
      <c r="G1" s="133" t="s">
        <v>747</v>
      </c>
      <c r="H1" s="126" t="s">
        <v>748</v>
      </c>
      <c r="I1" s="126" t="s">
        <v>749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658</v>
      </c>
      <c r="O1" s="106" t="s">
        <v>687</v>
      </c>
      <c r="P1" s="116" t="s">
        <v>649</v>
      </c>
      <c r="Q1" s="106" t="s">
        <v>440</v>
      </c>
      <c r="R1" s="106" t="s">
        <v>690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727</v>
      </c>
      <c r="AB1" s="107" t="s">
        <v>728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" customHeight="1" x14ac:dyDescent="0.2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629</v>
      </c>
      <c r="F2" s="35" t="s">
        <v>630</v>
      </c>
      <c r="G2" s="127" t="s">
        <v>736</v>
      </c>
      <c r="H2" s="127" t="s">
        <v>737</v>
      </c>
      <c r="I2" s="127" t="s">
        <v>735</v>
      </c>
      <c r="J2" s="142" t="s">
        <v>792</v>
      </c>
      <c r="K2" s="142"/>
      <c r="L2" s="142" t="s">
        <v>796</v>
      </c>
      <c r="M2" s="142" t="s">
        <v>648</v>
      </c>
      <c r="N2" s="142" t="s">
        <v>688</v>
      </c>
      <c r="O2" s="142" t="s">
        <v>689</v>
      </c>
      <c r="P2" s="142" t="s">
        <v>798</v>
      </c>
      <c r="Q2" s="142" t="s">
        <v>718</v>
      </c>
      <c r="R2" s="142" t="s">
        <v>719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726</v>
      </c>
      <c r="AA2" s="57" t="s">
        <v>693</v>
      </c>
      <c r="AB2" s="57" t="s">
        <v>694</v>
      </c>
      <c r="AC2" s="57" t="s">
        <v>86</v>
      </c>
      <c r="AD2" s="57" t="s">
        <v>87</v>
      </c>
      <c r="AE2" s="57" t="s">
        <v>88</v>
      </c>
      <c r="AF2" s="57" t="s">
        <v>695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</row>
    <row r="3" spans="1:37" s="82" customFormat="1" ht="32" x14ac:dyDescent="0.2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733</v>
      </c>
      <c r="H3" s="128" t="s">
        <v>34</v>
      </c>
      <c r="I3" s="128" t="s">
        <v>734</v>
      </c>
      <c r="J3" s="141" t="s">
        <v>793</v>
      </c>
      <c r="K3" s="100"/>
      <c r="L3" s="141" t="s">
        <v>791</v>
      </c>
      <c r="M3" s="141" t="s">
        <v>794</v>
      </c>
      <c r="N3" s="141" t="s">
        <v>795</v>
      </c>
      <c r="O3" s="99"/>
      <c r="P3" s="141" t="s">
        <v>797</v>
      </c>
      <c r="Q3" s="145" t="s">
        <v>720</v>
      </c>
      <c r="R3" s="141" t="s">
        <v>800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801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2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2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3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4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5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6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7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8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1000"/>
  <sheetViews>
    <sheetView topLeftCell="A11" workbookViewId="0">
      <selection activeCell="F35" sqref="F35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5" width="27" style="15" customWidth="1"/>
    <col min="6" max="6" width="14.33203125" style="137" bestFit="1" customWidth="1"/>
    <col min="7" max="7" width="15.1640625" style="137" bestFit="1" customWidth="1"/>
    <col min="8" max="8" width="14.33203125" style="137" bestFit="1" customWidth="1"/>
    <col min="9" max="9" width="14.6640625" style="95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 x14ac:dyDescent="0.2">
      <c r="A1" s="27" t="s">
        <v>669</v>
      </c>
      <c r="B1" s="27" t="s">
        <v>14</v>
      </c>
      <c r="C1" s="27" t="s">
        <v>459</v>
      </c>
      <c r="D1" s="27" t="s">
        <v>490</v>
      </c>
      <c r="E1" s="27"/>
      <c r="F1" s="133" t="s">
        <v>744</v>
      </c>
      <c r="G1" s="126" t="s">
        <v>745</v>
      </c>
      <c r="H1" s="126" t="s">
        <v>746</v>
      </c>
      <c r="I1" s="28" t="s">
        <v>491</v>
      </c>
      <c r="J1" s="27" t="s">
        <v>492</v>
      </c>
      <c r="K1" s="27" t="s">
        <v>493</v>
      </c>
      <c r="L1" s="33" t="s">
        <v>494</v>
      </c>
      <c r="M1" s="33" t="s">
        <v>495</v>
      </c>
      <c r="N1" s="33" t="s">
        <v>496</v>
      </c>
      <c r="O1" s="33" t="s">
        <v>497</v>
      </c>
      <c r="P1" s="33" t="s">
        <v>498</v>
      </c>
      <c r="Q1" s="44" t="s">
        <v>499</v>
      </c>
      <c r="R1" s="44" t="s">
        <v>500</v>
      </c>
      <c r="S1" s="44" t="s">
        <v>501</v>
      </c>
      <c r="T1" s="44" t="s">
        <v>502</v>
      </c>
      <c r="U1" s="44" t="s">
        <v>503</v>
      </c>
      <c r="V1" s="44" t="s">
        <v>504</v>
      </c>
      <c r="W1" s="44" t="s">
        <v>505</v>
      </c>
      <c r="X1" s="44" t="s">
        <v>506</v>
      </c>
      <c r="Y1" s="44" t="s">
        <v>507</v>
      </c>
      <c r="Z1" s="44" t="s">
        <v>508</v>
      </c>
      <c r="AA1" s="45" t="s">
        <v>509</v>
      </c>
      <c r="AB1" s="45" t="s">
        <v>510</v>
      </c>
      <c r="AC1" s="46" t="s">
        <v>511</v>
      </c>
      <c r="AD1" s="46" t="s">
        <v>512</v>
      </c>
      <c r="AE1" s="46" t="s">
        <v>513</v>
      </c>
      <c r="AF1" s="46" t="s">
        <v>514</v>
      </c>
      <c r="AG1" s="46" t="s">
        <v>770</v>
      </c>
      <c r="AH1" s="46" t="s">
        <v>515</v>
      </c>
      <c r="AI1" s="46" t="s">
        <v>516</v>
      </c>
      <c r="AJ1" s="46" t="s">
        <v>517</v>
      </c>
      <c r="AK1" s="46" t="s">
        <v>518</v>
      </c>
      <c r="AL1" s="46" t="s">
        <v>519</v>
      </c>
      <c r="AM1" s="46" t="s">
        <v>771</v>
      </c>
      <c r="AN1" s="47" t="s">
        <v>520</v>
      </c>
      <c r="AO1" s="47" t="s">
        <v>521</v>
      </c>
      <c r="AP1" s="47" t="s">
        <v>522</v>
      </c>
      <c r="AQ1" s="47" t="s">
        <v>523</v>
      </c>
      <c r="AR1" s="47" t="s">
        <v>524</v>
      </c>
      <c r="AS1" s="47" t="s">
        <v>525</v>
      </c>
      <c r="AT1" s="47" t="s">
        <v>526</v>
      </c>
      <c r="AU1" s="47" t="s">
        <v>527</v>
      </c>
      <c r="AV1" s="48" t="s">
        <v>528</v>
      </c>
      <c r="AW1" s="48" t="s">
        <v>529</v>
      </c>
      <c r="AX1" s="48" t="s">
        <v>530</v>
      </c>
      <c r="AY1" s="48" t="s">
        <v>531</v>
      </c>
      <c r="AZ1" s="48" t="s">
        <v>532</v>
      </c>
      <c r="BA1" s="48" t="s">
        <v>533</v>
      </c>
      <c r="BB1" s="48" t="s">
        <v>534</v>
      </c>
      <c r="BC1" s="48" t="s">
        <v>535</v>
      </c>
      <c r="BD1" s="48" t="s">
        <v>536</v>
      </c>
      <c r="BE1" s="48" t="s">
        <v>537</v>
      </c>
      <c r="BF1" s="48" t="s">
        <v>538</v>
      </c>
      <c r="BG1" s="49" t="s">
        <v>539</v>
      </c>
      <c r="BH1" s="49" t="s">
        <v>540</v>
      </c>
      <c r="BI1" s="49" t="s">
        <v>541</v>
      </c>
      <c r="BJ1" s="50" t="s">
        <v>772</v>
      </c>
      <c r="BK1" s="50" t="s">
        <v>773</v>
      </c>
      <c r="BL1" s="50" t="s">
        <v>542</v>
      </c>
      <c r="BM1" s="50" t="s">
        <v>543</v>
      </c>
      <c r="BN1" s="50" t="s">
        <v>544</v>
      </c>
      <c r="BO1" s="50" t="s">
        <v>545</v>
      </c>
      <c r="BP1" s="50" t="s">
        <v>546</v>
      </c>
      <c r="BQ1" s="50" t="s">
        <v>547</v>
      </c>
      <c r="BR1" s="50" t="s">
        <v>548</v>
      </c>
      <c r="BS1" s="50" t="s">
        <v>549</v>
      </c>
      <c r="BT1" s="50" t="s">
        <v>550</v>
      </c>
      <c r="BU1" s="50" t="s">
        <v>551</v>
      </c>
      <c r="BV1" s="50" t="s">
        <v>552</v>
      </c>
      <c r="BW1" s="50" t="s">
        <v>553</v>
      </c>
      <c r="BX1" s="50" t="s">
        <v>554</v>
      </c>
      <c r="BY1" s="50" t="s">
        <v>555</v>
      </c>
      <c r="BZ1" s="50" t="s">
        <v>556</v>
      </c>
      <c r="CA1" s="50" t="s">
        <v>557</v>
      </c>
      <c r="CB1" s="50" t="s">
        <v>558</v>
      </c>
      <c r="CC1" s="50" t="s">
        <v>559</v>
      </c>
      <c r="CD1" s="50" t="s">
        <v>560</v>
      </c>
      <c r="CE1" s="50" t="s">
        <v>561</v>
      </c>
      <c r="CF1" s="51" t="s">
        <v>562</v>
      </c>
      <c r="CG1" s="51" t="s">
        <v>563</v>
      </c>
      <c r="CH1" s="51" t="s">
        <v>564</v>
      </c>
      <c r="CI1" s="51" t="s">
        <v>565</v>
      </c>
      <c r="CJ1" s="51" t="s">
        <v>566</v>
      </c>
      <c r="CK1" s="51" t="s">
        <v>774</v>
      </c>
      <c r="CL1" s="51" t="s">
        <v>567</v>
      </c>
      <c r="CM1" s="51" t="s">
        <v>568</v>
      </c>
      <c r="CN1" s="51" t="s">
        <v>569</v>
      </c>
      <c r="CO1" s="51" t="s">
        <v>570</v>
      </c>
      <c r="CP1" s="51" t="s">
        <v>571</v>
      </c>
      <c r="CQ1" s="51" t="s">
        <v>572</v>
      </c>
      <c r="CR1" s="51" t="s">
        <v>573</v>
      </c>
      <c r="CS1" s="51" t="s">
        <v>574</v>
      </c>
      <c r="CT1" s="109" t="s">
        <v>575</v>
      </c>
      <c r="CU1" s="109" t="s">
        <v>576</v>
      </c>
    </row>
    <row r="2" spans="1:99" s="30" customFormat="1" ht="82" customHeight="1" x14ac:dyDescent="0.2">
      <c r="A2" s="31" t="s">
        <v>670</v>
      </c>
      <c r="B2" s="35" t="s">
        <v>16</v>
      </c>
      <c r="C2" s="35" t="s">
        <v>330</v>
      </c>
      <c r="D2" s="35" t="s">
        <v>56</v>
      </c>
      <c r="E2" s="35"/>
      <c r="F2" s="127" t="s">
        <v>736</v>
      </c>
      <c r="G2" s="127" t="s">
        <v>737</v>
      </c>
      <c r="H2" s="127" t="s">
        <v>735</v>
      </c>
      <c r="I2" s="35" t="s">
        <v>331</v>
      </c>
      <c r="J2" s="35" t="s">
        <v>57</v>
      </c>
      <c r="K2" s="35" t="s">
        <v>58</v>
      </c>
      <c r="L2" s="31" t="s">
        <v>59</v>
      </c>
      <c r="M2" s="31" t="s">
        <v>392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391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390</v>
      </c>
      <c r="BC2" s="57" t="s">
        <v>389</v>
      </c>
      <c r="BD2" s="57" t="s">
        <v>90</v>
      </c>
      <c r="BE2" s="57" t="s">
        <v>388</v>
      </c>
      <c r="BF2" s="57" t="s">
        <v>387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385</v>
      </c>
      <c r="BL2" s="60" t="s">
        <v>386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384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383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99" s="43" customFormat="1" ht="34" customHeight="1" x14ac:dyDescent="0.2">
      <c r="A3" s="37" t="s">
        <v>363</v>
      </c>
      <c r="B3" s="36"/>
      <c r="C3" s="36"/>
      <c r="D3" s="36"/>
      <c r="E3" s="36"/>
      <c r="F3" s="128" t="s">
        <v>733</v>
      </c>
      <c r="G3" s="128" t="s">
        <v>34</v>
      </c>
      <c r="H3" s="128" t="s">
        <v>734</v>
      </c>
      <c r="I3" s="105" t="s">
        <v>374</v>
      </c>
      <c r="J3" s="36" t="s">
        <v>40</v>
      </c>
      <c r="K3" s="36" t="s">
        <v>40</v>
      </c>
      <c r="L3" s="37"/>
      <c r="M3" s="105" t="s">
        <v>374</v>
      </c>
      <c r="N3" s="37"/>
      <c r="O3" s="37"/>
      <c r="P3" s="37" t="s">
        <v>382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s="157" customFormat="1" ht="15" customHeight="1" x14ac:dyDescent="0.2">
      <c r="A4" s="153" t="s">
        <v>821</v>
      </c>
      <c r="B4" s="154" t="s">
        <v>828</v>
      </c>
      <c r="C4" s="155" t="s">
        <v>894</v>
      </c>
      <c r="D4" s="155" t="str">
        <f>C4&amp;"_"&amp;K4</f>
        <v>BCPR-1_5</v>
      </c>
      <c r="E4" s="155"/>
      <c r="F4" s="156">
        <v>1997</v>
      </c>
      <c r="G4" s="156">
        <v>11</v>
      </c>
      <c r="H4" s="156">
        <v>13</v>
      </c>
      <c r="I4" s="23"/>
      <c r="J4" s="155">
        <v>0</v>
      </c>
      <c r="K4" s="155">
        <v>5</v>
      </c>
      <c r="L4" s="23"/>
      <c r="M4" s="23"/>
      <c r="N4" s="23"/>
      <c r="O4" s="23"/>
      <c r="P4" s="23"/>
      <c r="Q4" s="23"/>
      <c r="R4" s="23">
        <v>0.5315882592068838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>
        <v>8.0906231999999996</v>
      </c>
      <c r="AQ4" s="23"/>
      <c r="AR4" s="23"/>
      <c r="AS4" s="23">
        <v>0.54600000000000004</v>
      </c>
      <c r="AT4" s="23"/>
      <c r="AU4" s="23"/>
      <c r="AV4" s="23">
        <v>-1.9350000000000001</v>
      </c>
      <c r="AW4" s="23">
        <v>-25.02</v>
      </c>
      <c r="AX4" s="23" t="s">
        <v>865</v>
      </c>
      <c r="AY4" s="23" t="s">
        <v>838</v>
      </c>
      <c r="AZ4" s="23"/>
      <c r="BA4" s="23">
        <v>175.83</v>
      </c>
      <c r="BB4" s="23">
        <v>6.51</v>
      </c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</row>
    <row r="5" spans="1:99" s="157" customFormat="1" ht="15" customHeight="1" x14ac:dyDescent="0.2">
      <c r="A5" s="153" t="s">
        <v>821</v>
      </c>
      <c r="B5" s="154" t="s">
        <v>828</v>
      </c>
      <c r="C5" s="155" t="s">
        <v>894</v>
      </c>
      <c r="D5" s="155" t="str">
        <f t="shared" ref="D5:D68" si="0">C5&amp;"_"&amp;K5</f>
        <v>BCPR-1_10</v>
      </c>
      <c r="E5" s="155"/>
      <c r="F5" s="156">
        <v>1997</v>
      </c>
      <c r="G5" s="156">
        <v>11</v>
      </c>
      <c r="H5" s="156">
        <v>13</v>
      </c>
      <c r="I5" s="23"/>
      <c r="J5" s="155">
        <v>5</v>
      </c>
      <c r="K5" s="155">
        <v>10</v>
      </c>
      <c r="L5" s="23"/>
      <c r="M5" s="23"/>
      <c r="N5" s="23"/>
      <c r="O5" s="23"/>
      <c r="P5" s="23"/>
      <c r="Q5" s="23"/>
      <c r="R5" s="23">
        <v>1.0129143198048813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>
        <v>2.7521928</v>
      </c>
      <c r="AQ5" s="23"/>
      <c r="AR5" s="23"/>
      <c r="AS5" s="23">
        <v>0.19900000000000001</v>
      </c>
      <c r="AT5" s="23"/>
      <c r="AU5" s="23"/>
      <c r="AV5" s="23">
        <v>0.92100000000000004</v>
      </c>
      <c r="AW5" s="23">
        <v>-24.376999999999999</v>
      </c>
      <c r="AX5" s="23" t="s">
        <v>865</v>
      </c>
      <c r="AY5" s="23" t="s">
        <v>839</v>
      </c>
      <c r="AZ5" s="23"/>
      <c r="BA5" s="23">
        <v>175.85</v>
      </c>
      <c r="BB5" s="23">
        <v>5.96</v>
      </c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</row>
    <row r="6" spans="1:99" s="157" customFormat="1" ht="15" customHeight="1" x14ac:dyDescent="0.2">
      <c r="A6" s="153" t="s">
        <v>821</v>
      </c>
      <c r="B6" s="154" t="s">
        <v>828</v>
      </c>
      <c r="C6" s="155" t="s">
        <v>894</v>
      </c>
      <c r="D6" s="155" t="str">
        <f t="shared" si="0"/>
        <v>BCPR-1_20</v>
      </c>
      <c r="E6" s="155"/>
      <c r="F6" s="156">
        <v>1997</v>
      </c>
      <c r="G6" s="156">
        <v>11</v>
      </c>
      <c r="H6" s="156">
        <v>13</v>
      </c>
      <c r="I6" s="23"/>
      <c r="J6" s="155">
        <v>10</v>
      </c>
      <c r="K6" s="155">
        <v>20</v>
      </c>
      <c r="L6" s="23"/>
      <c r="M6" s="23"/>
      <c r="N6" s="23"/>
      <c r="O6" s="23"/>
      <c r="P6" s="23"/>
      <c r="Q6" s="23"/>
      <c r="R6" s="23">
        <v>0.76081033295461098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>
        <v>1.3793304</v>
      </c>
      <c r="AQ6" s="23"/>
      <c r="AR6" s="23"/>
      <c r="AS6" s="23">
        <v>8.8999999999999996E-2</v>
      </c>
      <c r="AT6" s="23"/>
      <c r="AU6" s="23"/>
      <c r="AV6" s="23">
        <v>2.2799999999999998</v>
      </c>
      <c r="AW6" s="23">
        <v>-23.972000000000001</v>
      </c>
      <c r="AX6" s="23" t="s">
        <v>865</v>
      </c>
      <c r="AY6" s="23" t="s">
        <v>840</v>
      </c>
      <c r="AZ6" s="23"/>
      <c r="BA6" s="23">
        <v>94.87</v>
      </c>
      <c r="BB6" s="23">
        <v>6.06</v>
      </c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</row>
    <row r="7" spans="1:99" s="157" customFormat="1" ht="15" customHeight="1" x14ac:dyDescent="0.2">
      <c r="A7" s="153" t="s">
        <v>821</v>
      </c>
      <c r="B7" s="154" t="s">
        <v>828</v>
      </c>
      <c r="C7" s="155" t="s">
        <v>894</v>
      </c>
      <c r="D7" s="155" t="str">
        <f t="shared" si="0"/>
        <v>BCPR-1_40</v>
      </c>
      <c r="E7" s="155"/>
      <c r="F7" s="156">
        <v>1997</v>
      </c>
      <c r="G7" s="156">
        <v>11</v>
      </c>
      <c r="H7" s="156">
        <v>13</v>
      </c>
      <c r="I7" s="23"/>
      <c r="J7" s="155">
        <v>20</v>
      </c>
      <c r="K7" s="155">
        <v>40</v>
      </c>
      <c r="L7" s="23"/>
      <c r="M7" s="23"/>
      <c r="N7" s="23"/>
      <c r="O7" s="23"/>
      <c r="P7" s="23"/>
      <c r="Q7" s="23"/>
      <c r="R7" s="23">
        <v>1.3458137967295269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>
        <v>0.44074079999999993</v>
      </c>
      <c r="AQ7" s="23"/>
      <c r="AR7" s="23"/>
      <c r="AS7" s="23">
        <v>0.03</v>
      </c>
      <c r="AT7" s="23"/>
      <c r="AU7" s="23"/>
      <c r="AV7" s="23">
        <v>3.492</v>
      </c>
      <c r="AW7" s="23">
        <v>-24.184999999999999</v>
      </c>
      <c r="AX7" s="23" t="s">
        <v>865</v>
      </c>
      <c r="AY7" s="23" t="s">
        <v>841</v>
      </c>
      <c r="AZ7" s="23"/>
      <c r="BA7" s="23">
        <v>44.33</v>
      </c>
      <c r="BB7" s="23">
        <v>5.77</v>
      </c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</row>
    <row r="8" spans="1:99" s="157" customFormat="1" ht="15" customHeight="1" x14ac:dyDescent="0.2">
      <c r="A8" s="158" t="s">
        <v>821</v>
      </c>
      <c r="B8" s="154" t="s">
        <v>828</v>
      </c>
      <c r="C8" s="155" t="s">
        <v>894</v>
      </c>
      <c r="D8" s="155" t="str">
        <f t="shared" si="0"/>
        <v>BCPR-1_60</v>
      </c>
      <c r="E8" s="155"/>
      <c r="F8" s="156">
        <v>1997</v>
      </c>
      <c r="G8" s="156">
        <v>11</v>
      </c>
      <c r="H8" s="156">
        <v>13</v>
      </c>
      <c r="I8" s="23"/>
      <c r="J8" s="155">
        <v>40</v>
      </c>
      <c r="K8" s="155">
        <v>60</v>
      </c>
      <c r="L8" s="23"/>
      <c r="M8" s="23"/>
      <c r="N8" s="23"/>
      <c r="O8" s="23"/>
      <c r="P8" s="23"/>
      <c r="Q8" s="23"/>
      <c r="R8" s="23">
        <v>1.4587072109781947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>
        <v>0.31142879999999995</v>
      </c>
      <c r="AQ8" s="23"/>
      <c r="AR8" s="23"/>
      <c r="AS8" s="23">
        <v>3.2000000000000001E-2</v>
      </c>
      <c r="AT8" s="23"/>
      <c r="AU8" s="23"/>
      <c r="AV8" s="23">
        <v>4.7190000000000003</v>
      </c>
      <c r="AW8" s="23">
        <v>-22.44</v>
      </c>
      <c r="AX8" s="23" t="s">
        <v>865</v>
      </c>
      <c r="AY8" s="23" t="s">
        <v>842</v>
      </c>
      <c r="AZ8" s="23"/>
      <c r="BA8" s="23">
        <v>-26.89</v>
      </c>
      <c r="BB8" s="23">
        <v>5.39</v>
      </c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</row>
    <row r="9" spans="1:99" s="157" customFormat="1" ht="15" customHeight="1" x14ac:dyDescent="0.2">
      <c r="A9" s="158" t="s">
        <v>821</v>
      </c>
      <c r="B9" s="154" t="s">
        <v>828</v>
      </c>
      <c r="C9" s="155" t="s">
        <v>894</v>
      </c>
      <c r="D9" s="155" t="str">
        <f t="shared" si="0"/>
        <v>BCPR-1_80</v>
      </c>
      <c r="E9" s="155"/>
      <c r="F9" s="156">
        <v>1997</v>
      </c>
      <c r="G9" s="156">
        <v>11</v>
      </c>
      <c r="H9" s="156">
        <v>13</v>
      </c>
      <c r="I9" s="23"/>
      <c r="J9" s="155">
        <v>60</v>
      </c>
      <c r="K9" s="155">
        <v>80</v>
      </c>
      <c r="L9" s="23"/>
      <c r="M9" s="23"/>
      <c r="N9" s="23"/>
      <c r="O9" s="23"/>
      <c r="P9" s="23"/>
      <c r="Q9" s="23"/>
      <c r="R9" s="23">
        <v>1.3516278886139916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>
        <v>0.4666032</v>
      </c>
      <c r="AQ9" s="23"/>
      <c r="AR9" s="23"/>
      <c r="AS9" s="23">
        <v>3.6999999999999998E-2</v>
      </c>
      <c r="AT9" s="23"/>
      <c r="AU9" s="23"/>
      <c r="AV9" s="23">
        <v>3.5830000000000002</v>
      </c>
      <c r="AW9" s="23">
        <v>-23.36</v>
      </c>
      <c r="AX9" s="23" t="s">
        <v>865</v>
      </c>
      <c r="AY9" s="23" t="s">
        <v>843</v>
      </c>
      <c r="AZ9" s="23"/>
      <c r="BA9" s="23">
        <v>-49.43</v>
      </c>
      <c r="BB9" s="23">
        <v>5.27</v>
      </c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</row>
    <row r="10" spans="1:99" s="157" customFormat="1" ht="15" customHeight="1" x14ac:dyDescent="0.2">
      <c r="A10" s="158" t="s">
        <v>821</v>
      </c>
      <c r="B10" s="154" t="s">
        <v>828</v>
      </c>
      <c r="C10" s="155" t="s">
        <v>894</v>
      </c>
      <c r="D10" s="155" t="str">
        <f t="shared" si="0"/>
        <v>BCPR-1_100</v>
      </c>
      <c r="E10" s="155"/>
      <c r="F10" s="156">
        <v>1997</v>
      </c>
      <c r="G10" s="156">
        <v>11</v>
      </c>
      <c r="H10" s="156">
        <v>13</v>
      </c>
      <c r="I10" s="23"/>
      <c r="J10" s="155">
        <v>80</v>
      </c>
      <c r="K10" s="155">
        <v>100</v>
      </c>
      <c r="L10" s="23"/>
      <c r="M10" s="23"/>
      <c r="N10" s="23"/>
      <c r="O10" s="23"/>
      <c r="P10" s="23"/>
      <c r="Q10" s="23"/>
      <c r="R10" s="23">
        <v>1.523994830558123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>
        <v>0.21552239999999998</v>
      </c>
      <c r="AQ10" s="23"/>
      <c r="AR10" s="23"/>
      <c r="AS10" s="23">
        <v>2.5000000000000001E-2</v>
      </c>
      <c r="AT10" s="23"/>
      <c r="AU10" s="23"/>
      <c r="AV10" s="23">
        <v>2.976</v>
      </c>
      <c r="AW10" s="23">
        <v>-22.835000000000001</v>
      </c>
      <c r="AX10" s="23" t="s">
        <v>865</v>
      </c>
      <c r="AY10" s="23" t="s">
        <v>864</v>
      </c>
      <c r="AZ10" s="23"/>
      <c r="BA10" s="23" t="s">
        <v>864</v>
      </c>
      <c r="BB10" s="23" t="s">
        <v>864</v>
      </c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</row>
    <row r="11" spans="1:99" s="157" customFormat="1" ht="15" customHeight="1" x14ac:dyDescent="0.2">
      <c r="A11" s="158" t="s">
        <v>821</v>
      </c>
      <c r="B11" s="154" t="s">
        <v>828</v>
      </c>
      <c r="C11" s="155" t="s">
        <v>895</v>
      </c>
      <c r="D11" s="155" t="str">
        <f t="shared" si="0"/>
        <v>BCPR-2_5</v>
      </c>
      <c r="E11" s="155"/>
      <c r="F11" s="156">
        <v>1997</v>
      </c>
      <c r="G11" s="156">
        <v>11</v>
      </c>
      <c r="H11" s="156">
        <v>14</v>
      </c>
      <c r="I11" s="23"/>
      <c r="J11" s="155">
        <v>0</v>
      </c>
      <c r="K11" s="155">
        <v>5</v>
      </c>
      <c r="L11" s="23"/>
      <c r="M11" s="23"/>
      <c r="N11" s="23"/>
      <c r="O11" s="23"/>
      <c r="P11" s="23"/>
      <c r="Q11" s="23"/>
      <c r="R11" s="23">
        <v>0.40748686608726076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>
        <v>11.551874399999997</v>
      </c>
      <c r="AQ11" s="23"/>
      <c r="AR11" s="23"/>
      <c r="AS11" s="23">
        <v>0.82599999999999996</v>
      </c>
      <c r="AT11" s="23"/>
      <c r="AU11" s="23"/>
      <c r="AV11" s="23">
        <v>-1.448</v>
      </c>
      <c r="AW11" s="23">
        <v>-24.652999999999999</v>
      </c>
      <c r="AX11" s="23" t="s">
        <v>865</v>
      </c>
      <c r="AY11" s="23" t="s">
        <v>838</v>
      </c>
      <c r="AZ11" s="23"/>
      <c r="BA11" s="23">
        <v>175.83</v>
      </c>
      <c r="BB11" s="23">
        <v>6.51</v>
      </c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</row>
    <row r="12" spans="1:99" s="157" customFormat="1" ht="15" customHeight="1" x14ac:dyDescent="0.2">
      <c r="A12" s="158" t="s">
        <v>821</v>
      </c>
      <c r="B12" s="154" t="s">
        <v>828</v>
      </c>
      <c r="C12" s="155" t="s">
        <v>895</v>
      </c>
      <c r="D12" s="155" t="str">
        <f t="shared" si="0"/>
        <v>BCPR-2_10</v>
      </c>
      <c r="E12" s="155"/>
      <c r="F12" s="156">
        <v>1997</v>
      </c>
      <c r="G12" s="156">
        <v>11</v>
      </c>
      <c r="H12" s="156">
        <v>14</v>
      </c>
      <c r="I12" s="23"/>
      <c r="J12" s="155">
        <v>5</v>
      </c>
      <c r="K12" s="155">
        <v>10</v>
      </c>
      <c r="L12" s="23"/>
      <c r="M12" s="23"/>
      <c r="N12" s="23"/>
      <c r="O12" s="23"/>
      <c r="P12" s="23"/>
      <c r="Q12" s="23"/>
      <c r="R12" s="23">
        <v>0.86956613231979973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>
        <v>3.8082408000000001</v>
      </c>
      <c r="AQ12" s="23"/>
      <c r="AR12" s="23"/>
      <c r="AS12" s="23">
        <v>0.28899999999999998</v>
      </c>
      <c r="AT12" s="23"/>
      <c r="AU12" s="23"/>
      <c r="AV12" s="23">
        <v>-0.24299999999999999</v>
      </c>
      <c r="AW12" s="23">
        <v>-24.363</v>
      </c>
      <c r="AX12" s="23" t="s">
        <v>865</v>
      </c>
      <c r="AY12" s="23" t="s">
        <v>839</v>
      </c>
      <c r="AZ12" s="23"/>
      <c r="BA12" s="23">
        <v>175.85</v>
      </c>
      <c r="BB12" s="23">
        <v>5.96</v>
      </c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</row>
    <row r="13" spans="1:99" s="157" customFormat="1" ht="15" customHeight="1" x14ac:dyDescent="0.2">
      <c r="A13" s="158" t="s">
        <v>821</v>
      </c>
      <c r="B13" s="154" t="s">
        <v>828</v>
      </c>
      <c r="C13" s="155" t="s">
        <v>895</v>
      </c>
      <c r="D13" s="155" t="str">
        <f t="shared" si="0"/>
        <v>BCPR-2_20</v>
      </c>
      <c r="E13" s="155"/>
      <c r="F13" s="156">
        <v>1997</v>
      </c>
      <c r="G13" s="156">
        <v>11</v>
      </c>
      <c r="H13" s="156">
        <v>14</v>
      </c>
      <c r="I13" s="23"/>
      <c r="J13" s="155">
        <v>10</v>
      </c>
      <c r="K13" s="155">
        <v>20</v>
      </c>
      <c r="L13" s="23"/>
      <c r="M13" s="23"/>
      <c r="N13" s="23"/>
      <c r="O13" s="23"/>
      <c r="P13" s="23"/>
      <c r="Q13" s="23"/>
      <c r="R13" s="23">
        <v>1.7601421232310048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>
        <v>1.6519632</v>
      </c>
      <c r="AQ13" s="23"/>
      <c r="AR13" s="23"/>
      <c r="AS13" s="23">
        <v>0.11600000000000001</v>
      </c>
      <c r="AT13" s="23"/>
      <c r="AU13" s="23"/>
      <c r="AV13" s="23">
        <v>1.986</v>
      </c>
      <c r="AW13" s="23">
        <v>-24.503</v>
      </c>
      <c r="AX13" s="23" t="s">
        <v>865</v>
      </c>
      <c r="AY13" s="23" t="s">
        <v>840</v>
      </c>
      <c r="AZ13" s="23"/>
      <c r="BA13" s="23">
        <v>94.87</v>
      </c>
      <c r="BB13" s="23">
        <v>6.06</v>
      </c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</row>
    <row r="14" spans="1:99" s="157" customFormat="1" ht="15" customHeight="1" x14ac:dyDescent="0.2">
      <c r="A14" s="158" t="s">
        <v>821</v>
      </c>
      <c r="B14" s="154" t="s">
        <v>828</v>
      </c>
      <c r="C14" s="155" t="s">
        <v>895</v>
      </c>
      <c r="D14" s="155" t="str">
        <f t="shared" si="0"/>
        <v>BCPR-2_40</v>
      </c>
      <c r="E14" s="155"/>
      <c r="F14" s="156">
        <v>1997</v>
      </c>
      <c r="G14" s="156">
        <v>11</v>
      </c>
      <c r="H14" s="156">
        <v>14</v>
      </c>
      <c r="I14" s="23"/>
      <c r="J14" s="155">
        <v>20</v>
      </c>
      <c r="K14" s="155">
        <v>40</v>
      </c>
      <c r="L14" s="23"/>
      <c r="M14" s="23"/>
      <c r="N14" s="23"/>
      <c r="O14" s="23"/>
      <c r="P14" s="23"/>
      <c r="Q14" s="23"/>
      <c r="R14" s="23">
        <v>1.1536018551320393</v>
      </c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>
        <v>0.44397359999999997</v>
      </c>
      <c r="AQ14" s="23"/>
      <c r="AR14" s="23"/>
      <c r="AS14" s="23">
        <v>3.4000000000000002E-2</v>
      </c>
      <c r="AT14" s="23"/>
      <c r="AU14" s="23"/>
      <c r="AV14" s="23">
        <v>3.0230000000000001</v>
      </c>
      <c r="AW14" s="23">
        <v>-23.49</v>
      </c>
      <c r="AX14" s="23" t="s">
        <v>865</v>
      </c>
      <c r="AY14" s="23" t="s">
        <v>841</v>
      </c>
      <c r="AZ14" s="23"/>
      <c r="BA14" s="23">
        <v>44.33</v>
      </c>
      <c r="BB14" s="23">
        <v>5.77</v>
      </c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</row>
    <row r="15" spans="1:99" s="157" customFormat="1" ht="15" customHeight="1" x14ac:dyDescent="0.2">
      <c r="A15" s="158" t="s">
        <v>821</v>
      </c>
      <c r="B15" s="154" t="s">
        <v>828</v>
      </c>
      <c r="C15" s="155" t="s">
        <v>895</v>
      </c>
      <c r="D15" s="155" t="str">
        <f t="shared" si="0"/>
        <v>BCPR-2_60</v>
      </c>
      <c r="E15" s="155"/>
      <c r="F15" s="156">
        <v>1997</v>
      </c>
      <c r="G15" s="156">
        <v>11</v>
      </c>
      <c r="H15" s="156">
        <v>14</v>
      </c>
      <c r="I15" s="23"/>
      <c r="J15" s="155">
        <v>40</v>
      </c>
      <c r="K15" s="155">
        <v>60</v>
      </c>
      <c r="L15" s="23"/>
      <c r="M15" s="23"/>
      <c r="N15" s="23"/>
      <c r="O15" s="23"/>
      <c r="P15" s="23"/>
      <c r="Q15" s="23"/>
      <c r="R15" s="23">
        <v>1.2207572600535743</v>
      </c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>
        <v>0.57436319999999996</v>
      </c>
      <c r="AQ15" s="23"/>
      <c r="AR15" s="23"/>
      <c r="AS15" s="23">
        <v>3.9E-2</v>
      </c>
      <c r="AT15" s="23"/>
      <c r="AU15" s="23"/>
      <c r="AV15" s="23">
        <v>3.5819999999999999</v>
      </c>
      <c r="AW15" s="23">
        <v>-24.728999999999999</v>
      </c>
      <c r="AX15" s="23" t="s">
        <v>865</v>
      </c>
      <c r="AY15" s="23" t="s">
        <v>842</v>
      </c>
      <c r="AZ15" s="23"/>
      <c r="BA15" s="23">
        <v>-26.89</v>
      </c>
      <c r="BB15" s="23">
        <v>5.39</v>
      </c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</row>
    <row r="16" spans="1:99" s="157" customFormat="1" ht="15" customHeight="1" x14ac:dyDescent="0.2">
      <c r="A16" s="158" t="s">
        <v>821</v>
      </c>
      <c r="B16" s="154" t="s">
        <v>828</v>
      </c>
      <c r="C16" s="155" t="s">
        <v>895</v>
      </c>
      <c r="D16" s="155" t="str">
        <f t="shared" si="0"/>
        <v>BCPR-2_80</v>
      </c>
      <c r="E16" s="155"/>
      <c r="F16" s="156">
        <v>1997</v>
      </c>
      <c r="G16" s="156">
        <v>11</v>
      </c>
      <c r="H16" s="156">
        <v>14</v>
      </c>
      <c r="I16" s="23"/>
      <c r="J16" s="155">
        <v>60</v>
      </c>
      <c r="K16" s="155">
        <v>80</v>
      </c>
      <c r="L16" s="23"/>
      <c r="M16" s="23"/>
      <c r="N16" s="23"/>
      <c r="O16" s="23"/>
      <c r="P16" s="23"/>
      <c r="Q16" s="23"/>
      <c r="R16" s="23">
        <v>1.5178383428962465</v>
      </c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>
        <v>0.34483439999999999</v>
      </c>
      <c r="AQ16" s="23"/>
      <c r="AR16" s="23"/>
      <c r="AS16" s="23">
        <v>3.4000000000000002E-2</v>
      </c>
      <c r="AT16" s="23"/>
      <c r="AU16" s="23"/>
      <c r="AV16" s="23">
        <v>4.09</v>
      </c>
      <c r="AW16" s="23">
        <v>-23.529</v>
      </c>
      <c r="AX16" s="23" t="s">
        <v>865</v>
      </c>
      <c r="AY16" s="23" t="s">
        <v>843</v>
      </c>
      <c r="AZ16" s="23"/>
      <c r="BA16" s="23">
        <v>-49.43</v>
      </c>
      <c r="BB16" s="23">
        <v>5.27</v>
      </c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</row>
    <row r="17" spans="1:97" s="157" customFormat="1" ht="15" customHeight="1" x14ac:dyDescent="0.2">
      <c r="A17" s="158" t="s">
        <v>821</v>
      </c>
      <c r="B17" s="154" t="s">
        <v>828</v>
      </c>
      <c r="C17" s="155" t="s">
        <v>895</v>
      </c>
      <c r="D17" s="155" t="str">
        <f t="shared" si="0"/>
        <v>BCPR-2_100</v>
      </c>
      <c r="E17" s="155"/>
      <c r="F17" s="156">
        <v>1997</v>
      </c>
      <c r="G17" s="156">
        <v>11</v>
      </c>
      <c r="H17" s="156">
        <v>14</v>
      </c>
      <c r="I17" s="23"/>
      <c r="J17" s="155">
        <v>80</v>
      </c>
      <c r="K17" s="155">
        <v>100</v>
      </c>
      <c r="L17" s="23"/>
      <c r="M17" s="23"/>
      <c r="N17" s="23"/>
      <c r="O17" s="23"/>
      <c r="P17" s="23"/>
      <c r="Q17" s="23"/>
      <c r="R17" s="23">
        <v>1.545203813188333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>
        <v>0.26509199999999999</v>
      </c>
      <c r="AQ17" s="23"/>
      <c r="AR17" s="23"/>
      <c r="AS17" s="23">
        <v>0.03</v>
      </c>
      <c r="AT17" s="23"/>
      <c r="AU17" s="23"/>
      <c r="AV17" s="23">
        <v>3.1589999999999998</v>
      </c>
      <c r="AW17" s="23">
        <v>-23.262</v>
      </c>
      <c r="AX17" s="23" t="s">
        <v>865</v>
      </c>
      <c r="AY17" s="23" t="s">
        <v>864</v>
      </c>
      <c r="AZ17" s="23"/>
      <c r="BA17" s="23" t="s">
        <v>864</v>
      </c>
      <c r="BB17" s="23" t="s">
        <v>864</v>
      </c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</row>
    <row r="18" spans="1:97" x14ac:dyDescent="0.2">
      <c r="A18" s="14" t="s">
        <v>821</v>
      </c>
      <c r="B18" s="10" t="s">
        <v>830</v>
      </c>
      <c r="C18" s="11" t="s">
        <v>831</v>
      </c>
      <c r="D18" s="11" t="str">
        <f t="shared" si="0"/>
        <v>CVPR_-2</v>
      </c>
      <c r="E18" s="11"/>
      <c r="F18" s="148">
        <v>1997</v>
      </c>
      <c r="G18" s="148">
        <v>11</v>
      </c>
      <c r="H18" s="148">
        <v>16</v>
      </c>
      <c r="I18" s="23"/>
      <c r="J18" s="11">
        <v>-2.5</v>
      </c>
      <c r="K18" s="11">
        <v>-2</v>
      </c>
      <c r="L18" s="8"/>
      <c r="M18" s="8"/>
      <c r="N18" s="8"/>
      <c r="O18" s="8"/>
      <c r="P18" s="8"/>
      <c r="Q18" s="8"/>
      <c r="R18" s="8">
        <v>3.7048000000000005E-2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>
        <v>49.043733599999996</v>
      </c>
      <c r="AQ18" s="17"/>
      <c r="AR18" s="17"/>
      <c r="AS18" s="8">
        <v>0.48399999999999999</v>
      </c>
      <c r="AT18" s="8"/>
      <c r="AU18" s="8"/>
      <c r="AV18" s="8">
        <v>-8.4469999999999992</v>
      </c>
      <c r="AW18" s="8">
        <v>-28.332000000000001</v>
      </c>
      <c r="AX18" s="8" t="s">
        <v>865</v>
      </c>
      <c r="AY18" s="8" t="s">
        <v>864</v>
      </c>
      <c r="AZ18" s="8"/>
      <c r="BA18" s="8" t="s">
        <v>864</v>
      </c>
      <c r="BB18" s="8" t="s">
        <v>864</v>
      </c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x14ac:dyDescent="0.2">
      <c r="A19" s="14" t="s">
        <v>821</v>
      </c>
      <c r="B19" s="10" t="s">
        <v>830</v>
      </c>
      <c r="C19" s="11" t="s">
        <v>831</v>
      </c>
      <c r="D19" s="11" t="str">
        <f t="shared" si="0"/>
        <v>CVPR_-1</v>
      </c>
      <c r="E19" s="11"/>
      <c r="F19" s="148">
        <v>1997</v>
      </c>
      <c r="G19" s="148">
        <v>11</v>
      </c>
      <c r="H19" s="148">
        <v>16</v>
      </c>
      <c r="I19" s="23"/>
      <c r="J19" s="11">
        <v>-1.5</v>
      </c>
      <c r="K19" s="11">
        <v>-1</v>
      </c>
      <c r="L19" s="8"/>
      <c r="M19" s="8"/>
      <c r="N19" s="8"/>
      <c r="O19" s="8"/>
      <c r="P19" s="8"/>
      <c r="Q19" s="8"/>
      <c r="R19" s="8">
        <v>0.35433600000000004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>
        <v>30.354916799999998</v>
      </c>
      <c r="AQ19" s="17"/>
      <c r="AR19" s="17"/>
      <c r="AS19" s="8">
        <v>0.53200000000000003</v>
      </c>
      <c r="AT19" s="8"/>
      <c r="AU19" s="8"/>
      <c r="AV19" s="8">
        <v>-8.3640000000000008</v>
      </c>
      <c r="AW19" s="8">
        <v>-27.423999999999999</v>
      </c>
      <c r="AX19" s="8" t="s">
        <v>865</v>
      </c>
      <c r="AY19" s="8" t="s">
        <v>864</v>
      </c>
      <c r="AZ19" s="8"/>
      <c r="BA19" s="8" t="s">
        <v>864</v>
      </c>
      <c r="BB19" s="8" t="s">
        <v>864</v>
      </c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x14ac:dyDescent="0.2">
      <c r="A20" s="14" t="s">
        <v>821</v>
      </c>
      <c r="B20" s="10" t="s">
        <v>830</v>
      </c>
      <c r="C20" s="11" t="s">
        <v>831</v>
      </c>
      <c r="D20" s="11" t="str">
        <f t="shared" si="0"/>
        <v>CVPR_5</v>
      </c>
      <c r="E20" s="11"/>
      <c r="F20" s="148">
        <v>1997</v>
      </c>
      <c r="G20" s="148">
        <v>11</v>
      </c>
      <c r="H20" s="148">
        <v>16</v>
      </c>
      <c r="I20" s="23"/>
      <c r="J20" s="11">
        <v>0</v>
      </c>
      <c r="K20" s="11">
        <v>5</v>
      </c>
      <c r="L20" s="8"/>
      <c r="M20" s="8"/>
      <c r="N20" s="8"/>
      <c r="O20" s="8"/>
      <c r="P20" s="8"/>
      <c r="Q20" s="8"/>
      <c r="R20" s="8">
        <v>0.6342286932943485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>
        <v>3.5000472</v>
      </c>
      <c r="AQ20" s="17"/>
      <c r="AR20" s="17"/>
      <c r="AS20" s="8">
        <v>0.161</v>
      </c>
      <c r="AT20" s="8"/>
      <c r="AU20" s="8"/>
      <c r="AV20" s="8">
        <v>-1.091</v>
      </c>
      <c r="AW20" s="8">
        <v>-26.631</v>
      </c>
      <c r="AX20" s="8" t="s">
        <v>865</v>
      </c>
      <c r="AY20" s="8" t="s">
        <v>864</v>
      </c>
      <c r="AZ20" s="8"/>
      <c r="BA20" s="8" t="s">
        <v>864</v>
      </c>
      <c r="BB20" s="8" t="s">
        <v>864</v>
      </c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x14ac:dyDescent="0.2">
      <c r="A21" s="14" t="s">
        <v>821</v>
      </c>
      <c r="B21" s="10" t="s">
        <v>830</v>
      </c>
      <c r="C21" s="11" t="s">
        <v>831</v>
      </c>
      <c r="D21" s="11" t="str">
        <f t="shared" si="0"/>
        <v>CVPR_10</v>
      </c>
      <c r="E21" s="11"/>
      <c r="F21" s="148">
        <v>1997</v>
      </c>
      <c r="G21" s="148">
        <v>11</v>
      </c>
      <c r="H21" s="148">
        <v>16</v>
      </c>
      <c r="I21" s="23"/>
      <c r="J21" s="11">
        <v>5</v>
      </c>
      <c r="K21" s="11">
        <v>10</v>
      </c>
      <c r="L21" s="8"/>
      <c r="M21" s="8"/>
      <c r="N21" s="8"/>
      <c r="O21" s="8"/>
      <c r="P21" s="8"/>
      <c r="Q21" s="8"/>
      <c r="R21" s="8">
        <v>0.92466593843681666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>
        <v>0.91488479999999994</v>
      </c>
      <c r="AQ21" s="17"/>
      <c r="AR21" s="17"/>
      <c r="AS21" s="8">
        <v>5.6000000000000001E-2</v>
      </c>
      <c r="AT21" s="8"/>
      <c r="AU21" s="8"/>
      <c r="AV21" s="8">
        <v>1.5740000000000001</v>
      </c>
      <c r="AW21" s="8">
        <v>-25.905000000000001</v>
      </c>
      <c r="AX21" s="8" t="s">
        <v>865</v>
      </c>
      <c r="AY21" s="8" t="s">
        <v>864</v>
      </c>
      <c r="AZ21" s="8"/>
      <c r="BA21" s="8" t="s">
        <v>864</v>
      </c>
      <c r="BB21" s="8" t="s">
        <v>864</v>
      </c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x14ac:dyDescent="0.2">
      <c r="A22" s="14" t="s">
        <v>821</v>
      </c>
      <c r="B22" s="12" t="s">
        <v>830</v>
      </c>
      <c r="C22" s="12" t="s">
        <v>831</v>
      </c>
      <c r="D22" s="11" t="str">
        <f t="shared" si="0"/>
        <v>CVPR_20</v>
      </c>
      <c r="E22" s="11"/>
      <c r="F22" s="148">
        <v>1997</v>
      </c>
      <c r="G22" s="149">
        <v>11</v>
      </c>
      <c r="H22" s="149">
        <v>16</v>
      </c>
      <c r="I22" s="23"/>
      <c r="J22" s="12">
        <v>10</v>
      </c>
      <c r="K22" s="12">
        <v>20</v>
      </c>
      <c r="L22" s="14"/>
      <c r="M22" s="14"/>
      <c r="N22" s="14"/>
      <c r="O22" s="14"/>
      <c r="P22" s="14"/>
      <c r="Q22" s="14"/>
      <c r="R22" s="14">
        <v>1.163510881758024</v>
      </c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>
        <v>0.67996800000000002</v>
      </c>
      <c r="AQ22" s="18"/>
      <c r="AR22" s="18"/>
      <c r="AS22" s="14">
        <v>4.4999999999999998E-2</v>
      </c>
      <c r="AT22" s="14"/>
      <c r="AU22" s="14"/>
      <c r="AV22" s="14">
        <v>3.089</v>
      </c>
      <c r="AW22" s="14">
        <v>-24.792000000000002</v>
      </c>
      <c r="AX22" s="8" t="s">
        <v>865</v>
      </c>
      <c r="AY22" s="8" t="s">
        <v>864</v>
      </c>
      <c r="AZ22" s="14"/>
      <c r="BA22" s="8" t="s">
        <v>864</v>
      </c>
      <c r="BB22" s="8" t="s">
        <v>864</v>
      </c>
      <c r="BC22" s="14"/>
      <c r="BD22" s="8"/>
      <c r="BE22" s="14"/>
      <c r="BF22" s="14"/>
      <c r="BG22" s="14"/>
      <c r="BH22" s="14"/>
      <c r="BI22" s="14"/>
      <c r="BJ22" s="14"/>
      <c r="BK22" s="14"/>
      <c r="BL22" s="14"/>
      <c r="BM22" s="8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x14ac:dyDescent="0.2">
      <c r="A23" s="14" t="s">
        <v>821</v>
      </c>
      <c r="B23" s="12" t="s">
        <v>830</v>
      </c>
      <c r="C23" s="12" t="s">
        <v>831</v>
      </c>
      <c r="D23" s="11" t="str">
        <f t="shared" si="0"/>
        <v>CVPR_40</v>
      </c>
      <c r="E23" s="11"/>
      <c r="F23" s="148">
        <v>1997</v>
      </c>
      <c r="G23" s="149">
        <v>11</v>
      </c>
      <c r="H23" s="149">
        <v>16</v>
      </c>
      <c r="I23" s="23"/>
      <c r="J23" s="12">
        <v>20</v>
      </c>
      <c r="K23" s="12">
        <v>40</v>
      </c>
      <c r="L23" s="14"/>
      <c r="M23" s="14"/>
      <c r="N23" s="14"/>
      <c r="O23" s="14"/>
      <c r="P23" s="14"/>
      <c r="Q23" s="14"/>
      <c r="R23" s="14">
        <v>0.95090839870423705</v>
      </c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>
        <v>0.55281119999999995</v>
      </c>
      <c r="AQ23" s="18"/>
      <c r="AR23" s="18"/>
      <c r="AS23" s="14">
        <v>4.1000000000000002E-2</v>
      </c>
      <c r="AT23" s="14"/>
      <c r="AU23" s="14"/>
      <c r="AV23" s="14">
        <v>4.3810000000000002</v>
      </c>
      <c r="AW23" s="14">
        <v>-24.154</v>
      </c>
      <c r="AX23" s="8" t="s">
        <v>865</v>
      </c>
      <c r="AY23" s="8" t="s">
        <v>864</v>
      </c>
      <c r="AZ23" s="14"/>
      <c r="BA23" s="8" t="s">
        <v>864</v>
      </c>
      <c r="BB23" s="8" t="s">
        <v>864</v>
      </c>
      <c r="BC23" s="14"/>
      <c r="BD23" s="8"/>
      <c r="BE23" s="14"/>
      <c r="BF23" s="14"/>
      <c r="BG23" s="14"/>
      <c r="BH23" s="14"/>
      <c r="BI23" s="14"/>
      <c r="BJ23" s="14"/>
      <c r="BK23" s="14"/>
      <c r="BL23" s="14"/>
      <c r="BM23" s="8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x14ac:dyDescent="0.2">
      <c r="A24" s="14" t="s">
        <v>821</v>
      </c>
      <c r="B24" s="12" t="s">
        <v>830</v>
      </c>
      <c r="C24" s="12" t="s">
        <v>831</v>
      </c>
      <c r="D24" s="11" t="str">
        <f t="shared" si="0"/>
        <v>CVPR_60</v>
      </c>
      <c r="E24" s="11"/>
      <c r="F24" s="148">
        <v>1997</v>
      </c>
      <c r="G24" s="149">
        <v>11</v>
      </c>
      <c r="H24" s="149">
        <v>16</v>
      </c>
      <c r="I24" s="23"/>
      <c r="J24" s="12">
        <v>40</v>
      </c>
      <c r="K24" s="12">
        <v>60</v>
      </c>
      <c r="L24" s="14"/>
      <c r="M24" s="14"/>
      <c r="N24" s="14"/>
      <c r="O24" s="14"/>
      <c r="P24" s="14"/>
      <c r="Q24" s="14"/>
      <c r="R24" s="14">
        <v>1.5171803442648839</v>
      </c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>
        <v>0.45151679999999994</v>
      </c>
      <c r="AQ24" s="18"/>
      <c r="AR24" s="18"/>
      <c r="AS24" s="14">
        <v>3.5000000000000003E-2</v>
      </c>
      <c r="AT24" s="14"/>
      <c r="AU24" s="14"/>
      <c r="AV24" s="14">
        <v>4.4850000000000003</v>
      </c>
      <c r="AW24" s="14">
        <v>-24.960999999999999</v>
      </c>
      <c r="AX24" s="8" t="s">
        <v>865</v>
      </c>
      <c r="AY24" s="8" t="s">
        <v>864</v>
      </c>
      <c r="AZ24" s="14"/>
      <c r="BA24" s="8" t="s">
        <v>864</v>
      </c>
      <c r="BB24" s="8" t="s">
        <v>864</v>
      </c>
      <c r="BC24" s="14"/>
      <c r="BD24" s="8"/>
      <c r="BE24" s="14"/>
      <c r="BF24" s="14"/>
      <c r="BG24" s="14"/>
      <c r="BH24" s="14"/>
      <c r="BI24" s="14"/>
      <c r="BJ24" s="14"/>
      <c r="BK24" s="14"/>
      <c r="BL24" s="14"/>
      <c r="BM24" s="8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x14ac:dyDescent="0.2">
      <c r="A25" s="14" t="s">
        <v>821</v>
      </c>
      <c r="B25" s="12" t="s">
        <v>828</v>
      </c>
      <c r="C25" s="12" t="s">
        <v>832</v>
      </c>
      <c r="D25" s="11" t="str">
        <f t="shared" si="0"/>
        <v>GCPR_-1.5</v>
      </c>
      <c r="E25" s="11"/>
      <c r="F25" s="148">
        <v>1997</v>
      </c>
      <c r="G25" s="149">
        <v>11</v>
      </c>
      <c r="H25" s="149">
        <v>15</v>
      </c>
      <c r="I25" s="23"/>
      <c r="J25" s="12">
        <v>-3.5</v>
      </c>
      <c r="K25" s="12">
        <v>-1.5</v>
      </c>
      <c r="L25" s="14"/>
      <c r="M25" s="14"/>
      <c r="N25" s="14"/>
      <c r="O25" s="14"/>
      <c r="P25" s="14"/>
      <c r="Q25" s="14"/>
      <c r="R25" s="14">
        <v>4.6657728862417328E-2</v>
      </c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>
        <v>49.29696959999999</v>
      </c>
      <c r="AQ25" s="18"/>
      <c r="AR25" s="18"/>
      <c r="AS25" s="14">
        <v>0.81899999999999995</v>
      </c>
      <c r="AT25" s="14"/>
      <c r="AU25" s="14"/>
      <c r="AV25" s="14">
        <v>-6.3920000000000003</v>
      </c>
      <c r="AW25" s="14">
        <v>-28.602</v>
      </c>
      <c r="AX25" s="8" t="s">
        <v>865</v>
      </c>
      <c r="AY25" s="8" t="s">
        <v>844</v>
      </c>
      <c r="AZ25" s="14"/>
      <c r="BA25" s="8">
        <v>109.88</v>
      </c>
      <c r="BB25" s="8">
        <v>6.01</v>
      </c>
      <c r="BC25" s="14"/>
      <c r="BD25" s="8"/>
      <c r="BE25" s="14"/>
      <c r="BF25" s="14"/>
      <c r="BG25" s="14"/>
      <c r="BH25" s="14"/>
      <c r="BI25" s="14"/>
      <c r="BJ25" s="14"/>
      <c r="BK25" s="14"/>
      <c r="BL25" s="14"/>
      <c r="BM25" s="8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x14ac:dyDescent="0.2">
      <c r="A26" s="14" t="s">
        <v>821</v>
      </c>
      <c r="B26" s="12" t="s">
        <v>828</v>
      </c>
      <c r="C26" s="12" t="s">
        <v>832</v>
      </c>
      <c r="D26" s="11" t="str">
        <f t="shared" si="0"/>
        <v>GCPR_-1</v>
      </c>
      <c r="E26" s="11"/>
      <c r="F26" s="148">
        <v>1997</v>
      </c>
      <c r="G26" s="149">
        <v>11</v>
      </c>
      <c r="H26" s="149">
        <v>15</v>
      </c>
      <c r="I26" s="23"/>
      <c r="J26" s="12">
        <v>-1.5</v>
      </c>
      <c r="K26" s="12">
        <v>-1</v>
      </c>
      <c r="L26" s="14"/>
      <c r="M26" s="14"/>
      <c r="N26" s="14"/>
      <c r="O26" s="14"/>
      <c r="P26" s="14"/>
      <c r="Q26" s="14"/>
      <c r="R26" s="14">
        <v>9.3087216956419236E-2</v>
      </c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>
        <v>32.496107999999992</v>
      </c>
      <c r="AQ26" s="18"/>
      <c r="AR26" s="18"/>
      <c r="AS26" s="14">
        <v>0.99299999999999999</v>
      </c>
      <c r="AT26" s="14"/>
      <c r="AU26" s="14"/>
      <c r="AV26" s="14">
        <v>-5.0469999999999997</v>
      </c>
      <c r="AW26" s="14">
        <v>-27.795000000000002</v>
      </c>
      <c r="AX26" s="8" t="s">
        <v>865</v>
      </c>
      <c r="AY26" s="8" t="s">
        <v>845</v>
      </c>
      <c r="AZ26" s="14"/>
      <c r="BA26" s="8">
        <v>135.47999999999999</v>
      </c>
      <c r="BB26" s="8">
        <v>6.16</v>
      </c>
      <c r="BC26" s="14"/>
      <c r="BD26" s="8"/>
      <c r="BE26" s="14"/>
      <c r="BF26" s="14"/>
      <c r="BG26" s="14"/>
      <c r="BH26" s="14"/>
      <c r="BI26" s="14"/>
      <c r="BJ26" s="14"/>
      <c r="BK26" s="14"/>
      <c r="BL26" s="14"/>
      <c r="BM26" s="8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x14ac:dyDescent="0.2">
      <c r="A27" s="14" t="s">
        <v>821</v>
      </c>
      <c r="B27" s="12" t="s">
        <v>828</v>
      </c>
      <c r="C27" s="12" t="s">
        <v>832</v>
      </c>
      <c r="D27" s="11" t="str">
        <f t="shared" si="0"/>
        <v>GCPR_5</v>
      </c>
      <c r="E27" s="11"/>
      <c r="F27" s="148">
        <v>1997</v>
      </c>
      <c r="G27" s="149">
        <v>11</v>
      </c>
      <c r="H27" s="149">
        <v>15</v>
      </c>
      <c r="I27" s="23"/>
      <c r="J27" s="12">
        <v>0</v>
      </c>
      <c r="K27" s="12">
        <v>5</v>
      </c>
      <c r="L27" s="14"/>
      <c r="M27" s="14"/>
      <c r="N27" s="14"/>
      <c r="O27" s="14"/>
      <c r="P27" s="14"/>
      <c r="Q27" s="14"/>
      <c r="R27" s="14">
        <v>0.62643178790192544</v>
      </c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>
        <v>4.1800127999999992</v>
      </c>
      <c r="AQ27" s="18"/>
      <c r="AR27" s="18"/>
      <c r="AS27" s="14">
        <v>0.22900000000000001</v>
      </c>
      <c r="AT27" s="14"/>
      <c r="AU27" s="14"/>
      <c r="AV27" s="14">
        <v>-0.72199999999999998</v>
      </c>
      <c r="AW27" s="14">
        <v>-26.757000000000001</v>
      </c>
      <c r="AX27" s="8" t="s">
        <v>865</v>
      </c>
      <c r="AY27" s="8" t="s">
        <v>846</v>
      </c>
      <c r="AZ27" s="14"/>
      <c r="BA27" s="8">
        <v>171.59</v>
      </c>
      <c r="BB27" s="8">
        <v>6.36</v>
      </c>
      <c r="BC27" s="14"/>
      <c r="BD27" s="8"/>
      <c r="BE27" s="14"/>
      <c r="BF27" s="14"/>
      <c r="BG27" s="14"/>
      <c r="BH27" s="14"/>
      <c r="BI27" s="14"/>
      <c r="BJ27" s="14"/>
      <c r="BK27" s="14"/>
      <c r="BL27" s="14"/>
      <c r="BM27" s="8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x14ac:dyDescent="0.2">
      <c r="A28" s="14" t="s">
        <v>821</v>
      </c>
      <c r="B28" s="12" t="s">
        <v>828</v>
      </c>
      <c r="C28" s="12" t="s">
        <v>832</v>
      </c>
      <c r="D28" s="11" t="str">
        <f t="shared" si="0"/>
        <v>GCPR_10</v>
      </c>
      <c r="E28" s="11"/>
      <c r="F28" s="148">
        <v>1997</v>
      </c>
      <c r="G28" s="149">
        <v>11</v>
      </c>
      <c r="H28" s="149">
        <v>15</v>
      </c>
      <c r="I28" s="23"/>
      <c r="J28" s="12">
        <v>5</v>
      </c>
      <c r="K28" s="12">
        <v>10</v>
      </c>
      <c r="L28" s="14"/>
      <c r="M28" s="14"/>
      <c r="N28" s="14"/>
      <c r="O28" s="14"/>
      <c r="P28" s="14"/>
      <c r="Q28" s="14"/>
      <c r="R28" s="14">
        <v>1.4980618441005291</v>
      </c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>
        <v>1.272648</v>
      </c>
      <c r="AQ28" s="18"/>
      <c r="AR28" s="18"/>
      <c r="AS28" s="14">
        <v>8.1000000000000003E-2</v>
      </c>
      <c r="AT28" s="14"/>
      <c r="AU28" s="14"/>
      <c r="AV28" s="14">
        <v>2.3130000000000002</v>
      </c>
      <c r="AW28" s="14">
        <v>-25.853999999999999</v>
      </c>
      <c r="AX28" s="8" t="s">
        <v>865</v>
      </c>
      <c r="AY28" s="8" t="s">
        <v>847</v>
      </c>
      <c r="AZ28" s="14"/>
      <c r="BA28" s="8">
        <v>121.4</v>
      </c>
      <c r="BB28" s="8">
        <v>6.14</v>
      </c>
      <c r="BC28" s="14"/>
      <c r="BD28" s="8"/>
      <c r="BE28" s="14"/>
      <c r="BF28" s="14"/>
      <c r="BG28" s="14"/>
      <c r="BH28" s="14"/>
      <c r="BI28" s="14"/>
      <c r="BJ28" s="14"/>
      <c r="BK28" s="14"/>
      <c r="BL28" s="14"/>
      <c r="BM28" s="8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x14ac:dyDescent="0.2">
      <c r="A29" s="14" t="s">
        <v>821</v>
      </c>
      <c r="B29" s="12" t="s">
        <v>828</v>
      </c>
      <c r="C29" s="12" t="s">
        <v>832</v>
      </c>
      <c r="D29" s="11" t="str">
        <f t="shared" si="0"/>
        <v>GCPR_20</v>
      </c>
      <c r="E29" s="11"/>
      <c r="F29" s="148">
        <v>1997</v>
      </c>
      <c r="G29" s="149">
        <v>11</v>
      </c>
      <c r="H29" s="149">
        <v>15</v>
      </c>
      <c r="I29" s="23"/>
      <c r="J29" s="12">
        <v>10</v>
      </c>
      <c r="K29" s="12">
        <v>20</v>
      </c>
      <c r="L29" s="14"/>
      <c r="M29" s="14"/>
      <c r="N29" s="14"/>
      <c r="O29" s="14"/>
      <c r="P29" s="14"/>
      <c r="Q29" s="14"/>
      <c r="R29" s="14">
        <v>1.1329663815649105</v>
      </c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>
        <v>0.74246879999999993</v>
      </c>
      <c r="AQ29" s="18"/>
      <c r="AR29" s="18"/>
      <c r="AS29" s="14">
        <v>5.1999999999999998E-2</v>
      </c>
      <c r="AT29" s="14"/>
      <c r="AU29" s="14"/>
      <c r="AV29" s="14">
        <v>2.0739999999999998</v>
      </c>
      <c r="AW29" s="14">
        <v>-25.844000000000001</v>
      </c>
      <c r="AX29" s="8" t="s">
        <v>865</v>
      </c>
      <c r="AY29" s="8" t="s">
        <v>848</v>
      </c>
      <c r="AZ29" s="14"/>
      <c r="BA29" s="8">
        <v>87.52</v>
      </c>
      <c r="BB29" s="8">
        <v>4.38</v>
      </c>
      <c r="BC29" s="14"/>
      <c r="BD29" s="8"/>
      <c r="BE29" s="14"/>
      <c r="BF29" s="14"/>
      <c r="BG29" s="14"/>
      <c r="BH29" s="14"/>
      <c r="BI29" s="14"/>
      <c r="BJ29" s="14"/>
      <c r="BK29" s="14"/>
      <c r="BL29" s="14"/>
      <c r="BM29" s="8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x14ac:dyDescent="0.2">
      <c r="A30" s="14" t="s">
        <v>821</v>
      </c>
      <c r="B30" s="12" t="s">
        <v>828</v>
      </c>
      <c r="C30" s="12" t="s">
        <v>832</v>
      </c>
      <c r="D30" s="11" t="str">
        <f t="shared" si="0"/>
        <v>GCPR_40</v>
      </c>
      <c r="E30" s="11"/>
      <c r="F30" s="148">
        <v>1997</v>
      </c>
      <c r="G30" s="149">
        <v>11</v>
      </c>
      <c r="H30" s="149">
        <v>15</v>
      </c>
      <c r="I30" s="23"/>
      <c r="J30" s="12">
        <v>20</v>
      </c>
      <c r="K30" s="12">
        <v>40</v>
      </c>
      <c r="L30" s="14"/>
      <c r="M30" s="14"/>
      <c r="N30" s="14"/>
      <c r="O30" s="14"/>
      <c r="P30" s="14"/>
      <c r="Q30" s="14"/>
      <c r="R30" s="14">
        <v>1.3130105000056953</v>
      </c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>
        <v>0.44074079999999993</v>
      </c>
      <c r="AQ30" s="18"/>
      <c r="AR30" s="18"/>
      <c r="AS30" s="14">
        <v>3.5000000000000003E-2</v>
      </c>
      <c r="AT30" s="14"/>
      <c r="AU30" s="14"/>
      <c r="AV30" s="14">
        <v>3.258</v>
      </c>
      <c r="AW30" s="14">
        <v>-24.196999999999999</v>
      </c>
      <c r="AX30" s="8" t="s">
        <v>865</v>
      </c>
      <c r="AY30" s="8" t="s">
        <v>849</v>
      </c>
      <c r="AZ30" s="14"/>
      <c r="BA30" s="8">
        <v>-16.16</v>
      </c>
      <c r="BB30" s="8">
        <v>5.4</v>
      </c>
      <c r="BC30" s="14"/>
      <c r="BD30" s="8"/>
      <c r="BE30" s="14"/>
      <c r="BF30" s="14"/>
      <c r="BG30" s="14"/>
      <c r="BH30" s="14"/>
      <c r="BI30" s="14"/>
      <c r="BJ30" s="14"/>
      <c r="BK30" s="14"/>
      <c r="BL30" s="14"/>
      <c r="BM30" s="8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x14ac:dyDescent="0.2">
      <c r="A31" s="14" t="s">
        <v>821</v>
      </c>
      <c r="B31" s="12" t="s">
        <v>828</v>
      </c>
      <c r="C31" s="12" t="s">
        <v>832</v>
      </c>
      <c r="D31" s="11" t="str">
        <f t="shared" si="0"/>
        <v>GCPR_60</v>
      </c>
      <c r="E31" s="11"/>
      <c r="F31" s="148">
        <v>1997</v>
      </c>
      <c r="G31" s="149">
        <v>11</v>
      </c>
      <c r="H31" s="149">
        <v>15</v>
      </c>
      <c r="I31" s="23"/>
      <c r="J31" s="12">
        <v>40</v>
      </c>
      <c r="K31" s="12">
        <v>60</v>
      </c>
      <c r="L31" s="14"/>
      <c r="M31" s="14"/>
      <c r="N31" s="14"/>
      <c r="O31" s="14"/>
      <c r="P31" s="14"/>
      <c r="Q31" s="14"/>
      <c r="R31" s="14">
        <v>1.413384565519048</v>
      </c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>
        <v>0.31035119999999994</v>
      </c>
      <c r="AQ31" s="18"/>
      <c r="AR31" s="18"/>
      <c r="AS31" s="14">
        <v>2.9000000000000001E-2</v>
      </c>
      <c r="AT31" s="14"/>
      <c r="AU31" s="14"/>
      <c r="AV31" s="14">
        <v>3.5430000000000001</v>
      </c>
      <c r="AW31" s="14">
        <v>-23.292999999999999</v>
      </c>
      <c r="AX31" s="8" t="s">
        <v>865</v>
      </c>
      <c r="AY31" s="8" t="s">
        <v>850</v>
      </c>
      <c r="AZ31" s="14"/>
      <c r="BA31" s="8">
        <v>-84.09</v>
      </c>
      <c r="BB31" s="8">
        <v>3.75</v>
      </c>
      <c r="BC31" s="14"/>
      <c r="BD31" s="8"/>
      <c r="BE31" s="14"/>
      <c r="BF31" s="14"/>
      <c r="BG31" s="14"/>
      <c r="BH31" s="14"/>
      <c r="BI31" s="14"/>
      <c r="BJ31" s="14"/>
      <c r="BK31" s="14"/>
      <c r="BL31" s="14"/>
      <c r="BM31" s="8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x14ac:dyDescent="0.2">
      <c r="A32" s="14" t="s">
        <v>821</v>
      </c>
      <c r="B32" s="12" t="s">
        <v>829</v>
      </c>
      <c r="C32" s="12" t="s">
        <v>833</v>
      </c>
      <c r="D32" s="11" t="str">
        <f t="shared" si="0"/>
        <v>NFPR_5</v>
      </c>
      <c r="E32" s="11"/>
      <c r="F32" s="148">
        <v>1997</v>
      </c>
      <c r="G32" s="149">
        <v>11</v>
      </c>
      <c r="H32" s="149">
        <v>14</v>
      </c>
      <c r="I32" s="23"/>
      <c r="J32" s="12">
        <v>0</v>
      </c>
      <c r="K32" s="12">
        <v>5</v>
      </c>
      <c r="L32" s="14"/>
      <c r="M32" s="14"/>
      <c r="N32" s="14"/>
      <c r="O32" s="14"/>
      <c r="P32" s="14"/>
      <c r="Q32" s="14"/>
      <c r="R32" s="14">
        <v>1.3033698042765069</v>
      </c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>
        <v>1.1142407999999999</v>
      </c>
      <c r="AQ32" s="18"/>
      <c r="AR32" s="18"/>
      <c r="AS32" s="14">
        <v>0.1</v>
      </c>
      <c r="AT32" s="14"/>
      <c r="AU32" s="14"/>
      <c r="AV32" s="14">
        <v>2.2650000000000001</v>
      </c>
      <c r="AW32" s="14">
        <v>-25.109000000000002</v>
      </c>
      <c r="AX32" s="8" t="s">
        <v>865</v>
      </c>
      <c r="AY32" s="8" t="s">
        <v>851</v>
      </c>
      <c r="AZ32" s="14"/>
      <c r="BA32" s="8">
        <v>153.82</v>
      </c>
      <c r="BB32" s="8">
        <v>5.62</v>
      </c>
      <c r="BC32" s="14"/>
      <c r="BD32" s="8"/>
      <c r="BE32" s="14"/>
      <c r="BF32" s="14"/>
      <c r="BG32" s="14"/>
      <c r="BH32" s="14"/>
      <c r="BI32" s="14"/>
      <c r="BJ32" s="14"/>
      <c r="BK32" s="14"/>
      <c r="BL32" s="14"/>
      <c r="BM32" s="8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x14ac:dyDescent="0.2">
      <c r="A33" s="14" t="s">
        <v>821</v>
      </c>
      <c r="B33" s="12" t="s">
        <v>829</v>
      </c>
      <c r="C33" s="12" t="s">
        <v>833</v>
      </c>
      <c r="D33" s="11" t="str">
        <f t="shared" si="0"/>
        <v>NFPR_10</v>
      </c>
      <c r="E33" s="11"/>
      <c r="F33" s="148">
        <v>1997</v>
      </c>
      <c r="G33" s="149">
        <v>11</v>
      </c>
      <c r="H33" s="149">
        <v>14</v>
      </c>
      <c r="I33" s="23"/>
      <c r="J33" s="12">
        <v>5</v>
      </c>
      <c r="K33" s="12">
        <v>10</v>
      </c>
      <c r="L33" s="14"/>
      <c r="M33" s="14"/>
      <c r="N33" s="14"/>
      <c r="O33" s="14"/>
      <c r="P33" s="14"/>
      <c r="Q33" s="14"/>
      <c r="R33" s="14">
        <v>1.487789254777254</v>
      </c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>
        <v>0.87178079999999991</v>
      </c>
      <c r="AQ33" s="18"/>
      <c r="AR33" s="18"/>
      <c r="AS33" s="14">
        <v>8.4000000000000005E-2</v>
      </c>
      <c r="AT33" s="14"/>
      <c r="AU33" s="14"/>
      <c r="AV33" s="14">
        <v>3.0310000000000001</v>
      </c>
      <c r="AW33" s="14">
        <v>-23.65</v>
      </c>
      <c r="AX33" s="8" t="s">
        <v>865</v>
      </c>
      <c r="AY33" s="8" t="s">
        <v>852</v>
      </c>
      <c r="AZ33" s="14"/>
      <c r="BA33" s="8">
        <v>153.38</v>
      </c>
      <c r="BB33" s="8">
        <v>5.97</v>
      </c>
      <c r="BC33" s="14"/>
      <c r="BD33" s="8"/>
      <c r="BE33" s="14"/>
      <c r="BF33" s="14"/>
      <c r="BG33" s="14"/>
      <c r="BH33" s="14"/>
      <c r="BI33" s="14"/>
      <c r="BJ33" s="14"/>
      <c r="BK33" s="14"/>
      <c r="BL33" s="14"/>
      <c r="BM33" s="8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x14ac:dyDescent="0.2">
      <c r="A34" s="14" t="s">
        <v>821</v>
      </c>
      <c r="B34" s="12" t="s">
        <v>829</v>
      </c>
      <c r="C34" s="12" t="s">
        <v>833</v>
      </c>
      <c r="D34" s="11" t="str">
        <f t="shared" si="0"/>
        <v>NFPR_20</v>
      </c>
      <c r="E34" s="11"/>
      <c r="F34" s="148">
        <v>1997</v>
      </c>
      <c r="G34" s="149">
        <v>11</v>
      </c>
      <c r="H34" s="149">
        <v>14</v>
      </c>
      <c r="I34" s="23"/>
      <c r="J34" s="12">
        <v>10</v>
      </c>
      <c r="K34" s="12">
        <v>20</v>
      </c>
      <c r="L34" s="14"/>
      <c r="M34" s="14"/>
      <c r="N34" s="14"/>
      <c r="O34" s="14"/>
      <c r="P34" s="14"/>
      <c r="Q34" s="14"/>
      <c r="R34" s="14">
        <v>1.6102582064302156</v>
      </c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>
        <v>0.59052719999999992</v>
      </c>
      <c r="AQ34" s="18"/>
      <c r="AR34" s="18"/>
      <c r="AS34" s="14">
        <v>5.8000000000000003E-2</v>
      </c>
      <c r="AT34" s="14"/>
      <c r="AU34" s="14"/>
      <c r="AV34" s="14">
        <v>3.7570000000000001</v>
      </c>
      <c r="AW34" s="14">
        <v>-22.914000000000001</v>
      </c>
      <c r="AX34" s="8" t="s">
        <v>865</v>
      </c>
      <c r="AY34" s="8" t="s">
        <v>853</v>
      </c>
      <c r="AZ34" s="14"/>
      <c r="BA34" s="8">
        <v>104.2</v>
      </c>
      <c r="BB34" s="8">
        <v>6.3</v>
      </c>
      <c r="BC34" s="14"/>
      <c r="BD34" s="8"/>
      <c r="BE34" s="14"/>
      <c r="BF34" s="14"/>
      <c r="BG34" s="14"/>
      <c r="BH34" s="14"/>
      <c r="BI34" s="14"/>
      <c r="BJ34" s="14"/>
      <c r="BK34" s="14"/>
      <c r="BL34" s="14"/>
      <c r="BM34" s="8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x14ac:dyDescent="0.2">
      <c r="A35" s="14" t="s">
        <v>821</v>
      </c>
      <c r="B35" s="12" t="s">
        <v>829</v>
      </c>
      <c r="C35" s="12" t="s">
        <v>833</v>
      </c>
      <c r="D35" s="11" t="str">
        <f t="shared" si="0"/>
        <v>NFPR_40</v>
      </c>
      <c r="E35" s="11"/>
      <c r="F35" s="148">
        <v>1997</v>
      </c>
      <c r="G35" s="149">
        <v>11</v>
      </c>
      <c r="H35" s="149">
        <v>14</v>
      </c>
      <c r="I35" s="23"/>
      <c r="J35" s="12">
        <v>20</v>
      </c>
      <c r="K35" s="12">
        <v>40</v>
      </c>
      <c r="L35" s="14"/>
      <c r="M35" s="14"/>
      <c r="N35" s="14"/>
      <c r="O35" s="14"/>
      <c r="P35" s="14"/>
      <c r="Q35" s="14"/>
      <c r="R35" s="14">
        <v>1.557465491251232</v>
      </c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>
        <v>0.22198799999999999</v>
      </c>
      <c r="AQ35" s="18"/>
      <c r="AR35" s="18"/>
      <c r="AS35" s="14">
        <v>2.9000000000000001E-2</v>
      </c>
      <c r="AT35" s="14"/>
      <c r="AU35" s="14"/>
      <c r="AV35" s="14">
        <v>2.7869999999999999</v>
      </c>
      <c r="AW35" s="14">
        <v>-22.661999999999999</v>
      </c>
      <c r="AX35" s="8" t="s">
        <v>865</v>
      </c>
      <c r="AY35" s="8" t="s">
        <v>854</v>
      </c>
      <c r="AZ35" s="14"/>
      <c r="BA35" s="8">
        <v>-192.12</v>
      </c>
      <c r="BB35" s="8">
        <v>4.12</v>
      </c>
      <c r="BC35" s="14"/>
      <c r="BD35" s="8"/>
      <c r="BE35" s="14"/>
      <c r="BF35" s="14"/>
      <c r="BG35" s="14"/>
      <c r="BH35" s="14"/>
      <c r="BI35" s="14"/>
      <c r="BJ35" s="14"/>
      <c r="BK35" s="14"/>
      <c r="BL35" s="14"/>
      <c r="BM35" s="8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x14ac:dyDescent="0.2">
      <c r="A36" s="14" t="s">
        <v>821</v>
      </c>
      <c r="B36" s="12" t="s">
        <v>829</v>
      </c>
      <c r="C36" s="12" t="s">
        <v>833</v>
      </c>
      <c r="D36" s="11" t="str">
        <f t="shared" si="0"/>
        <v>NFPR_60</v>
      </c>
      <c r="E36" s="11"/>
      <c r="F36" s="148">
        <v>1997</v>
      </c>
      <c r="G36" s="149">
        <v>11</v>
      </c>
      <c r="H36" s="149">
        <v>14</v>
      </c>
      <c r="I36" s="23"/>
      <c r="J36" s="12">
        <v>40</v>
      </c>
      <c r="K36" s="12">
        <v>60</v>
      </c>
      <c r="L36" s="14"/>
      <c r="M36" s="14"/>
      <c r="N36" s="14"/>
      <c r="O36" s="14"/>
      <c r="P36" s="14"/>
      <c r="Q36" s="14"/>
      <c r="R36" s="14">
        <v>1.7272555934510752</v>
      </c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>
        <v>0.2252208</v>
      </c>
      <c r="AQ36" s="18"/>
      <c r="AR36" s="18"/>
      <c r="AS36" s="14">
        <v>2.5999999999999999E-2</v>
      </c>
      <c r="AT36" s="14"/>
      <c r="AU36" s="14"/>
      <c r="AV36" s="14">
        <v>2.0249999999999999</v>
      </c>
      <c r="AW36" s="14">
        <v>-22.998999999999999</v>
      </c>
      <c r="AX36" s="8" t="s">
        <v>865</v>
      </c>
      <c r="AY36" s="8" t="s">
        <v>855</v>
      </c>
      <c r="AZ36" s="14"/>
      <c r="BA36" s="8">
        <v>-208.9</v>
      </c>
      <c r="BB36" s="8">
        <v>4.8</v>
      </c>
      <c r="BC36" s="14"/>
      <c r="BD36" s="8"/>
      <c r="BE36" s="14"/>
      <c r="BF36" s="14"/>
      <c r="BG36" s="14"/>
      <c r="BH36" s="14"/>
      <c r="BI36" s="14"/>
      <c r="BJ36" s="14"/>
      <c r="BK36" s="14"/>
      <c r="BL36" s="14"/>
      <c r="BM36" s="8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x14ac:dyDescent="0.2">
      <c r="A37" s="14" t="s">
        <v>821</v>
      </c>
      <c r="B37" s="12" t="s">
        <v>828</v>
      </c>
      <c r="C37" s="12" t="s">
        <v>834</v>
      </c>
      <c r="D37" s="11" t="str">
        <f t="shared" si="0"/>
        <v>GCPU*_-2</v>
      </c>
      <c r="E37" s="11"/>
      <c r="F37" s="148">
        <v>1997</v>
      </c>
      <c r="G37" s="149">
        <v>11</v>
      </c>
      <c r="H37" s="149">
        <v>15</v>
      </c>
      <c r="I37" s="23"/>
      <c r="J37" s="12">
        <v>-4</v>
      </c>
      <c r="K37" s="12">
        <v>-2</v>
      </c>
      <c r="L37" s="14"/>
      <c r="M37" s="14"/>
      <c r="N37" s="14"/>
      <c r="O37" s="14"/>
      <c r="P37" s="14"/>
      <c r="Q37" s="14"/>
      <c r="R37" s="14">
        <v>1.7772E-2</v>
      </c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>
        <v>26.17</v>
      </c>
      <c r="AQ37" s="18"/>
      <c r="AR37" s="18"/>
      <c r="AS37" s="14">
        <v>1.04</v>
      </c>
      <c r="AT37" s="14"/>
      <c r="AU37" s="14"/>
      <c r="AV37" s="14">
        <v>-5.23</v>
      </c>
      <c r="AW37" s="14">
        <v>-27.95</v>
      </c>
      <c r="AX37" s="8" t="s">
        <v>865</v>
      </c>
      <c r="AY37" s="8" t="s">
        <v>864</v>
      </c>
      <c r="AZ37" s="14"/>
      <c r="BA37" s="8" t="s">
        <v>864</v>
      </c>
      <c r="BB37" s="8" t="s">
        <v>864</v>
      </c>
      <c r="BC37" s="14"/>
      <c r="BD37" s="8"/>
      <c r="BE37" s="14"/>
      <c r="BF37" s="14"/>
      <c r="BG37" s="14"/>
      <c r="BH37" s="14"/>
      <c r="BI37" s="14"/>
      <c r="BJ37" s="14"/>
      <c r="BK37" s="14"/>
      <c r="BL37" s="14"/>
      <c r="BM37" s="8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x14ac:dyDescent="0.2">
      <c r="A38" s="14" t="s">
        <v>821</v>
      </c>
      <c r="B38" s="12" t="s">
        <v>828</v>
      </c>
      <c r="C38" s="12" t="s">
        <v>834</v>
      </c>
      <c r="D38" s="11" t="str">
        <f t="shared" si="0"/>
        <v>GCPU*_-1</v>
      </c>
      <c r="E38" s="11"/>
      <c r="F38" s="148">
        <v>1997</v>
      </c>
      <c r="G38" s="149">
        <v>11</v>
      </c>
      <c r="H38" s="149">
        <v>15</v>
      </c>
      <c r="I38" s="23"/>
      <c r="J38" s="12">
        <v>-6</v>
      </c>
      <c r="K38" s="12">
        <v>-1</v>
      </c>
      <c r="L38" s="14"/>
      <c r="M38" s="14"/>
      <c r="N38" s="14"/>
      <c r="O38" s="14"/>
      <c r="P38" s="14"/>
      <c r="Q38" s="14"/>
      <c r="R38" s="14">
        <v>5.9768000000000009E-2</v>
      </c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>
        <v>46.62</v>
      </c>
      <c r="AQ38" s="18"/>
      <c r="AR38" s="18"/>
      <c r="AS38" s="14">
        <v>1.08</v>
      </c>
      <c r="AT38" s="14"/>
      <c r="AU38" s="14"/>
      <c r="AV38" s="14">
        <v>-6.7</v>
      </c>
      <c r="AW38" s="14">
        <v>-28.36</v>
      </c>
      <c r="AX38" s="8" t="s">
        <v>865</v>
      </c>
      <c r="AY38" s="8" t="s">
        <v>864</v>
      </c>
      <c r="AZ38" s="14"/>
      <c r="BA38" s="8" t="s">
        <v>864</v>
      </c>
      <c r="BB38" s="8" t="s">
        <v>864</v>
      </c>
      <c r="BC38" s="14"/>
      <c r="BD38" s="8"/>
      <c r="BE38" s="14"/>
      <c r="BF38" s="14"/>
      <c r="BG38" s="14"/>
      <c r="BH38" s="14"/>
      <c r="BI38" s="14"/>
      <c r="BJ38" s="14"/>
      <c r="BK38" s="14"/>
      <c r="BL38" s="14"/>
      <c r="BM38" s="8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x14ac:dyDescent="0.2">
      <c r="A39" s="14" t="s">
        <v>821</v>
      </c>
      <c r="B39" s="12" t="s">
        <v>828</v>
      </c>
      <c r="C39" s="12" t="s">
        <v>834</v>
      </c>
      <c r="D39" s="11" t="str">
        <f t="shared" si="0"/>
        <v>GCPU*_2</v>
      </c>
      <c r="E39" s="11"/>
      <c r="F39" s="148">
        <v>1996</v>
      </c>
      <c r="G39" s="149">
        <v>12</v>
      </c>
      <c r="H39" s="136">
        <v>4</v>
      </c>
      <c r="I39" s="23"/>
      <c r="J39" s="12">
        <v>0</v>
      </c>
      <c r="K39" s="12">
        <v>2</v>
      </c>
      <c r="L39" s="14"/>
      <c r="M39" s="14"/>
      <c r="N39" s="14"/>
      <c r="O39" s="14"/>
      <c r="P39" s="14"/>
      <c r="Q39" s="14"/>
      <c r="R39" s="14">
        <v>0.19799805329755607</v>
      </c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>
        <v>16.728999999999999</v>
      </c>
      <c r="AQ39" s="18"/>
      <c r="AR39" s="18"/>
      <c r="AS39" s="14">
        <v>0.73499999999999999</v>
      </c>
      <c r="AT39" s="14"/>
      <c r="AU39" s="14"/>
      <c r="AV39" s="14">
        <v>-2.9529999999999998</v>
      </c>
      <c r="AW39" s="14">
        <v>-27.794</v>
      </c>
      <c r="AX39" s="8" t="s">
        <v>865</v>
      </c>
      <c r="AY39" s="8" t="s">
        <v>864</v>
      </c>
      <c r="AZ39" s="14"/>
      <c r="BA39" s="8" t="s">
        <v>864</v>
      </c>
      <c r="BB39" s="8" t="s">
        <v>864</v>
      </c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x14ac:dyDescent="0.2">
      <c r="A40" s="14" t="s">
        <v>821</v>
      </c>
      <c r="B40" s="12" t="s">
        <v>828</v>
      </c>
      <c r="C40" s="12" t="s">
        <v>834</v>
      </c>
      <c r="D40" s="11" t="str">
        <f t="shared" si="0"/>
        <v>GCPU*_7</v>
      </c>
      <c r="E40" s="11"/>
      <c r="F40" s="148">
        <v>1996</v>
      </c>
      <c r="G40" s="149">
        <v>12</v>
      </c>
      <c r="H40" s="136">
        <v>4</v>
      </c>
      <c r="I40" s="23"/>
      <c r="J40" s="12">
        <v>2</v>
      </c>
      <c r="K40" s="12">
        <v>7</v>
      </c>
      <c r="L40" s="14"/>
      <c r="M40" s="14"/>
      <c r="N40" s="14"/>
      <c r="O40" s="14"/>
      <c r="P40" s="14"/>
      <c r="Q40" s="14"/>
      <c r="R40" s="14">
        <v>1.1576934206718754</v>
      </c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>
        <v>1.3360000000000001</v>
      </c>
      <c r="AQ40" s="18"/>
      <c r="AR40" s="18"/>
      <c r="AS40" s="14">
        <v>6.0999999999999999E-2</v>
      </c>
      <c r="AT40" s="14"/>
      <c r="AU40" s="14"/>
      <c r="AV40" s="14">
        <v>1.27</v>
      </c>
      <c r="AW40" s="14">
        <v>-26.46</v>
      </c>
      <c r="AX40" s="8" t="s">
        <v>865</v>
      </c>
      <c r="AY40" s="8" t="s">
        <v>864</v>
      </c>
      <c r="AZ40" s="14"/>
      <c r="BA40" s="8" t="s">
        <v>864</v>
      </c>
      <c r="BB40" s="8" t="s">
        <v>864</v>
      </c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x14ac:dyDescent="0.2">
      <c r="A41" s="14" t="s">
        <v>821</v>
      </c>
      <c r="B41" s="12" t="s">
        <v>828</v>
      </c>
      <c r="C41" s="12" t="s">
        <v>834</v>
      </c>
      <c r="D41" s="11" t="str">
        <f t="shared" si="0"/>
        <v>GCPU*_12</v>
      </c>
      <c r="E41" s="11"/>
      <c r="F41" s="148">
        <v>1996</v>
      </c>
      <c r="G41" s="149">
        <v>12</v>
      </c>
      <c r="H41" s="136">
        <v>4</v>
      </c>
      <c r="I41" s="23"/>
      <c r="J41" s="12">
        <v>7</v>
      </c>
      <c r="K41" s="12">
        <v>12</v>
      </c>
      <c r="L41" s="14"/>
      <c r="M41" s="14"/>
      <c r="N41" s="14"/>
      <c r="O41" s="14"/>
      <c r="P41" s="14"/>
      <c r="Q41" s="14"/>
      <c r="R41" s="14">
        <v>1.3193539052429433</v>
      </c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>
        <v>0.64500000000000002</v>
      </c>
      <c r="AQ41" s="18"/>
      <c r="AR41" s="18"/>
      <c r="AS41" s="14">
        <v>5.5E-2</v>
      </c>
      <c r="AT41" s="14"/>
      <c r="AU41" s="14"/>
      <c r="AV41" s="14">
        <v>2.6840000000000002</v>
      </c>
      <c r="AW41" s="14">
        <v>-25.018000000000001</v>
      </c>
      <c r="AX41" s="8" t="s">
        <v>865</v>
      </c>
      <c r="AY41" s="8" t="s">
        <v>864</v>
      </c>
      <c r="AZ41" s="14"/>
      <c r="BA41" s="8" t="s">
        <v>864</v>
      </c>
      <c r="BB41" s="8" t="s">
        <v>864</v>
      </c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x14ac:dyDescent="0.2">
      <c r="A42" s="14" t="s">
        <v>821</v>
      </c>
      <c r="B42" s="12" t="s">
        <v>828</v>
      </c>
      <c r="C42" s="12" t="s">
        <v>834</v>
      </c>
      <c r="D42" s="11" t="str">
        <f t="shared" si="0"/>
        <v>GCPU*_20</v>
      </c>
      <c r="E42" s="11"/>
      <c r="F42" s="148">
        <v>1996</v>
      </c>
      <c r="G42" s="149">
        <v>12</v>
      </c>
      <c r="H42" s="136">
        <v>4</v>
      </c>
      <c r="I42" s="23"/>
      <c r="J42" s="12">
        <v>12</v>
      </c>
      <c r="K42" s="12">
        <v>20</v>
      </c>
      <c r="L42" s="14"/>
      <c r="M42" s="14"/>
      <c r="N42" s="14"/>
      <c r="O42" s="14"/>
      <c r="P42" s="14"/>
      <c r="Q42" s="14"/>
      <c r="R42" s="14">
        <v>1.1338325046694555</v>
      </c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>
        <v>0.58699999999999997</v>
      </c>
      <c r="AQ42" s="18"/>
      <c r="AR42" s="18"/>
      <c r="AS42" s="14">
        <v>5.0999999999999997E-2</v>
      </c>
      <c r="AT42" s="14"/>
      <c r="AU42" s="14"/>
      <c r="AV42" s="14">
        <v>3.7690000000000001</v>
      </c>
      <c r="AW42" s="14">
        <v>-24.503</v>
      </c>
      <c r="AX42" s="8" t="s">
        <v>865</v>
      </c>
      <c r="AY42" s="8" t="s">
        <v>856</v>
      </c>
      <c r="AZ42" s="14"/>
      <c r="BA42" s="8">
        <v>139.1</v>
      </c>
      <c r="BB42" s="8">
        <v>6.7</v>
      </c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x14ac:dyDescent="0.2">
      <c r="A43" s="14" t="s">
        <v>821</v>
      </c>
      <c r="B43" s="12" t="s">
        <v>828</v>
      </c>
      <c r="C43" s="12" t="s">
        <v>834</v>
      </c>
      <c r="D43" s="11" t="str">
        <f t="shared" si="0"/>
        <v>GCPU*_26.2</v>
      </c>
      <c r="E43" s="11"/>
      <c r="F43" s="148">
        <v>1996</v>
      </c>
      <c r="G43" s="149">
        <v>12</v>
      </c>
      <c r="H43" s="136">
        <v>4</v>
      </c>
      <c r="I43" s="23"/>
      <c r="J43" s="12">
        <v>20</v>
      </c>
      <c r="K43" s="12">
        <v>26.2</v>
      </c>
      <c r="L43" s="14"/>
      <c r="M43" s="14"/>
      <c r="N43" s="14"/>
      <c r="O43" s="14"/>
      <c r="P43" s="14"/>
      <c r="Q43" s="14"/>
      <c r="R43" s="14">
        <v>1.0456482205153927</v>
      </c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>
        <v>0.51100000000000001</v>
      </c>
      <c r="AQ43" s="18"/>
      <c r="AR43" s="18"/>
      <c r="AS43" s="14">
        <v>4.8000000000000001E-2</v>
      </c>
      <c r="AT43" s="14"/>
      <c r="AU43" s="14"/>
      <c r="AV43" s="14">
        <v>4.0679999999999996</v>
      </c>
      <c r="AW43" s="14">
        <v>-24.555</v>
      </c>
      <c r="AX43" s="8" t="s">
        <v>865</v>
      </c>
      <c r="AY43" s="8" t="s">
        <v>864</v>
      </c>
      <c r="AZ43" s="14"/>
      <c r="BA43" s="8" t="s">
        <v>864</v>
      </c>
      <c r="BB43" s="8" t="s">
        <v>864</v>
      </c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x14ac:dyDescent="0.2">
      <c r="A44" s="14" t="s">
        <v>821</v>
      </c>
      <c r="B44" s="12" t="s">
        <v>828</v>
      </c>
      <c r="C44" s="12" t="s">
        <v>834</v>
      </c>
      <c r="D44" s="11" t="str">
        <f t="shared" si="0"/>
        <v>GCPU*_32.5</v>
      </c>
      <c r="E44" s="11"/>
      <c r="F44" s="148">
        <v>1996</v>
      </c>
      <c r="G44" s="149">
        <v>12</v>
      </c>
      <c r="H44" s="136">
        <v>4</v>
      </c>
      <c r="I44" s="23"/>
      <c r="J44" s="12">
        <v>26.2</v>
      </c>
      <c r="K44" s="12">
        <v>32.5</v>
      </c>
      <c r="L44" s="14"/>
      <c r="M44" s="14"/>
      <c r="N44" s="14"/>
      <c r="O44" s="14"/>
      <c r="P44" s="14"/>
      <c r="Q44" s="14"/>
      <c r="R44" s="14">
        <v>1.2061746628868404</v>
      </c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>
        <v>0.34300000000000003</v>
      </c>
      <c r="AQ44" s="18"/>
      <c r="AR44" s="18"/>
      <c r="AS44" s="14">
        <v>3.7999999999999999E-2</v>
      </c>
      <c r="AT44" s="14"/>
      <c r="AU44" s="14"/>
      <c r="AV44" s="14">
        <v>3.234</v>
      </c>
      <c r="AW44" s="14">
        <v>-23.317</v>
      </c>
      <c r="AX44" s="8" t="s">
        <v>865</v>
      </c>
      <c r="AY44" s="8" t="s">
        <v>864</v>
      </c>
      <c r="AZ44" s="14"/>
      <c r="BA44" s="8" t="s">
        <v>864</v>
      </c>
      <c r="BB44" s="8" t="s">
        <v>864</v>
      </c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x14ac:dyDescent="0.2">
      <c r="A45" s="14" t="s">
        <v>821</v>
      </c>
      <c r="B45" s="12" t="s">
        <v>828</v>
      </c>
      <c r="C45" s="12" t="s">
        <v>834</v>
      </c>
      <c r="D45" s="11" t="str">
        <f t="shared" si="0"/>
        <v>GCPU*_40</v>
      </c>
      <c r="E45" s="11"/>
      <c r="F45" s="148">
        <v>1996</v>
      </c>
      <c r="G45" s="149">
        <v>12</v>
      </c>
      <c r="H45" s="136">
        <v>4</v>
      </c>
      <c r="I45" s="23"/>
      <c r="J45" s="12">
        <v>32.5</v>
      </c>
      <c r="K45" s="12">
        <v>40</v>
      </c>
      <c r="L45" s="14"/>
      <c r="M45" s="14"/>
      <c r="N45" s="14"/>
      <c r="O45" s="14"/>
      <c r="P45" s="14"/>
      <c r="Q45" s="14"/>
      <c r="R45" s="14">
        <v>1.2074746358701847</v>
      </c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>
        <v>0.23100000000000001</v>
      </c>
      <c r="AQ45" s="18"/>
      <c r="AR45" s="18"/>
      <c r="AS45" s="14">
        <v>3.1E-2</v>
      </c>
      <c r="AT45" s="14"/>
      <c r="AU45" s="14"/>
      <c r="AV45" s="14">
        <v>2.3149999999999999</v>
      </c>
      <c r="AW45" s="14">
        <v>-23.54</v>
      </c>
      <c r="AX45" s="8" t="s">
        <v>865</v>
      </c>
      <c r="AY45" s="8" t="s">
        <v>857</v>
      </c>
      <c r="AZ45" s="14"/>
      <c r="BA45" s="8">
        <v>112.9</v>
      </c>
      <c r="BB45" s="8">
        <v>5.3</v>
      </c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s="157" customFormat="1" x14ac:dyDescent="0.2">
      <c r="A46" s="158" t="s">
        <v>821</v>
      </c>
      <c r="B46" s="94" t="s">
        <v>828</v>
      </c>
      <c r="C46" s="94" t="s">
        <v>896</v>
      </c>
      <c r="D46" s="155" t="str">
        <f t="shared" si="0"/>
        <v>GCPU-1_5</v>
      </c>
      <c r="E46" s="155"/>
      <c r="F46" s="156">
        <v>1997</v>
      </c>
      <c r="G46" s="159">
        <v>11</v>
      </c>
      <c r="H46" s="159">
        <v>15</v>
      </c>
      <c r="I46" s="23"/>
      <c r="J46" s="94">
        <v>0</v>
      </c>
      <c r="K46" s="94">
        <v>5</v>
      </c>
      <c r="L46" s="158"/>
      <c r="M46" s="158"/>
      <c r="N46" s="158"/>
      <c r="O46" s="158"/>
      <c r="P46" s="158"/>
      <c r="Q46" s="158"/>
      <c r="R46" s="158">
        <v>0.85282036452424426</v>
      </c>
      <c r="S46" s="158"/>
      <c r="T46" s="158"/>
      <c r="U46" s="158"/>
      <c r="V46" s="158"/>
      <c r="W46" s="158"/>
      <c r="X46" s="158"/>
      <c r="Y46" s="23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>
        <v>3.2749999999999999</v>
      </c>
      <c r="AQ46" s="158"/>
      <c r="AR46" s="158"/>
      <c r="AS46" s="158">
        <v>0.122</v>
      </c>
      <c r="AT46" s="158"/>
      <c r="AU46" s="158"/>
      <c r="AV46" s="158">
        <v>0.01</v>
      </c>
      <c r="AW46" s="158">
        <v>-26.96</v>
      </c>
      <c r="AX46" s="23" t="s">
        <v>865</v>
      </c>
      <c r="AY46" s="23" t="s">
        <v>864</v>
      </c>
      <c r="AZ46" s="158"/>
      <c r="BA46" s="23" t="s">
        <v>864</v>
      </c>
      <c r="BB46" s="23" t="s">
        <v>864</v>
      </c>
      <c r="BC46" s="158"/>
      <c r="BD46" s="158"/>
      <c r="BE46" s="158"/>
      <c r="BF46" s="158"/>
      <c r="BG46" s="158"/>
      <c r="BH46" s="158"/>
      <c r="BI46" s="158"/>
      <c r="BJ46" s="158"/>
      <c r="BK46" s="158"/>
      <c r="BL46" s="158"/>
      <c r="BM46" s="158"/>
      <c r="BN46" s="158"/>
      <c r="BO46" s="158"/>
      <c r="BP46" s="158"/>
      <c r="BQ46" s="158"/>
      <c r="BR46" s="158"/>
      <c r="BS46" s="158"/>
      <c r="BT46" s="158"/>
      <c r="BU46" s="158"/>
      <c r="BV46" s="158"/>
      <c r="BW46" s="158"/>
      <c r="BX46" s="158"/>
      <c r="BY46" s="158"/>
      <c r="BZ46" s="158"/>
      <c r="CA46" s="158"/>
      <c r="CB46" s="158"/>
      <c r="CC46" s="158"/>
      <c r="CD46" s="158"/>
      <c r="CE46" s="158"/>
      <c r="CF46" s="158"/>
      <c r="CG46" s="158"/>
      <c r="CH46" s="158"/>
      <c r="CI46" s="158"/>
      <c r="CJ46" s="158"/>
      <c r="CK46" s="158"/>
      <c r="CL46" s="158"/>
      <c r="CM46" s="158"/>
      <c r="CN46" s="158"/>
      <c r="CO46" s="158"/>
      <c r="CP46" s="158"/>
      <c r="CQ46" s="158"/>
      <c r="CR46" s="158"/>
      <c r="CS46" s="158"/>
    </row>
    <row r="47" spans="1:97" s="157" customFormat="1" x14ac:dyDescent="0.2">
      <c r="A47" s="158" t="s">
        <v>821</v>
      </c>
      <c r="B47" s="94" t="s">
        <v>828</v>
      </c>
      <c r="C47" s="94" t="s">
        <v>896</v>
      </c>
      <c r="D47" s="155" t="str">
        <f t="shared" si="0"/>
        <v>GCPU-1_10</v>
      </c>
      <c r="E47" s="155"/>
      <c r="F47" s="156">
        <v>1997</v>
      </c>
      <c r="G47" s="159">
        <v>11</v>
      </c>
      <c r="H47" s="159">
        <v>15</v>
      </c>
      <c r="I47" s="23"/>
      <c r="J47" s="94">
        <v>5</v>
      </c>
      <c r="K47" s="94">
        <v>10</v>
      </c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23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>
        <v>0.66600000000000004</v>
      </c>
      <c r="AQ47" s="158"/>
      <c r="AR47" s="158"/>
      <c r="AS47" s="158">
        <v>3.6999999999999998E-2</v>
      </c>
      <c r="AT47" s="158"/>
      <c r="AU47" s="158"/>
      <c r="AV47" s="158">
        <v>3.61</v>
      </c>
      <c r="AW47" s="158">
        <v>-25.7</v>
      </c>
      <c r="AX47" s="23" t="s">
        <v>865</v>
      </c>
      <c r="AY47" s="23" t="s">
        <v>864</v>
      </c>
      <c r="AZ47" s="158"/>
      <c r="BA47" s="23" t="s">
        <v>864</v>
      </c>
      <c r="BB47" s="23" t="s">
        <v>864</v>
      </c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8"/>
      <c r="BN47" s="158"/>
      <c r="BO47" s="158"/>
      <c r="BP47" s="158"/>
      <c r="BQ47" s="158"/>
      <c r="BR47" s="158"/>
      <c r="BS47" s="158"/>
      <c r="BT47" s="158"/>
      <c r="BU47" s="158"/>
      <c r="BV47" s="158"/>
      <c r="BW47" s="158"/>
      <c r="BX47" s="158"/>
      <c r="BY47" s="158"/>
      <c r="BZ47" s="158"/>
      <c r="CA47" s="158"/>
      <c r="CB47" s="158"/>
      <c r="CC47" s="158"/>
      <c r="CD47" s="158"/>
      <c r="CE47" s="158"/>
      <c r="CF47" s="158"/>
      <c r="CG47" s="158"/>
      <c r="CH47" s="158"/>
      <c r="CI47" s="158"/>
      <c r="CJ47" s="158"/>
      <c r="CK47" s="158"/>
      <c r="CL47" s="158"/>
      <c r="CM47" s="158"/>
      <c r="CN47" s="158"/>
      <c r="CO47" s="158"/>
      <c r="CP47" s="158"/>
      <c r="CQ47" s="158"/>
      <c r="CR47" s="158"/>
      <c r="CS47" s="158"/>
    </row>
    <row r="48" spans="1:97" s="157" customFormat="1" x14ac:dyDescent="0.2">
      <c r="A48" s="158" t="s">
        <v>821</v>
      </c>
      <c r="B48" s="94" t="s">
        <v>828</v>
      </c>
      <c r="C48" s="94" t="s">
        <v>896</v>
      </c>
      <c r="D48" s="155" t="str">
        <f t="shared" si="0"/>
        <v>GCPU-1_20</v>
      </c>
      <c r="E48" s="155"/>
      <c r="F48" s="156">
        <v>1997</v>
      </c>
      <c r="G48" s="159">
        <v>11</v>
      </c>
      <c r="H48" s="159">
        <v>15</v>
      </c>
      <c r="I48" s="23"/>
      <c r="J48" s="94">
        <v>10</v>
      </c>
      <c r="K48" s="94">
        <v>20</v>
      </c>
      <c r="L48" s="158"/>
      <c r="M48" s="158"/>
      <c r="N48" s="158"/>
      <c r="O48" s="158"/>
      <c r="P48" s="158"/>
      <c r="Q48" s="158"/>
      <c r="R48" s="158">
        <v>1.2602863650797711</v>
      </c>
      <c r="S48" s="158"/>
      <c r="T48" s="158"/>
      <c r="U48" s="158"/>
      <c r="V48" s="158"/>
      <c r="W48" s="158"/>
      <c r="X48" s="158"/>
      <c r="Y48" s="23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>
        <v>0.51900000000000002</v>
      </c>
      <c r="AQ48" s="158"/>
      <c r="AR48" s="158"/>
      <c r="AS48" s="158">
        <v>0.05</v>
      </c>
      <c r="AT48" s="158"/>
      <c r="AU48" s="158"/>
      <c r="AV48" s="158">
        <v>5.32</v>
      </c>
      <c r="AW48" s="158">
        <v>-24.19</v>
      </c>
      <c r="AX48" s="23" t="s">
        <v>865</v>
      </c>
      <c r="AY48" s="23" t="s">
        <v>856</v>
      </c>
      <c r="AZ48" s="158"/>
      <c r="BA48" s="23">
        <v>139.1</v>
      </c>
      <c r="BB48" s="23">
        <v>6.7</v>
      </c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58"/>
      <c r="CA48" s="158"/>
      <c r="CB48" s="158"/>
      <c r="CC48" s="158"/>
      <c r="CD48" s="158"/>
      <c r="CE48" s="158"/>
      <c r="CF48" s="158"/>
      <c r="CG48" s="158"/>
      <c r="CH48" s="158"/>
      <c r="CI48" s="158"/>
      <c r="CJ48" s="158"/>
      <c r="CK48" s="158"/>
      <c r="CL48" s="158"/>
      <c r="CM48" s="158"/>
      <c r="CN48" s="158"/>
      <c r="CO48" s="158"/>
      <c r="CP48" s="158"/>
      <c r="CQ48" s="158"/>
      <c r="CR48" s="158"/>
      <c r="CS48" s="158"/>
    </row>
    <row r="49" spans="1:97" s="157" customFormat="1" x14ac:dyDescent="0.2">
      <c r="A49" s="158" t="s">
        <v>821</v>
      </c>
      <c r="B49" s="94" t="s">
        <v>828</v>
      </c>
      <c r="C49" s="94" t="s">
        <v>896</v>
      </c>
      <c r="D49" s="155" t="str">
        <f t="shared" si="0"/>
        <v>GCPU-1_40</v>
      </c>
      <c r="E49" s="155"/>
      <c r="F49" s="156">
        <v>1997</v>
      </c>
      <c r="G49" s="159">
        <v>11</v>
      </c>
      <c r="H49" s="159">
        <v>15</v>
      </c>
      <c r="I49" s="23"/>
      <c r="J49" s="94">
        <v>20</v>
      </c>
      <c r="K49" s="94">
        <v>40</v>
      </c>
      <c r="L49" s="158"/>
      <c r="M49" s="158"/>
      <c r="N49" s="158"/>
      <c r="O49" s="158"/>
      <c r="P49" s="158"/>
      <c r="Q49" s="158"/>
      <c r="R49" s="158">
        <v>1.3221057639262841</v>
      </c>
      <c r="S49" s="158"/>
      <c r="T49" s="158"/>
      <c r="U49" s="158"/>
      <c r="V49" s="158"/>
      <c r="W49" s="158"/>
      <c r="X49" s="158"/>
      <c r="Y49" s="23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>
        <v>0.375</v>
      </c>
      <c r="AQ49" s="158"/>
      <c r="AR49" s="158"/>
      <c r="AS49" s="158">
        <v>2.8000000000000001E-2</v>
      </c>
      <c r="AT49" s="158"/>
      <c r="AU49" s="158"/>
      <c r="AV49" s="158">
        <v>4.92</v>
      </c>
      <c r="AW49" s="158">
        <v>-24.02</v>
      </c>
      <c r="AX49" s="23" t="s">
        <v>865</v>
      </c>
      <c r="AY49" s="23" t="s">
        <v>857</v>
      </c>
      <c r="AZ49" s="158"/>
      <c r="BA49" s="23">
        <v>112.9</v>
      </c>
      <c r="BB49" s="23">
        <v>5.3</v>
      </c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8"/>
      <c r="BN49" s="158"/>
      <c r="BO49" s="158"/>
      <c r="BP49" s="158"/>
      <c r="BQ49" s="158"/>
      <c r="BR49" s="158"/>
      <c r="BS49" s="158"/>
      <c r="BT49" s="158"/>
      <c r="BU49" s="158"/>
      <c r="BV49" s="158"/>
      <c r="BW49" s="158"/>
      <c r="BX49" s="158"/>
      <c r="BY49" s="158"/>
      <c r="BZ49" s="158"/>
      <c r="CA49" s="158"/>
      <c r="CB49" s="158"/>
      <c r="CC49" s="158"/>
      <c r="CD49" s="158"/>
      <c r="CE49" s="158"/>
      <c r="CF49" s="158"/>
      <c r="CG49" s="158"/>
      <c r="CH49" s="158"/>
      <c r="CI49" s="158"/>
      <c r="CJ49" s="158"/>
      <c r="CK49" s="158"/>
      <c r="CL49" s="158"/>
      <c r="CM49" s="158"/>
      <c r="CN49" s="158"/>
      <c r="CO49" s="158"/>
      <c r="CP49" s="158"/>
      <c r="CQ49" s="158"/>
      <c r="CR49" s="158"/>
      <c r="CS49" s="158"/>
    </row>
    <row r="50" spans="1:97" s="157" customFormat="1" x14ac:dyDescent="0.2">
      <c r="A50" s="158" t="s">
        <v>821</v>
      </c>
      <c r="B50" s="94" t="s">
        <v>828</v>
      </c>
      <c r="C50" s="94" t="s">
        <v>896</v>
      </c>
      <c r="D50" s="155" t="str">
        <f t="shared" si="0"/>
        <v>GCPU-1_50</v>
      </c>
      <c r="E50" s="155"/>
      <c r="F50" s="156">
        <v>1997</v>
      </c>
      <c r="G50" s="159">
        <v>11</v>
      </c>
      <c r="H50" s="159">
        <v>15</v>
      </c>
      <c r="I50" s="23"/>
      <c r="J50" s="94">
        <v>40</v>
      </c>
      <c r="K50" s="94">
        <v>50</v>
      </c>
      <c r="L50" s="158"/>
      <c r="M50" s="158"/>
      <c r="N50" s="158"/>
      <c r="O50" s="158"/>
      <c r="P50" s="158"/>
      <c r="Q50" s="158"/>
      <c r="R50" s="158">
        <v>1.1438028070693151</v>
      </c>
      <c r="S50" s="158"/>
      <c r="T50" s="158"/>
      <c r="U50" s="158"/>
      <c r="V50" s="158"/>
      <c r="W50" s="158"/>
      <c r="X50" s="158"/>
      <c r="Y50" s="23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>
        <v>0.27200000000000002</v>
      </c>
      <c r="AQ50" s="158"/>
      <c r="AR50" s="158"/>
      <c r="AS50" s="158">
        <v>2.1999999999999999E-2</v>
      </c>
      <c r="AT50" s="158"/>
      <c r="AU50" s="158"/>
      <c r="AV50" s="158">
        <v>4.63</v>
      </c>
      <c r="AW50" s="158">
        <v>-23.98</v>
      </c>
      <c r="AX50" s="23" t="s">
        <v>865</v>
      </c>
      <c r="AY50" s="23" t="s">
        <v>864</v>
      </c>
      <c r="AZ50" s="158"/>
      <c r="BA50" s="23" t="s">
        <v>864</v>
      </c>
      <c r="BB50" s="23" t="s">
        <v>864</v>
      </c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  <c r="CD50" s="158"/>
      <c r="CE50" s="158"/>
      <c r="CF50" s="158"/>
      <c r="CG50" s="158"/>
      <c r="CH50" s="158"/>
      <c r="CI50" s="158"/>
      <c r="CJ50" s="158"/>
      <c r="CK50" s="158"/>
      <c r="CL50" s="158"/>
      <c r="CM50" s="158"/>
      <c r="CN50" s="158"/>
      <c r="CO50" s="158"/>
      <c r="CP50" s="158"/>
      <c r="CQ50" s="158"/>
      <c r="CR50" s="158"/>
      <c r="CS50" s="158"/>
    </row>
    <row r="51" spans="1:97" s="157" customFormat="1" x14ac:dyDescent="0.2">
      <c r="A51" s="158" t="s">
        <v>821</v>
      </c>
      <c r="B51" s="94" t="s">
        <v>828</v>
      </c>
      <c r="C51" s="94" t="s">
        <v>896</v>
      </c>
      <c r="D51" s="155" t="str">
        <f t="shared" si="0"/>
        <v>GCPU-1_60</v>
      </c>
      <c r="E51" s="155"/>
      <c r="F51" s="156">
        <v>1997</v>
      </c>
      <c r="G51" s="159">
        <v>11</v>
      </c>
      <c r="H51" s="159">
        <v>15</v>
      </c>
      <c r="I51" s="23"/>
      <c r="J51" s="94">
        <v>50</v>
      </c>
      <c r="K51" s="94">
        <v>60</v>
      </c>
      <c r="L51" s="158"/>
      <c r="M51" s="158"/>
      <c r="N51" s="158"/>
      <c r="O51" s="158"/>
      <c r="P51" s="158"/>
      <c r="Q51" s="158"/>
      <c r="R51" s="158">
        <v>1.1438028070693151</v>
      </c>
      <c r="S51" s="158"/>
      <c r="T51" s="158"/>
      <c r="U51" s="158"/>
      <c r="V51" s="158"/>
      <c r="W51" s="158"/>
      <c r="X51" s="158"/>
      <c r="Y51" s="23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>
        <v>0.27900000000000003</v>
      </c>
      <c r="AQ51" s="158"/>
      <c r="AR51" s="158"/>
      <c r="AS51" s="158">
        <v>0.02</v>
      </c>
      <c r="AT51" s="158"/>
      <c r="AU51" s="158"/>
      <c r="AV51" s="158">
        <v>3.52</v>
      </c>
      <c r="AW51" s="158">
        <v>-24.43</v>
      </c>
      <c r="AX51" s="23" t="s">
        <v>865</v>
      </c>
      <c r="AY51" s="23" t="s">
        <v>864</v>
      </c>
      <c r="AZ51" s="158"/>
      <c r="BA51" s="23" t="s">
        <v>864</v>
      </c>
      <c r="BB51" s="23" t="s">
        <v>864</v>
      </c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8"/>
      <c r="CQ51" s="158"/>
      <c r="CR51" s="158"/>
      <c r="CS51" s="158"/>
    </row>
    <row r="52" spans="1:97" s="157" customFormat="1" x14ac:dyDescent="0.2">
      <c r="A52" s="158" t="s">
        <v>821</v>
      </c>
      <c r="B52" s="94" t="s">
        <v>828</v>
      </c>
      <c r="C52" s="94" t="s">
        <v>896</v>
      </c>
      <c r="D52" s="155" t="str">
        <f t="shared" si="0"/>
        <v>GCPU-1_80</v>
      </c>
      <c r="E52" s="155"/>
      <c r="F52" s="156">
        <v>1997</v>
      </c>
      <c r="G52" s="159">
        <v>11</v>
      </c>
      <c r="H52" s="159">
        <v>15</v>
      </c>
      <c r="I52" s="23"/>
      <c r="J52" s="94">
        <v>60</v>
      </c>
      <c r="K52" s="94">
        <v>80</v>
      </c>
      <c r="L52" s="158"/>
      <c r="M52" s="158"/>
      <c r="N52" s="158"/>
      <c r="O52" s="158"/>
      <c r="P52" s="158"/>
      <c r="Q52" s="158"/>
      <c r="R52" s="158">
        <v>1.5820693912221515</v>
      </c>
      <c r="S52" s="158"/>
      <c r="T52" s="158"/>
      <c r="U52" s="158"/>
      <c r="V52" s="158"/>
      <c r="W52" s="158"/>
      <c r="X52" s="158"/>
      <c r="Y52" s="23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>
        <v>0.26900000000000002</v>
      </c>
      <c r="AQ52" s="158"/>
      <c r="AR52" s="158"/>
      <c r="AS52" s="158">
        <v>2.4E-2</v>
      </c>
      <c r="AT52" s="158"/>
      <c r="AU52" s="158"/>
      <c r="AV52" s="158">
        <v>4.0549999999999997</v>
      </c>
      <c r="AW52" s="158">
        <v>-23.77</v>
      </c>
      <c r="AX52" s="23" t="s">
        <v>865</v>
      </c>
      <c r="AY52" s="23" t="s">
        <v>864</v>
      </c>
      <c r="AZ52" s="158"/>
      <c r="BA52" s="23" t="s">
        <v>864</v>
      </c>
      <c r="BB52" s="23" t="s">
        <v>864</v>
      </c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8"/>
      <c r="CG52" s="158"/>
      <c r="CH52" s="158"/>
      <c r="CI52" s="158"/>
      <c r="CJ52" s="158"/>
      <c r="CK52" s="158"/>
      <c r="CL52" s="158"/>
      <c r="CM52" s="158"/>
      <c r="CN52" s="158"/>
      <c r="CO52" s="158"/>
      <c r="CP52" s="158"/>
      <c r="CQ52" s="158"/>
      <c r="CR52" s="158"/>
      <c r="CS52" s="158"/>
    </row>
    <row r="53" spans="1:97" s="157" customFormat="1" x14ac:dyDescent="0.2">
      <c r="A53" s="158" t="s">
        <v>821</v>
      </c>
      <c r="B53" s="94" t="s">
        <v>828</v>
      </c>
      <c r="C53" s="94" t="s">
        <v>896</v>
      </c>
      <c r="D53" s="155" t="str">
        <f t="shared" si="0"/>
        <v>GCPU-1_100</v>
      </c>
      <c r="E53" s="155"/>
      <c r="F53" s="156">
        <v>1997</v>
      </c>
      <c r="G53" s="159">
        <v>11</v>
      </c>
      <c r="H53" s="159">
        <v>15</v>
      </c>
      <c r="I53" s="23"/>
      <c r="J53" s="94">
        <v>80</v>
      </c>
      <c r="K53" s="94">
        <v>100</v>
      </c>
      <c r="L53" s="158"/>
      <c r="M53" s="158"/>
      <c r="N53" s="158"/>
      <c r="O53" s="158"/>
      <c r="P53" s="158"/>
      <c r="Q53" s="158"/>
      <c r="R53" s="158">
        <v>1.6960018282003249</v>
      </c>
      <c r="S53" s="158"/>
      <c r="T53" s="158"/>
      <c r="U53" s="158"/>
      <c r="V53" s="158"/>
      <c r="W53" s="158"/>
      <c r="X53" s="158"/>
      <c r="Y53" s="23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>
        <v>0.192</v>
      </c>
      <c r="AQ53" s="158"/>
      <c r="AR53" s="158"/>
      <c r="AS53" s="158">
        <v>0.02</v>
      </c>
      <c r="AT53" s="158"/>
      <c r="AU53" s="158"/>
      <c r="AV53" s="158">
        <v>3.71</v>
      </c>
      <c r="AW53" s="158">
        <v>-23.43</v>
      </c>
      <c r="AX53" s="23" t="s">
        <v>865</v>
      </c>
      <c r="AY53" s="23" t="s">
        <v>864</v>
      </c>
      <c r="AZ53" s="158"/>
      <c r="BA53" s="23" t="s">
        <v>864</v>
      </c>
      <c r="BB53" s="23" t="s">
        <v>864</v>
      </c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8"/>
      <c r="BN53" s="158"/>
      <c r="BO53" s="158"/>
      <c r="BP53" s="158"/>
      <c r="BQ53" s="158"/>
      <c r="BR53" s="158"/>
      <c r="BS53" s="158"/>
      <c r="BT53" s="158"/>
      <c r="BU53" s="158"/>
      <c r="BV53" s="158"/>
      <c r="BW53" s="158"/>
      <c r="BX53" s="158"/>
      <c r="BY53" s="158"/>
      <c r="BZ53" s="158"/>
      <c r="CA53" s="158"/>
      <c r="CB53" s="158"/>
      <c r="CC53" s="158"/>
      <c r="CD53" s="158"/>
      <c r="CE53" s="158"/>
      <c r="CF53" s="158"/>
      <c r="CG53" s="158"/>
      <c r="CH53" s="158"/>
      <c r="CI53" s="158"/>
      <c r="CJ53" s="158"/>
      <c r="CK53" s="158"/>
      <c r="CL53" s="158"/>
      <c r="CM53" s="158"/>
      <c r="CN53" s="158"/>
      <c r="CO53" s="158"/>
      <c r="CP53" s="158"/>
      <c r="CQ53" s="158"/>
      <c r="CR53" s="158"/>
      <c r="CS53" s="158"/>
    </row>
    <row r="54" spans="1:97" s="157" customFormat="1" x14ac:dyDescent="0.2">
      <c r="A54" s="158" t="s">
        <v>821</v>
      </c>
      <c r="B54" s="94" t="s">
        <v>828</v>
      </c>
      <c r="C54" s="94" t="s">
        <v>897</v>
      </c>
      <c r="D54" s="155" t="str">
        <f t="shared" si="0"/>
        <v>GCPU-2_5</v>
      </c>
      <c r="E54" s="155"/>
      <c r="F54" s="156">
        <v>1997</v>
      </c>
      <c r="G54" s="159">
        <v>11</v>
      </c>
      <c r="H54" s="159">
        <v>15</v>
      </c>
      <c r="I54" s="23"/>
      <c r="J54" s="94">
        <v>0</v>
      </c>
      <c r="K54" s="94">
        <v>5</v>
      </c>
      <c r="L54" s="158"/>
      <c r="M54" s="158"/>
      <c r="N54" s="158"/>
      <c r="O54" s="158"/>
      <c r="P54" s="158"/>
      <c r="Q54" s="158"/>
      <c r="R54" s="158">
        <v>0.90945645223943183</v>
      </c>
      <c r="S54" s="158"/>
      <c r="T54" s="158"/>
      <c r="U54" s="158"/>
      <c r="V54" s="158"/>
      <c r="W54" s="158"/>
      <c r="X54" s="158"/>
      <c r="Y54" s="23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>
        <v>3.601</v>
      </c>
      <c r="AQ54" s="158"/>
      <c r="AR54" s="158"/>
      <c r="AS54" s="158">
        <v>0.126</v>
      </c>
      <c r="AT54" s="158"/>
      <c r="AU54" s="158"/>
      <c r="AV54" s="158">
        <v>-1.1599999999999999</v>
      </c>
      <c r="AW54" s="158">
        <v>-27.02</v>
      </c>
      <c r="AX54" s="23" t="s">
        <v>865</v>
      </c>
      <c r="AY54" s="23" t="s">
        <v>864</v>
      </c>
      <c r="AZ54" s="158"/>
      <c r="BA54" s="23" t="s">
        <v>864</v>
      </c>
      <c r="BB54" s="23" t="s">
        <v>864</v>
      </c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  <c r="BU54" s="158"/>
      <c r="BV54" s="158"/>
      <c r="BW54" s="158"/>
      <c r="BX54" s="158"/>
      <c r="BY54" s="158"/>
      <c r="BZ54" s="158"/>
      <c r="CA54" s="158"/>
      <c r="CB54" s="158"/>
      <c r="CC54" s="158"/>
      <c r="CD54" s="158"/>
      <c r="CE54" s="158"/>
      <c r="CF54" s="158"/>
      <c r="CG54" s="158"/>
      <c r="CH54" s="158"/>
      <c r="CI54" s="158"/>
      <c r="CJ54" s="158"/>
      <c r="CK54" s="158"/>
      <c r="CL54" s="158"/>
      <c r="CM54" s="158"/>
      <c r="CN54" s="158"/>
      <c r="CO54" s="158"/>
      <c r="CP54" s="158"/>
      <c r="CQ54" s="158"/>
      <c r="CR54" s="158"/>
      <c r="CS54" s="158"/>
    </row>
    <row r="55" spans="1:97" s="157" customFormat="1" x14ac:dyDescent="0.2">
      <c r="A55" s="158" t="s">
        <v>821</v>
      </c>
      <c r="B55" s="94" t="s">
        <v>828</v>
      </c>
      <c r="C55" s="94" t="s">
        <v>897</v>
      </c>
      <c r="D55" s="155" t="str">
        <f t="shared" si="0"/>
        <v>GCPU-2_10</v>
      </c>
      <c r="E55" s="155"/>
      <c r="F55" s="156">
        <v>1997</v>
      </c>
      <c r="G55" s="159">
        <v>11</v>
      </c>
      <c r="H55" s="159">
        <v>15</v>
      </c>
      <c r="I55" s="23"/>
      <c r="J55" s="94">
        <v>5</v>
      </c>
      <c r="K55" s="94">
        <v>10</v>
      </c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23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>
        <v>0.76</v>
      </c>
      <c r="AQ55" s="158"/>
      <c r="AR55" s="158"/>
      <c r="AS55" s="158">
        <v>3.9E-2</v>
      </c>
      <c r="AT55" s="158"/>
      <c r="AU55" s="158"/>
      <c r="AV55" s="158">
        <v>3.02</v>
      </c>
      <c r="AW55" s="158">
        <v>-26.21</v>
      </c>
      <c r="AX55" s="23" t="s">
        <v>865</v>
      </c>
      <c r="AY55" s="23" t="s">
        <v>864</v>
      </c>
      <c r="AZ55" s="158"/>
      <c r="BA55" s="23" t="s">
        <v>864</v>
      </c>
      <c r="BB55" s="23" t="s">
        <v>864</v>
      </c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</row>
    <row r="56" spans="1:97" s="157" customFormat="1" x14ac:dyDescent="0.2">
      <c r="A56" s="158" t="s">
        <v>821</v>
      </c>
      <c r="B56" s="94" t="s">
        <v>828</v>
      </c>
      <c r="C56" s="94" t="s">
        <v>897</v>
      </c>
      <c r="D56" s="155" t="str">
        <f t="shared" si="0"/>
        <v>GCPU-2_20</v>
      </c>
      <c r="E56" s="155"/>
      <c r="F56" s="156">
        <v>1997</v>
      </c>
      <c r="G56" s="159">
        <v>11</v>
      </c>
      <c r="H56" s="159">
        <v>15</v>
      </c>
      <c r="I56" s="23"/>
      <c r="J56" s="94">
        <v>10</v>
      </c>
      <c r="K56" s="94">
        <v>20</v>
      </c>
      <c r="L56" s="158"/>
      <c r="M56" s="158"/>
      <c r="N56" s="158"/>
      <c r="O56" s="158"/>
      <c r="P56" s="158"/>
      <c r="Q56" s="158"/>
      <c r="R56" s="158">
        <v>1.3894866777263706</v>
      </c>
      <c r="S56" s="158"/>
      <c r="T56" s="158"/>
      <c r="U56" s="158"/>
      <c r="V56" s="158"/>
      <c r="W56" s="158"/>
      <c r="X56" s="158"/>
      <c r="Y56" s="23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>
        <v>0.64</v>
      </c>
      <c r="AQ56" s="158"/>
      <c r="AR56" s="158"/>
      <c r="AS56" s="158">
        <v>0.04</v>
      </c>
      <c r="AT56" s="158"/>
      <c r="AU56" s="158"/>
      <c r="AV56" s="158">
        <v>3.87</v>
      </c>
      <c r="AW56" s="158">
        <v>-24.97</v>
      </c>
      <c r="AX56" s="23" t="s">
        <v>865</v>
      </c>
      <c r="AY56" s="23" t="s">
        <v>856</v>
      </c>
      <c r="AZ56" s="158"/>
      <c r="BA56" s="23">
        <v>139.1</v>
      </c>
      <c r="BB56" s="23">
        <v>6.7</v>
      </c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8"/>
      <c r="BU56" s="158"/>
      <c r="BV56" s="158"/>
      <c r="BW56" s="158"/>
      <c r="BX56" s="158"/>
      <c r="BY56" s="158"/>
      <c r="BZ56" s="158"/>
      <c r="CA56" s="158"/>
      <c r="CB56" s="158"/>
      <c r="CC56" s="158"/>
      <c r="CD56" s="158"/>
      <c r="CE56" s="158"/>
      <c r="CF56" s="158"/>
      <c r="CG56" s="158"/>
      <c r="CH56" s="158"/>
      <c r="CI56" s="158"/>
      <c r="CJ56" s="158"/>
      <c r="CK56" s="158"/>
      <c r="CL56" s="158"/>
      <c r="CM56" s="158"/>
      <c r="CN56" s="158"/>
      <c r="CO56" s="158"/>
      <c r="CP56" s="158"/>
      <c r="CQ56" s="158"/>
      <c r="CR56" s="158"/>
      <c r="CS56" s="158"/>
    </row>
    <row r="57" spans="1:97" s="157" customFormat="1" x14ac:dyDescent="0.2">
      <c r="A57" s="158" t="s">
        <v>821</v>
      </c>
      <c r="B57" s="94" t="s">
        <v>828</v>
      </c>
      <c r="C57" s="94" t="s">
        <v>897</v>
      </c>
      <c r="D57" s="155" t="str">
        <f t="shared" si="0"/>
        <v>GCPU-2_40</v>
      </c>
      <c r="E57" s="155"/>
      <c r="F57" s="156">
        <v>1997</v>
      </c>
      <c r="G57" s="159">
        <v>11</v>
      </c>
      <c r="H57" s="159">
        <v>15</v>
      </c>
      <c r="I57" s="23"/>
      <c r="J57" s="94">
        <v>20</v>
      </c>
      <c r="K57" s="94">
        <v>40</v>
      </c>
      <c r="L57" s="158"/>
      <c r="M57" s="158"/>
      <c r="N57" s="158"/>
      <c r="O57" s="158"/>
      <c r="P57" s="158"/>
      <c r="Q57" s="158"/>
      <c r="R57" s="158">
        <v>1.2124184171745105</v>
      </c>
      <c r="S57" s="158"/>
      <c r="T57" s="158"/>
      <c r="U57" s="158"/>
      <c r="V57" s="158"/>
      <c r="W57" s="158"/>
      <c r="X57" s="158"/>
      <c r="Y57" s="23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>
        <v>0.313</v>
      </c>
      <c r="AQ57" s="158"/>
      <c r="AR57" s="158"/>
      <c r="AS57" s="158">
        <v>2.5999999999999999E-2</v>
      </c>
      <c r="AT57" s="158"/>
      <c r="AU57" s="158"/>
      <c r="AV57" s="158">
        <v>5.3</v>
      </c>
      <c r="AW57" s="158">
        <v>-23.04</v>
      </c>
      <c r="AX57" s="23" t="s">
        <v>865</v>
      </c>
      <c r="AY57" s="23" t="s">
        <v>857</v>
      </c>
      <c r="AZ57" s="158"/>
      <c r="BA57" s="23">
        <v>112.9</v>
      </c>
      <c r="BB57" s="23">
        <v>5.3</v>
      </c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  <c r="CL57" s="158"/>
      <c r="CM57" s="158"/>
      <c r="CN57" s="158"/>
      <c r="CO57" s="158"/>
      <c r="CP57" s="158"/>
      <c r="CQ57" s="158"/>
      <c r="CR57" s="158"/>
      <c r="CS57" s="158"/>
    </row>
    <row r="58" spans="1:97" s="157" customFormat="1" x14ac:dyDescent="0.2">
      <c r="A58" s="158" t="s">
        <v>821</v>
      </c>
      <c r="B58" s="94" t="s">
        <v>828</v>
      </c>
      <c r="C58" s="94" t="s">
        <v>897</v>
      </c>
      <c r="D58" s="155" t="str">
        <f t="shared" si="0"/>
        <v>GCPU-2_50</v>
      </c>
      <c r="E58" s="155"/>
      <c r="F58" s="156">
        <v>1997</v>
      </c>
      <c r="G58" s="159">
        <v>11</v>
      </c>
      <c r="H58" s="159">
        <v>15</v>
      </c>
      <c r="I58" s="23"/>
      <c r="J58" s="94">
        <v>40</v>
      </c>
      <c r="K58" s="94">
        <v>50</v>
      </c>
      <c r="L58" s="158"/>
      <c r="M58" s="158"/>
      <c r="N58" s="158"/>
      <c r="O58" s="158"/>
      <c r="P58" s="158"/>
      <c r="Q58" s="158"/>
      <c r="R58" s="158">
        <v>1.2722270178074195</v>
      </c>
      <c r="S58" s="158"/>
      <c r="T58" s="158"/>
      <c r="U58" s="158"/>
      <c r="V58" s="158"/>
      <c r="W58" s="158"/>
      <c r="X58" s="158"/>
      <c r="Y58" s="23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>
        <v>0.224</v>
      </c>
      <c r="AQ58" s="158"/>
      <c r="AR58" s="158"/>
      <c r="AS58" s="158">
        <v>2.1999999999999999E-2</v>
      </c>
      <c r="AT58" s="158"/>
      <c r="AU58" s="158"/>
      <c r="AV58" s="158">
        <v>4.1900000000000004</v>
      </c>
      <c r="AW58" s="158">
        <v>-23.23</v>
      </c>
      <c r="AX58" s="23" t="s">
        <v>865</v>
      </c>
      <c r="AY58" s="23" t="s">
        <v>864</v>
      </c>
      <c r="AZ58" s="158"/>
      <c r="BA58" s="23" t="s">
        <v>864</v>
      </c>
      <c r="BB58" s="23" t="s">
        <v>864</v>
      </c>
      <c r="BC58" s="158"/>
      <c r="BD58" s="158"/>
      <c r="BE58" s="158"/>
      <c r="BF58" s="158"/>
      <c r="BG58" s="158"/>
      <c r="BH58" s="158"/>
      <c r="BI58" s="158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  <c r="BU58" s="158"/>
      <c r="BV58" s="158"/>
      <c r="BW58" s="158"/>
      <c r="BX58" s="158"/>
      <c r="BY58" s="158"/>
      <c r="BZ58" s="158"/>
      <c r="CA58" s="158"/>
      <c r="CB58" s="158"/>
      <c r="CC58" s="158"/>
      <c r="CD58" s="158"/>
      <c r="CE58" s="158"/>
      <c r="CF58" s="158"/>
      <c r="CG58" s="158"/>
      <c r="CH58" s="158"/>
      <c r="CI58" s="158"/>
      <c r="CJ58" s="158"/>
      <c r="CK58" s="158"/>
      <c r="CL58" s="158"/>
      <c r="CM58" s="158"/>
      <c r="CN58" s="158"/>
      <c r="CO58" s="158"/>
      <c r="CP58" s="158"/>
      <c r="CQ58" s="158"/>
      <c r="CR58" s="158"/>
      <c r="CS58" s="158"/>
    </row>
    <row r="59" spans="1:97" s="157" customFormat="1" x14ac:dyDescent="0.2">
      <c r="A59" s="158" t="s">
        <v>821</v>
      </c>
      <c r="B59" s="94" t="s">
        <v>828</v>
      </c>
      <c r="C59" s="94" t="s">
        <v>897</v>
      </c>
      <c r="D59" s="155" t="str">
        <f t="shared" si="0"/>
        <v>GCPU-2_60</v>
      </c>
      <c r="E59" s="155"/>
      <c r="F59" s="156">
        <v>1997</v>
      </c>
      <c r="G59" s="159">
        <v>11</v>
      </c>
      <c r="H59" s="159">
        <v>15</v>
      </c>
      <c r="I59" s="23"/>
      <c r="J59" s="94">
        <v>50</v>
      </c>
      <c r="K59" s="94">
        <v>60</v>
      </c>
      <c r="L59" s="158"/>
      <c r="M59" s="158"/>
      <c r="N59" s="158"/>
      <c r="O59" s="158"/>
      <c r="P59" s="158"/>
      <c r="Q59" s="158"/>
      <c r="R59" s="158">
        <v>1.2722270178074195</v>
      </c>
      <c r="S59" s="158"/>
      <c r="T59" s="158"/>
      <c r="U59" s="158"/>
      <c r="V59" s="158"/>
      <c r="W59" s="158"/>
      <c r="X59" s="158"/>
      <c r="Y59" s="23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>
        <v>0.13600000000000001</v>
      </c>
      <c r="AQ59" s="158"/>
      <c r="AR59" s="158"/>
      <c r="AS59" s="158">
        <v>1.6E-2</v>
      </c>
      <c r="AT59" s="158"/>
      <c r="AU59" s="158"/>
      <c r="AV59" s="158">
        <v>3.65</v>
      </c>
      <c r="AW59" s="158">
        <v>-25.4</v>
      </c>
      <c r="AX59" s="23" t="s">
        <v>865</v>
      </c>
      <c r="AY59" s="23" t="s">
        <v>864</v>
      </c>
      <c r="AZ59" s="158"/>
      <c r="BA59" s="23" t="s">
        <v>864</v>
      </c>
      <c r="BB59" s="23" t="s">
        <v>864</v>
      </c>
      <c r="BC59" s="158"/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  <c r="BU59" s="158"/>
      <c r="BV59" s="158"/>
      <c r="BW59" s="158"/>
      <c r="BX59" s="158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58"/>
      <c r="CO59" s="158"/>
      <c r="CP59" s="158"/>
      <c r="CQ59" s="158"/>
      <c r="CR59" s="158"/>
      <c r="CS59" s="158"/>
    </row>
    <row r="60" spans="1:97" s="157" customFormat="1" x14ac:dyDescent="0.2">
      <c r="A60" s="158" t="s">
        <v>821</v>
      </c>
      <c r="B60" s="94" t="s">
        <v>828</v>
      </c>
      <c r="C60" s="94" t="s">
        <v>897</v>
      </c>
      <c r="D60" s="155" t="str">
        <f t="shared" si="0"/>
        <v>GCPU-2_80</v>
      </c>
      <c r="E60" s="155"/>
      <c r="F60" s="156">
        <v>1997</v>
      </c>
      <c r="G60" s="159">
        <v>11</v>
      </c>
      <c r="H60" s="159">
        <v>15</v>
      </c>
      <c r="I60" s="23"/>
      <c r="J60" s="94">
        <v>60</v>
      </c>
      <c r="K60" s="94">
        <v>80</v>
      </c>
      <c r="L60" s="158"/>
      <c r="M60" s="158"/>
      <c r="N60" s="158"/>
      <c r="O60" s="158"/>
      <c r="P60" s="158"/>
      <c r="Q60" s="158"/>
      <c r="R60" s="158">
        <v>1.5211347984542638</v>
      </c>
      <c r="S60" s="158"/>
      <c r="T60" s="158"/>
      <c r="U60" s="158"/>
      <c r="V60" s="158"/>
      <c r="W60" s="158"/>
      <c r="X60" s="158"/>
      <c r="Y60" s="23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>
        <v>0.15</v>
      </c>
      <c r="AQ60" s="158"/>
      <c r="AR60" s="158"/>
      <c r="AS60" s="158">
        <v>0.02</v>
      </c>
      <c r="AT60" s="158"/>
      <c r="AU60" s="158"/>
      <c r="AV60" s="158">
        <v>2.99</v>
      </c>
      <c r="AW60" s="158">
        <v>-23.82</v>
      </c>
      <c r="AX60" s="23" t="s">
        <v>865</v>
      </c>
      <c r="AY60" s="23" t="s">
        <v>864</v>
      </c>
      <c r="AZ60" s="158"/>
      <c r="BA60" s="23" t="s">
        <v>864</v>
      </c>
      <c r="BB60" s="23" t="s">
        <v>864</v>
      </c>
      <c r="BC60" s="158"/>
      <c r="BD60" s="158"/>
      <c r="BE60" s="158"/>
      <c r="BF60" s="158"/>
      <c r="BG60" s="158"/>
      <c r="BH60" s="158"/>
      <c r="BI60" s="158"/>
      <c r="BJ60" s="158"/>
      <c r="BK60" s="158"/>
      <c r="BL60" s="158"/>
      <c r="BM60" s="158"/>
      <c r="BN60" s="158"/>
      <c r="BO60" s="158"/>
      <c r="BP60" s="158"/>
      <c r="BQ60" s="158"/>
      <c r="BR60" s="158"/>
      <c r="BS60" s="158"/>
      <c r="BT60" s="158"/>
      <c r="BU60" s="158"/>
      <c r="BV60" s="158"/>
      <c r="BW60" s="158"/>
      <c r="BX60" s="158"/>
      <c r="BY60" s="158"/>
      <c r="BZ60" s="158"/>
      <c r="CA60" s="158"/>
      <c r="CB60" s="158"/>
      <c r="CC60" s="158"/>
      <c r="CD60" s="158"/>
      <c r="CE60" s="158"/>
      <c r="CF60" s="158"/>
      <c r="CG60" s="158"/>
      <c r="CH60" s="158"/>
      <c r="CI60" s="158"/>
      <c r="CJ60" s="158"/>
      <c r="CK60" s="158"/>
      <c r="CL60" s="158"/>
      <c r="CM60" s="158"/>
      <c r="CN60" s="158"/>
      <c r="CO60" s="158"/>
      <c r="CP60" s="158"/>
      <c r="CQ60" s="158"/>
      <c r="CR60" s="158"/>
      <c r="CS60" s="158"/>
    </row>
    <row r="61" spans="1:97" s="157" customFormat="1" x14ac:dyDescent="0.2">
      <c r="A61" s="158" t="s">
        <v>821</v>
      </c>
      <c r="B61" s="94" t="s">
        <v>828</v>
      </c>
      <c r="C61" s="94" t="s">
        <v>897</v>
      </c>
      <c r="D61" s="155" t="str">
        <f t="shared" si="0"/>
        <v>GCPU-2_100</v>
      </c>
      <c r="E61" s="155"/>
      <c r="F61" s="156">
        <v>1997</v>
      </c>
      <c r="G61" s="159">
        <v>11</v>
      </c>
      <c r="H61" s="159">
        <v>15</v>
      </c>
      <c r="I61" s="23"/>
      <c r="J61" s="94">
        <v>80</v>
      </c>
      <c r="K61" s="94">
        <v>100</v>
      </c>
      <c r="L61" s="158"/>
      <c r="M61" s="158"/>
      <c r="N61" s="158"/>
      <c r="O61" s="158"/>
      <c r="P61" s="158"/>
      <c r="Q61" s="158"/>
      <c r="R61" s="158">
        <v>1.4247548010845457</v>
      </c>
      <c r="S61" s="158"/>
      <c r="T61" s="158"/>
      <c r="U61" s="158"/>
      <c r="V61" s="158"/>
      <c r="W61" s="158"/>
      <c r="X61" s="158"/>
      <c r="Y61" s="23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>
        <v>0.12</v>
      </c>
      <c r="AQ61" s="158"/>
      <c r="AR61" s="158"/>
      <c r="AS61" s="158">
        <v>0.02</v>
      </c>
      <c r="AT61" s="158"/>
      <c r="AU61" s="158"/>
      <c r="AV61" s="158">
        <v>2.2999999999999998</v>
      </c>
      <c r="AW61" s="158">
        <v>-22.59</v>
      </c>
      <c r="AX61" s="23" t="s">
        <v>865</v>
      </c>
      <c r="AY61" s="23" t="s">
        <v>864</v>
      </c>
      <c r="AZ61" s="158"/>
      <c r="BA61" s="23" t="s">
        <v>864</v>
      </c>
      <c r="BB61" s="23" t="s">
        <v>864</v>
      </c>
      <c r="BC61" s="158"/>
      <c r="BD61" s="158"/>
      <c r="BE61" s="158"/>
      <c r="BF61" s="158"/>
      <c r="BG61" s="158"/>
      <c r="BH61" s="158"/>
      <c r="BI61" s="158"/>
      <c r="BJ61" s="158"/>
      <c r="BK61" s="158"/>
      <c r="BL61" s="158"/>
      <c r="BM61" s="158"/>
      <c r="BN61" s="158"/>
      <c r="BO61" s="158"/>
      <c r="BP61" s="158"/>
      <c r="BQ61" s="158"/>
      <c r="BR61" s="158"/>
      <c r="BS61" s="158"/>
      <c r="BT61" s="158"/>
      <c r="BU61" s="158"/>
      <c r="BV61" s="158"/>
      <c r="BW61" s="158"/>
      <c r="BX61" s="158"/>
      <c r="BY61" s="158"/>
      <c r="BZ61" s="158"/>
      <c r="CA61" s="158"/>
      <c r="CB61" s="158"/>
      <c r="CC61" s="158"/>
      <c r="CD61" s="158"/>
      <c r="CE61" s="158"/>
      <c r="CF61" s="158"/>
      <c r="CG61" s="158"/>
      <c r="CH61" s="158"/>
      <c r="CI61" s="158"/>
      <c r="CJ61" s="158"/>
      <c r="CK61" s="158"/>
      <c r="CL61" s="158"/>
      <c r="CM61" s="158"/>
      <c r="CN61" s="158"/>
      <c r="CO61" s="158"/>
      <c r="CP61" s="158"/>
      <c r="CQ61" s="158"/>
      <c r="CR61" s="158"/>
      <c r="CS61" s="158"/>
    </row>
    <row r="62" spans="1:97" x14ac:dyDescent="0.2">
      <c r="A62" s="14" t="s">
        <v>821</v>
      </c>
      <c r="B62" s="12" t="s">
        <v>828</v>
      </c>
      <c r="C62" s="12" t="s">
        <v>835</v>
      </c>
      <c r="D62" s="11" t="str">
        <f t="shared" si="0"/>
        <v>GCPL*_-2</v>
      </c>
      <c r="E62" s="11"/>
      <c r="F62" s="148">
        <v>1997</v>
      </c>
      <c r="G62" s="149">
        <v>11</v>
      </c>
      <c r="H62" s="149">
        <v>15</v>
      </c>
      <c r="I62" s="23"/>
      <c r="J62" s="12">
        <v>-3</v>
      </c>
      <c r="K62" s="12">
        <v>-2</v>
      </c>
      <c r="L62" s="14"/>
      <c r="M62" s="14"/>
      <c r="N62" s="14"/>
      <c r="O62" s="14"/>
      <c r="P62" s="14"/>
      <c r="Q62" s="14"/>
      <c r="R62" s="14">
        <v>0.03</v>
      </c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>
        <v>31.687000000000001</v>
      </c>
      <c r="AQ62" s="18"/>
      <c r="AR62" s="18"/>
      <c r="AS62" s="14">
        <v>1.1259999999999999</v>
      </c>
      <c r="AT62" s="14"/>
      <c r="AU62" s="14"/>
      <c r="AV62" s="14">
        <v>-5.3390000000000004</v>
      </c>
      <c r="AW62" s="14">
        <v>-28.15</v>
      </c>
      <c r="AX62" s="8" t="s">
        <v>865</v>
      </c>
      <c r="AY62" s="8" t="s">
        <v>864</v>
      </c>
      <c r="AZ62" s="14"/>
      <c r="BA62" s="8" t="s">
        <v>864</v>
      </c>
      <c r="BB62" s="8" t="s">
        <v>864</v>
      </c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x14ac:dyDescent="0.2">
      <c r="A63" s="14" t="s">
        <v>821</v>
      </c>
      <c r="B63" s="12" t="s">
        <v>828</v>
      </c>
      <c r="C63" s="12" t="s">
        <v>835</v>
      </c>
      <c r="D63" s="11" t="str">
        <f t="shared" si="0"/>
        <v>GCPL*_-1</v>
      </c>
      <c r="E63" s="11"/>
      <c r="F63" s="148">
        <v>1997</v>
      </c>
      <c r="G63" s="149">
        <v>11</v>
      </c>
      <c r="H63" s="149">
        <v>15</v>
      </c>
      <c r="I63" s="23"/>
      <c r="J63" s="12">
        <v>-2</v>
      </c>
      <c r="K63" s="12">
        <v>-1</v>
      </c>
      <c r="L63" s="14"/>
      <c r="M63" s="14"/>
      <c r="N63" s="14"/>
      <c r="O63" s="14"/>
      <c r="P63" s="14"/>
      <c r="Q63" s="14"/>
      <c r="R63" s="14">
        <v>0.06</v>
      </c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>
        <v>49.11</v>
      </c>
      <c r="AQ63" s="18"/>
      <c r="AR63" s="18"/>
      <c r="AS63" s="14">
        <v>0.996</v>
      </c>
      <c r="AT63" s="14"/>
      <c r="AU63" s="14"/>
      <c r="AV63" s="14">
        <v>-6.016</v>
      </c>
      <c r="AW63" s="14">
        <v>-28.292999999999999</v>
      </c>
      <c r="AX63" s="8" t="s">
        <v>865</v>
      </c>
      <c r="AY63" s="8" t="s">
        <v>864</v>
      </c>
      <c r="AZ63" s="14"/>
      <c r="BA63" s="8" t="s">
        <v>864</v>
      </c>
      <c r="BB63" s="8" t="s">
        <v>864</v>
      </c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x14ac:dyDescent="0.2">
      <c r="A64" s="14" t="s">
        <v>821</v>
      </c>
      <c r="B64" s="12" t="s">
        <v>828</v>
      </c>
      <c r="C64" s="12" t="s">
        <v>835</v>
      </c>
      <c r="D64" s="11" t="str">
        <f t="shared" si="0"/>
        <v>GCPL*_2.1</v>
      </c>
      <c r="E64" s="11"/>
      <c r="F64" s="148">
        <v>1996</v>
      </c>
      <c r="G64" s="149">
        <v>12</v>
      </c>
      <c r="H64" s="149">
        <v>4</v>
      </c>
      <c r="I64" s="23"/>
      <c r="J64" s="12">
        <v>0</v>
      </c>
      <c r="K64" s="12">
        <v>2.1</v>
      </c>
      <c r="L64" s="14"/>
      <c r="M64" s="14"/>
      <c r="N64" s="14"/>
      <c r="O64" s="14"/>
      <c r="P64" s="14"/>
      <c r="Q64" s="14"/>
      <c r="R64" s="14">
        <v>0.62384672912650185</v>
      </c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>
        <v>5.532</v>
      </c>
      <c r="AQ64" s="18"/>
      <c r="AR64" s="18"/>
      <c r="AS64" s="14">
        <v>0.30199999999999999</v>
      </c>
      <c r="AT64" s="14"/>
      <c r="AU64" s="14"/>
      <c r="AV64" s="14">
        <v>-1.4670000000000001</v>
      </c>
      <c r="AW64" s="14">
        <v>-27.276</v>
      </c>
      <c r="AX64" s="8" t="s">
        <v>865</v>
      </c>
      <c r="AY64" s="8" t="s">
        <v>864</v>
      </c>
      <c r="AZ64" s="14"/>
      <c r="BA64" s="8" t="s">
        <v>864</v>
      </c>
      <c r="BB64" s="8" t="s">
        <v>864</v>
      </c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x14ac:dyDescent="0.2">
      <c r="A65" s="14" t="s">
        <v>821</v>
      </c>
      <c r="B65" s="12" t="s">
        <v>828</v>
      </c>
      <c r="C65" s="12" t="s">
        <v>835</v>
      </c>
      <c r="D65" s="11" t="str">
        <f t="shared" si="0"/>
        <v>GCPL*_5.3</v>
      </c>
      <c r="E65" s="11"/>
      <c r="F65" s="148">
        <v>1996</v>
      </c>
      <c r="G65" s="149">
        <v>12</v>
      </c>
      <c r="H65" s="149">
        <v>4</v>
      </c>
      <c r="I65" s="23"/>
      <c r="J65" s="12">
        <v>2.1</v>
      </c>
      <c r="K65" s="12">
        <v>5.3</v>
      </c>
      <c r="L65" s="14"/>
      <c r="M65" s="14"/>
      <c r="N65" s="14"/>
      <c r="O65" s="14"/>
      <c r="P65" s="14"/>
      <c r="Q65" s="14"/>
      <c r="R65" s="14">
        <v>1.4683134717070478</v>
      </c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>
        <v>1.0509999999999999</v>
      </c>
      <c r="AQ65" s="18"/>
      <c r="AR65" s="18"/>
      <c r="AS65" s="14">
        <v>7.9000000000000001E-2</v>
      </c>
      <c r="AT65" s="14"/>
      <c r="AU65" s="14"/>
      <c r="AV65" s="14">
        <v>1.9770000000000001</v>
      </c>
      <c r="AW65" s="14">
        <v>-25.725999999999999</v>
      </c>
      <c r="AX65" s="8" t="s">
        <v>865</v>
      </c>
      <c r="AY65" s="8" t="s">
        <v>864</v>
      </c>
      <c r="AZ65" s="14"/>
      <c r="BA65" s="8" t="s">
        <v>864</v>
      </c>
      <c r="BB65" s="8" t="s">
        <v>864</v>
      </c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x14ac:dyDescent="0.2">
      <c r="A66" s="14" t="s">
        <v>821</v>
      </c>
      <c r="B66" s="12" t="s">
        <v>828</v>
      </c>
      <c r="C66" s="12" t="s">
        <v>835</v>
      </c>
      <c r="D66" s="11" t="str">
        <f t="shared" si="0"/>
        <v>GCPL*_10.5</v>
      </c>
      <c r="E66" s="11"/>
      <c r="F66" s="148">
        <v>1996</v>
      </c>
      <c r="G66" s="149">
        <v>12</v>
      </c>
      <c r="H66" s="149">
        <v>4</v>
      </c>
      <c r="I66" s="23"/>
      <c r="J66" s="12">
        <v>5.3</v>
      </c>
      <c r="K66" s="12">
        <v>10.5</v>
      </c>
      <c r="L66" s="14"/>
      <c r="M66" s="14"/>
      <c r="N66" s="14"/>
      <c r="O66" s="14"/>
      <c r="P66" s="14"/>
      <c r="Q66" s="14"/>
      <c r="R66" s="14">
        <v>1.3336581210071858</v>
      </c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>
        <v>0.45400000000000001</v>
      </c>
      <c r="AQ66" s="18"/>
      <c r="AR66" s="18"/>
      <c r="AS66" s="14">
        <v>4.1000000000000002E-2</v>
      </c>
      <c r="AT66" s="14"/>
      <c r="AU66" s="14"/>
      <c r="AV66" s="14">
        <v>4.0510000000000002</v>
      </c>
      <c r="AW66" s="14">
        <v>-23.919</v>
      </c>
      <c r="AX66" s="8" t="s">
        <v>865</v>
      </c>
      <c r="AY66" s="8" t="s">
        <v>864</v>
      </c>
      <c r="AZ66" s="14"/>
      <c r="BA66" s="8" t="s">
        <v>864</v>
      </c>
      <c r="BB66" s="8" t="s">
        <v>864</v>
      </c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x14ac:dyDescent="0.2">
      <c r="A67" s="14" t="s">
        <v>821</v>
      </c>
      <c r="B67" s="12" t="s">
        <v>828</v>
      </c>
      <c r="C67" s="12" t="s">
        <v>835</v>
      </c>
      <c r="D67" s="11" t="str">
        <f t="shared" si="0"/>
        <v>GCPL*_15.8</v>
      </c>
      <c r="E67" s="11"/>
      <c r="F67" s="148">
        <v>1996</v>
      </c>
      <c r="G67" s="149">
        <v>12</v>
      </c>
      <c r="H67" s="149">
        <v>4</v>
      </c>
      <c r="I67" s="23"/>
      <c r="J67" s="12">
        <v>10.5</v>
      </c>
      <c r="K67" s="12">
        <v>15.8</v>
      </c>
      <c r="L67" s="14"/>
      <c r="M67" s="14"/>
      <c r="N67" s="14"/>
      <c r="O67" s="14"/>
      <c r="P67" s="14"/>
      <c r="Q67" s="14"/>
      <c r="R67" s="14">
        <v>1.1188327329925363</v>
      </c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>
        <v>0.40699999999999997</v>
      </c>
      <c r="AQ67" s="18"/>
      <c r="AR67" s="18"/>
      <c r="AS67" s="14">
        <v>3.5000000000000003E-2</v>
      </c>
      <c r="AT67" s="14"/>
      <c r="AU67" s="14"/>
      <c r="AV67" s="14">
        <v>4.0629999999999997</v>
      </c>
      <c r="AW67" s="14">
        <v>-23.309000000000001</v>
      </c>
      <c r="AX67" s="8" t="s">
        <v>865</v>
      </c>
      <c r="AY67" s="8" t="s">
        <v>864</v>
      </c>
      <c r="AZ67" s="14"/>
      <c r="BA67" s="8" t="s">
        <v>864</v>
      </c>
      <c r="BB67" s="8" t="s">
        <v>864</v>
      </c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x14ac:dyDescent="0.2">
      <c r="A68" s="14" t="s">
        <v>821</v>
      </c>
      <c r="B68" s="12" t="s">
        <v>828</v>
      </c>
      <c r="C68" s="12" t="s">
        <v>835</v>
      </c>
      <c r="D68" s="11" t="str">
        <f t="shared" si="0"/>
        <v>GCPL*_20</v>
      </c>
      <c r="E68" s="11"/>
      <c r="F68" s="148">
        <v>1996</v>
      </c>
      <c r="G68" s="149">
        <v>12</v>
      </c>
      <c r="H68" s="149">
        <v>4</v>
      </c>
      <c r="I68" s="23"/>
      <c r="J68" s="12">
        <v>15.8</v>
      </c>
      <c r="K68" s="12">
        <v>20</v>
      </c>
      <c r="L68" s="14"/>
      <c r="M68" s="14"/>
      <c r="N68" s="14"/>
      <c r="O68" s="14"/>
      <c r="P68" s="14"/>
      <c r="Q68" s="14"/>
      <c r="R68" s="14">
        <v>1.3342365331158639</v>
      </c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>
        <v>0.56699999999999995</v>
      </c>
      <c r="AQ68" s="18"/>
      <c r="AR68" s="18"/>
      <c r="AS68" s="14">
        <v>4.5499999999999999E-2</v>
      </c>
      <c r="AT68" s="14"/>
      <c r="AU68" s="14"/>
      <c r="AV68" s="14">
        <v>3.5545</v>
      </c>
      <c r="AW68" s="14">
        <v>-24.902999999999999</v>
      </c>
      <c r="AX68" s="8" t="s">
        <v>865</v>
      </c>
      <c r="AY68" s="8" t="s">
        <v>858</v>
      </c>
      <c r="AZ68" s="14"/>
      <c r="BA68" s="8">
        <v>157.80000000000001</v>
      </c>
      <c r="BB68" s="8">
        <v>5.9</v>
      </c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x14ac:dyDescent="0.2">
      <c r="A69" s="14" t="s">
        <v>821</v>
      </c>
      <c r="B69" s="12" t="s">
        <v>828</v>
      </c>
      <c r="C69" s="12" t="s">
        <v>835</v>
      </c>
      <c r="D69" s="11" t="str">
        <f t="shared" ref="D69:D132" si="1">C69&amp;"_"&amp;K69</f>
        <v>GCPL*_28.8</v>
      </c>
      <c r="E69" s="11"/>
      <c r="F69" s="148">
        <v>1996</v>
      </c>
      <c r="G69" s="149">
        <v>12</v>
      </c>
      <c r="H69" s="149">
        <v>4</v>
      </c>
      <c r="I69" s="23"/>
      <c r="J69" s="12">
        <v>20</v>
      </c>
      <c r="K69" s="12">
        <v>28.8</v>
      </c>
      <c r="L69" s="14"/>
      <c r="M69" s="14"/>
      <c r="N69" s="14"/>
      <c r="O69" s="14"/>
      <c r="P69" s="14"/>
      <c r="Q69" s="14"/>
      <c r="R69" s="14">
        <v>1.1206812023637844</v>
      </c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>
        <v>0.37</v>
      </c>
      <c r="AQ69" s="18"/>
      <c r="AR69" s="18"/>
      <c r="AS69" s="14">
        <v>3.6999999999999998E-2</v>
      </c>
      <c r="AT69" s="14"/>
      <c r="AU69" s="14"/>
      <c r="AV69" s="14">
        <v>3.907</v>
      </c>
      <c r="AW69" s="14">
        <v>-22.963000000000001</v>
      </c>
      <c r="AX69" s="8" t="s">
        <v>865</v>
      </c>
      <c r="AY69" s="8" t="s">
        <v>864</v>
      </c>
      <c r="AZ69" s="14"/>
      <c r="BA69" s="8" t="s">
        <v>864</v>
      </c>
      <c r="BB69" s="8" t="s">
        <v>864</v>
      </c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x14ac:dyDescent="0.2">
      <c r="A70" s="14" t="s">
        <v>821</v>
      </c>
      <c r="B70" s="12" t="s">
        <v>828</v>
      </c>
      <c r="C70" s="12" t="s">
        <v>835</v>
      </c>
      <c r="D70" s="11" t="str">
        <f t="shared" si="1"/>
        <v>GCPL*_35</v>
      </c>
      <c r="E70" s="11"/>
      <c r="F70" s="148">
        <v>1996</v>
      </c>
      <c r="G70" s="149">
        <v>12</v>
      </c>
      <c r="H70" s="149">
        <v>4</v>
      </c>
      <c r="I70" s="23"/>
      <c r="J70" s="12">
        <v>28.8</v>
      </c>
      <c r="K70" s="12">
        <v>35</v>
      </c>
      <c r="L70" s="14"/>
      <c r="M70" s="14"/>
      <c r="N70" s="14"/>
      <c r="O70" s="14"/>
      <c r="P70" s="14"/>
      <c r="Q70" s="14"/>
      <c r="R70" s="14">
        <v>1.1348155087860436</v>
      </c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>
        <v>0.39200000000000002</v>
      </c>
      <c r="AQ70" s="18"/>
      <c r="AR70" s="18"/>
      <c r="AS70" s="14">
        <v>3.3000000000000002E-2</v>
      </c>
      <c r="AT70" s="14"/>
      <c r="AU70" s="14"/>
      <c r="AV70" s="14">
        <v>3.496</v>
      </c>
      <c r="AW70" s="14">
        <v>-24.085000000000001</v>
      </c>
      <c r="AX70" s="8" t="s">
        <v>865</v>
      </c>
      <c r="AY70" s="8" t="s">
        <v>864</v>
      </c>
      <c r="AZ70" s="14"/>
      <c r="BA70" s="8" t="s">
        <v>864</v>
      </c>
      <c r="BB70" s="8" t="s">
        <v>864</v>
      </c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s="157" customFormat="1" x14ac:dyDescent="0.2">
      <c r="A71" s="158" t="s">
        <v>821</v>
      </c>
      <c r="B71" s="94" t="s">
        <v>828</v>
      </c>
      <c r="C71" s="94" t="s">
        <v>898</v>
      </c>
      <c r="D71" s="155" t="str">
        <f t="shared" si="1"/>
        <v>GCPL-1_5</v>
      </c>
      <c r="E71" s="155"/>
      <c r="F71" s="156">
        <v>1997</v>
      </c>
      <c r="G71" s="159">
        <v>11</v>
      </c>
      <c r="H71" s="159">
        <v>15</v>
      </c>
      <c r="I71" s="23"/>
      <c r="J71" s="94">
        <v>0</v>
      </c>
      <c r="K71" s="94">
        <v>5</v>
      </c>
      <c r="L71" s="158"/>
      <c r="M71" s="158"/>
      <c r="N71" s="158"/>
      <c r="O71" s="158"/>
      <c r="P71" s="158"/>
      <c r="Q71" s="158"/>
      <c r="R71" s="158">
        <v>0.75167812499999997</v>
      </c>
      <c r="S71" s="158"/>
      <c r="T71" s="158"/>
      <c r="U71" s="158"/>
      <c r="V71" s="158"/>
      <c r="W71" s="158"/>
      <c r="X71" s="158"/>
      <c r="Y71" s="23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>
        <v>2.4319999999999999</v>
      </c>
      <c r="AQ71" s="158"/>
      <c r="AR71" s="158"/>
      <c r="AS71" s="158">
        <v>0.11600000000000001</v>
      </c>
      <c r="AT71" s="158"/>
      <c r="AU71" s="158"/>
      <c r="AV71" s="158">
        <v>0.95</v>
      </c>
      <c r="AW71" s="158">
        <v>-26.7</v>
      </c>
      <c r="AX71" s="23" t="s">
        <v>865</v>
      </c>
      <c r="AY71" s="23" t="s">
        <v>864</v>
      </c>
      <c r="AZ71" s="158"/>
      <c r="BA71" s="23" t="s">
        <v>864</v>
      </c>
      <c r="BB71" s="23" t="s">
        <v>864</v>
      </c>
      <c r="BC71" s="158"/>
      <c r="BD71" s="158"/>
      <c r="BE71" s="158"/>
      <c r="BF71" s="158"/>
      <c r="BG71" s="158"/>
      <c r="BH71" s="158"/>
      <c r="BI71" s="158"/>
      <c r="BJ71" s="158"/>
      <c r="BK71" s="158"/>
      <c r="BL71" s="158"/>
      <c r="BM71" s="158"/>
      <c r="BN71" s="158"/>
      <c r="BO71" s="158"/>
      <c r="BP71" s="158"/>
      <c r="BQ71" s="158"/>
      <c r="BR71" s="158"/>
      <c r="BS71" s="158"/>
      <c r="BT71" s="158"/>
      <c r="BU71" s="158"/>
      <c r="BV71" s="158"/>
      <c r="BW71" s="158"/>
      <c r="BX71" s="158"/>
      <c r="BY71" s="158"/>
      <c r="BZ71" s="158"/>
      <c r="CA71" s="158"/>
      <c r="CB71" s="158"/>
      <c r="CC71" s="158"/>
      <c r="CD71" s="158"/>
      <c r="CE71" s="158"/>
      <c r="CF71" s="158"/>
      <c r="CG71" s="158"/>
      <c r="CH71" s="158"/>
      <c r="CI71" s="158"/>
      <c r="CJ71" s="158"/>
      <c r="CK71" s="158"/>
      <c r="CL71" s="158"/>
      <c r="CM71" s="158"/>
      <c r="CN71" s="158"/>
      <c r="CO71" s="158"/>
      <c r="CP71" s="158"/>
      <c r="CQ71" s="158"/>
      <c r="CR71" s="158"/>
      <c r="CS71" s="158"/>
    </row>
    <row r="72" spans="1:97" s="157" customFormat="1" x14ac:dyDescent="0.2">
      <c r="A72" s="158" t="s">
        <v>821</v>
      </c>
      <c r="B72" s="94" t="s">
        <v>828</v>
      </c>
      <c r="C72" s="94" t="s">
        <v>898</v>
      </c>
      <c r="D72" s="155" t="str">
        <f t="shared" si="1"/>
        <v>GCPL-1_10</v>
      </c>
      <c r="E72" s="155"/>
      <c r="F72" s="156">
        <v>1997</v>
      </c>
      <c r="G72" s="159">
        <v>11</v>
      </c>
      <c r="H72" s="159">
        <v>15</v>
      </c>
      <c r="I72" s="23"/>
      <c r="J72" s="94">
        <v>5</v>
      </c>
      <c r="K72" s="94">
        <v>10</v>
      </c>
      <c r="L72" s="158"/>
      <c r="M72" s="158"/>
      <c r="N72" s="158"/>
      <c r="O72" s="158"/>
      <c r="P72" s="158"/>
      <c r="Q72" s="158"/>
      <c r="R72" s="158">
        <v>1.3804786585365854</v>
      </c>
      <c r="S72" s="158"/>
      <c r="T72" s="158"/>
      <c r="U72" s="158"/>
      <c r="V72" s="158"/>
      <c r="W72" s="158"/>
      <c r="X72" s="158"/>
      <c r="Y72" s="23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>
        <v>0.84499999999999997</v>
      </c>
      <c r="AQ72" s="158"/>
      <c r="AR72" s="158"/>
      <c r="AS72" s="158">
        <v>4.3999999999999997E-2</v>
      </c>
      <c r="AT72" s="158"/>
      <c r="AU72" s="158"/>
      <c r="AV72" s="158">
        <v>4.07</v>
      </c>
      <c r="AW72" s="158">
        <v>-26.07</v>
      </c>
      <c r="AX72" s="23" t="s">
        <v>865</v>
      </c>
      <c r="AY72" s="23" t="s">
        <v>864</v>
      </c>
      <c r="AZ72" s="158"/>
      <c r="BA72" s="23" t="s">
        <v>864</v>
      </c>
      <c r="BB72" s="23" t="s">
        <v>864</v>
      </c>
      <c r="BC72" s="158"/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8"/>
      <c r="CG72" s="158"/>
      <c r="CH72" s="158"/>
      <c r="CI72" s="158"/>
      <c r="CJ72" s="158"/>
      <c r="CK72" s="158"/>
      <c r="CL72" s="158"/>
      <c r="CM72" s="158"/>
      <c r="CN72" s="158"/>
      <c r="CO72" s="158"/>
      <c r="CP72" s="158"/>
      <c r="CQ72" s="158"/>
      <c r="CR72" s="158"/>
      <c r="CS72" s="158"/>
    </row>
    <row r="73" spans="1:97" s="157" customFormat="1" x14ac:dyDescent="0.2">
      <c r="A73" s="158" t="s">
        <v>821</v>
      </c>
      <c r="B73" s="94" t="s">
        <v>828</v>
      </c>
      <c r="C73" s="94" t="s">
        <v>898</v>
      </c>
      <c r="D73" s="155" t="str">
        <f t="shared" si="1"/>
        <v>GCPL-1_20</v>
      </c>
      <c r="E73" s="155"/>
      <c r="F73" s="156">
        <v>1997</v>
      </c>
      <c r="G73" s="159">
        <v>11</v>
      </c>
      <c r="H73" s="159">
        <v>15</v>
      </c>
      <c r="I73" s="23"/>
      <c r="J73" s="94">
        <v>10</v>
      </c>
      <c r="K73" s="94">
        <v>20</v>
      </c>
      <c r="L73" s="158"/>
      <c r="M73" s="158"/>
      <c r="N73" s="158"/>
      <c r="O73" s="158"/>
      <c r="P73" s="158"/>
      <c r="Q73" s="158"/>
      <c r="R73" s="158">
        <v>1.3342823702982292</v>
      </c>
      <c r="S73" s="158"/>
      <c r="T73" s="158"/>
      <c r="U73" s="158"/>
      <c r="V73" s="158"/>
      <c r="W73" s="158"/>
      <c r="X73" s="158"/>
      <c r="Y73" s="23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>
        <v>0.65700000000000003</v>
      </c>
      <c r="AQ73" s="158"/>
      <c r="AR73" s="158"/>
      <c r="AS73" s="158">
        <v>3.5999999999999997E-2</v>
      </c>
      <c r="AT73" s="158"/>
      <c r="AU73" s="158"/>
      <c r="AV73" s="158">
        <v>5.38</v>
      </c>
      <c r="AW73" s="158">
        <v>-25.42</v>
      </c>
      <c r="AX73" s="23" t="s">
        <v>865</v>
      </c>
      <c r="AY73" s="23" t="s">
        <v>858</v>
      </c>
      <c r="AZ73" s="158"/>
      <c r="BA73" s="23">
        <v>157.80000000000001</v>
      </c>
      <c r="BB73" s="23">
        <v>5.9</v>
      </c>
      <c r="BC73" s="158"/>
      <c r="BD73" s="158"/>
      <c r="BE73" s="158"/>
      <c r="BF73" s="158"/>
      <c r="BG73" s="158"/>
      <c r="BH73" s="158"/>
      <c r="BI73" s="158"/>
      <c r="BJ73" s="158"/>
      <c r="BK73" s="158"/>
      <c r="BL73" s="158"/>
      <c r="BM73" s="158"/>
      <c r="BN73" s="158"/>
      <c r="BO73" s="158"/>
      <c r="BP73" s="158"/>
      <c r="BQ73" s="158"/>
      <c r="BR73" s="158"/>
      <c r="BS73" s="158"/>
      <c r="BT73" s="158"/>
      <c r="BU73" s="158"/>
      <c r="BV73" s="158"/>
      <c r="BW73" s="158"/>
      <c r="BX73" s="158"/>
      <c r="BY73" s="158"/>
      <c r="BZ73" s="158"/>
      <c r="CA73" s="158"/>
      <c r="CB73" s="158"/>
      <c r="CC73" s="158"/>
      <c r="CD73" s="158"/>
      <c r="CE73" s="158"/>
      <c r="CF73" s="158"/>
      <c r="CG73" s="158"/>
      <c r="CH73" s="158"/>
      <c r="CI73" s="158"/>
      <c r="CJ73" s="158"/>
      <c r="CK73" s="158"/>
      <c r="CL73" s="158"/>
      <c r="CM73" s="158"/>
      <c r="CN73" s="158"/>
      <c r="CO73" s="158"/>
      <c r="CP73" s="158"/>
      <c r="CQ73" s="158"/>
      <c r="CR73" s="158"/>
      <c r="CS73" s="158"/>
    </row>
    <row r="74" spans="1:97" s="157" customFormat="1" x14ac:dyDescent="0.2">
      <c r="A74" s="158" t="s">
        <v>821</v>
      </c>
      <c r="B74" s="94" t="s">
        <v>828</v>
      </c>
      <c r="C74" s="94" t="s">
        <v>898</v>
      </c>
      <c r="D74" s="155" t="str">
        <f t="shared" si="1"/>
        <v>GCPL-1_40</v>
      </c>
      <c r="E74" s="155"/>
      <c r="F74" s="156">
        <v>1997</v>
      </c>
      <c r="G74" s="159">
        <v>11</v>
      </c>
      <c r="H74" s="159">
        <v>15</v>
      </c>
      <c r="I74" s="23"/>
      <c r="J74" s="94">
        <v>20</v>
      </c>
      <c r="K74" s="94">
        <v>40</v>
      </c>
      <c r="L74" s="158"/>
      <c r="M74" s="158"/>
      <c r="N74" s="158"/>
      <c r="O74" s="158"/>
      <c r="P74" s="158"/>
      <c r="Q74" s="158"/>
      <c r="R74" s="158">
        <v>1.3377634759352655</v>
      </c>
      <c r="S74" s="158"/>
      <c r="T74" s="158"/>
      <c r="U74" s="158"/>
      <c r="V74" s="158"/>
      <c r="W74" s="158"/>
      <c r="X74" s="158"/>
      <c r="Y74" s="23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>
        <v>0.36799999999999999</v>
      </c>
      <c r="AQ74" s="158"/>
      <c r="AR74" s="158"/>
      <c r="AS74" s="158">
        <v>2.5000000000000001E-2</v>
      </c>
      <c r="AT74" s="158"/>
      <c r="AU74" s="158"/>
      <c r="AV74" s="158">
        <v>5.78</v>
      </c>
      <c r="AW74" s="158">
        <v>-24.46</v>
      </c>
      <c r="AX74" s="23" t="s">
        <v>865</v>
      </c>
      <c r="AY74" s="23" t="s">
        <v>859</v>
      </c>
      <c r="AZ74" s="158"/>
      <c r="BA74" s="23">
        <v>119.9</v>
      </c>
      <c r="BB74" s="23">
        <v>5.5</v>
      </c>
      <c r="BC74" s="158"/>
      <c r="BD74" s="158"/>
      <c r="BE74" s="158"/>
      <c r="BF74" s="158"/>
      <c r="BG74" s="158"/>
      <c r="BH74" s="158"/>
      <c r="BI74" s="158"/>
      <c r="BJ74" s="158"/>
      <c r="BK74" s="158"/>
      <c r="BL74" s="158"/>
      <c r="BM74" s="158"/>
      <c r="BN74" s="158"/>
      <c r="BO74" s="158"/>
      <c r="BP74" s="158"/>
      <c r="BQ74" s="158"/>
      <c r="BR74" s="158"/>
      <c r="BS74" s="158"/>
      <c r="BT74" s="158"/>
      <c r="BU74" s="158"/>
      <c r="BV74" s="158"/>
      <c r="BW74" s="158"/>
      <c r="BX74" s="158"/>
      <c r="BY74" s="158"/>
      <c r="BZ74" s="158"/>
      <c r="CA74" s="158"/>
      <c r="CB74" s="158"/>
      <c r="CC74" s="158"/>
      <c r="CD74" s="158"/>
      <c r="CE74" s="158"/>
      <c r="CF74" s="158"/>
      <c r="CG74" s="158"/>
      <c r="CH74" s="158"/>
      <c r="CI74" s="158"/>
      <c r="CJ74" s="158"/>
      <c r="CK74" s="158"/>
      <c r="CL74" s="158"/>
      <c r="CM74" s="158"/>
      <c r="CN74" s="158"/>
      <c r="CO74" s="158"/>
      <c r="CP74" s="158"/>
      <c r="CQ74" s="158"/>
      <c r="CR74" s="158"/>
      <c r="CS74" s="158"/>
    </row>
    <row r="75" spans="1:97" s="157" customFormat="1" x14ac:dyDescent="0.2">
      <c r="A75" s="158" t="s">
        <v>821</v>
      </c>
      <c r="B75" s="94" t="s">
        <v>828</v>
      </c>
      <c r="C75" s="94" t="s">
        <v>898</v>
      </c>
      <c r="D75" s="155" t="str">
        <f t="shared" si="1"/>
        <v>GCPL-1_50</v>
      </c>
      <c r="E75" s="155"/>
      <c r="F75" s="156">
        <v>1997</v>
      </c>
      <c r="G75" s="159">
        <v>11</v>
      </c>
      <c r="H75" s="159">
        <v>15</v>
      </c>
      <c r="I75" s="23"/>
      <c r="J75" s="94">
        <v>40</v>
      </c>
      <c r="K75" s="94">
        <v>50</v>
      </c>
      <c r="L75" s="158"/>
      <c r="M75" s="158"/>
      <c r="N75" s="158"/>
      <c r="O75" s="158"/>
      <c r="P75" s="158"/>
      <c r="Q75" s="158"/>
      <c r="R75" s="158">
        <v>1.4385461565615578</v>
      </c>
      <c r="S75" s="158"/>
      <c r="T75" s="158"/>
      <c r="U75" s="158"/>
      <c r="V75" s="158"/>
      <c r="W75" s="158"/>
      <c r="X75" s="158"/>
      <c r="Y75" s="23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>
        <v>0.26</v>
      </c>
      <c r="AQ75" s="158"/>
      <c r="AR75" s="158"/>
      <c r="AS75" s="158">
        <v>2.1000000000000001E-2</v>
      </c>
      <c r="AT75" s="158"/>
      <c r="AU75" s="158"/>
      <c r="AV75" s="158">
        <v>4.83</v>
      </c>
      <c r="AW75" s="158">
        <v>-24.28</v>
      </c>
      <c r="AX75" s="23" t="s">
        <v>865</v>
      </c>
      <c r="AY75" s="23" t="s">
        <v>864</v>
      </c>
      <c r="AZ75" s="158"/>
      <c r="BA75" s="23" t="s">
        <v>864</v>
      </c>
      <c r="BB75" s="23" t="s">
        <v>864</v>
      </c>
      <c r="BC75" s="158"/>
      <c r="BD75" s="158"/>
      <c r="BE75" s="158"/>
      <c r="BF75" s="158"/>
      <c r="BG75" s="158"/>
      <c r="BH75" s="158"/>
      <c r="BI75" s="158"/>
      <c r="BJ75" s="158"/>
      <c r="BK75" s="158"/>
      <c r="BL75" s="158"/>
      <c r="BM75" s="158"/>
      <c r="BN75" s="158"/>
      <c r="BO75" s="158"/>
      <c r="BP75" s="158"/>
      <c r="BQ75" s="158"/>
      <c r="BR75" s="158"/>
      <c r="BS75" s="158"/>
      <c r="BT75" s="158"/>
      <c r="BU75" s="158"/>
      <c r="BV75" s="158"/>
      <c r="BW75" s="158"/>
      <c r="BX75" s="158"/>
      <c r="BY75" s="158"/>
      <c r="BZ75" s="158"/>
      <c r="CA75" s="158"/>
      <c r="CB75" s="158"/>
      <c r="CC75" s="158"/>
      <c r="CD75" s="158"/>
      <c r="CE75" s="158"/>
      <c r="CF75" s="158"/>
      <c r="CG75" s="158"/>
      <c r="CH75" s="158"/>
      <c r="CI75" s="158"/>
      <c r="CJ75" s="158"/>
      <c r="CK75" s="158"/>
      <c r="CL75" s="158"/>
      <c r="CM75" s="158"/>
      <c r="CN75" s="158"/>
      <c r="CO75" s="158"/>
      <c r="CP75" s="158"/>
      <c r="CQ75" s="158"/>
      <c r="CR75" s="158"/>
      <c r="CS75" s="158"/>
    </row>
    <row r="76" spans="1:97" s="157" customFormat="1" x14ac:dyDescent="0.2">
      <c r="A76" s="158" t="s">
        <v>821</v>
      </c>
      <c r="B76" s="94" t="s">
        <v>828</v>
      </c>
      <c r="C76" s="94" t="s">
        <v>898</v>
      </c>
      <c r="D76" s="155" t="str">
        <f t="shared" si="1"/>
        <v>GCPL-1_60</v>
      </c>
      <c r="E76" s="155"/>
      <c r="F76" s="156">
        <v>1997</v>
      </c>
      <c r="G76" s="159">
        <v>11</v>
      </c>
      <c r="H76" s="159">
        <v>15</v>
      </c>
      <c r="I76" s="23"/>
      <c r="J76" s="94">
        <v>50</v>
      </c>
      <c r="K76" s="94">
        <v>60</v>
      </c>
      <c r="L76" s="158"/>
      <c r="M76" s="158"/>
      <c r="N76" s="158"/>
      <c r="O76" s="158"/>
      <c r="P76" s="158"/>
      <c r="Q76" s="158"/>
      <c r="R76" s="158">
        <v>1.4385461565615578</v>
      </c>
      <c r="S76" s="158"/>
      <c r="T76" s="158"/>
      <c r="U76" s="158"/>
      <c r="V76" s="158"/>
      <c r="W76" s="158"/>
      <c r="X76" s="158"/>
      <c r="Y76" s="23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>
        <v>0.34</v>
      </c>
      <c r="AQ76" s="158"/>
      <c r="AR76" s="158"/>
      <c r="AS76" s="158">
        <v>0.03</v>
      </c>
      <c r="AT76" s="158"/>
      <c r="AU76" s="158"/>
      <c r="AV76" s="158">
        <v>4.6749999999999998</v>
      </c>
      <c r="AW76" s="158">
        <v>-23.84</v>
      </c>
      <c r="AX76" s="23" t="s">
        <v>865</v>
      </c>
      <c r="AY76" s="23" t="s">
        <v>864</v>
      </c>
      <c r="AZ76" s="158"/>
      <c r="BA76" s="23" t="s">
        <v>864</v>
      </c>
      <c r="BB76" s="23" t="s">
        <v>864</v>
      </c>
      <c r="BC76" s="158"/>
      <c r="BD76" s="158"/>
      <c r="BE76" s="158"/>
      <c r="BF76" s="158"/>
      <c r="BG76" s="158"/>
      <c r="BH76" s="158"/>
      <c r="BI76" s="158"/>
      <c r="BJ76" s="158"/>
      <c r="BK76" s="158"/>
      <c r="BL76" s="158"/>
      <c r="BM76" s="158"/>
      <c r="BN76" s="158"/>
      <c r="BO76" s="158"/>
      <c r="BP76" s="158"/>
      <c r="BQ76" s="158"/>
      <c r="BR76" s="158"/>
      <c r="BS76" s="158"/>
      <c r="BT76" s="158"/>
      <c r="BU76" s="158"/>
      <c r="BV76" s="158"/>
      <c r="BW76" s="158"/>
      <c r="BX76" s="158"/>
      <c r="BY76" s="158"/>
      <c r="BZ76" s="158"/>
      <c r="CA76" s="158"/>
      <c r="CB76" s="158"/>
      <c r="CC76" s="158"/>
      <c r="CD76" s="158"/>
      <c r="CE76" s="158"/>
      <c r="CF76" s="158"/>
      <c r="CG76" s="158"/>
      <c r="CH76" s="158"/>
      <c r="CI76" s="158"/>
      <c r="CJ76" s="158"/>
      <c r="CK76" s="158"/>
      <c r="CL76" s="158"/>
      <c r="CM76" s="158"/>
      <c r="CN76" s="158"/>
      <c r="CO76" s="158"/>
      <c r="CP76" s="158"/>
      <c r="CQ76" s="158"/>
      <c r="CR76" s="158"/>
      <c r="CS76" s="158"/>
    </row>
    <row r="77" spans="1:97" s="157" customFormat="1" x14ac:dyDescent="0.2">
      <c r="A77" s="158" t="s">
        <v>821</v>
      </c>
      <c r="B77" s="94" t="s">
        <v>828</v>
      </c>
      <c r="C77" s="94" t="s">
        <v>898</v>
      </c>
      <c r="D77" s="155" t="str">
        <f t="shared" si="1"/>
        <v>GCPL-1_80</v>
      </c>
      <c r="E77" s="155"/>
      <c r="F77" s="156">
        <v>1997</v>
      </c>
      <c r="G77" s="159">
        <v>11</v>
      </c>
      <c r="H77" s="159">
        <v>15</v>
      </c>
      <c r="I77" s="23"/>
      <c r="J77" s="94">
        <v>60</v>
      </c>
      <c r="K77" s="94">
        <v>80</v>
      </c>
      <c r="L77" s="158"/>
      <c r="M77" s="158"/>
      <c r="N77" s="158"/>
      <c r="O77" s="158"/>
      <c r="P77" s="158"/>
      <c r="Q77" s="158"/>
      <c r="R77" s="158">
        <v>1.4385461565615578</v>
      </c>
      <c r="S77" s="158"/>
      <c r="T77" s="158"/>
      <c r="U77" s="158"/>
      <c r="V77" s="158"/>
      <c r="W77" s="158"/>
      <c r="X77" s="158"/>
      <c r="Y77" s="23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>
        <v>0.33</v>
      </c>
      <c r="AQ77" s="158"/>
      <c r="AR77" s="158"/>
      <c r="AS77" s="158">
        <v>3.1E-2</v>
      </c>
      <c r="AT77" s="158"/>
      <c r="AU77" s="158"/>
      <c r="AV77" s="158">
        <v>5.4850000000000003</v>
      </c>
      <c r="AW77" s="158">
        <v>-23.73</v>
      </c>
      <c r="AX77" s="23" t="s">
        <v>865</v>
      </c>
      <c r="AY77" s="23" t="s">
        <v>864</v>
      </c>
      <c r="AZ77" s="158"/>
      <c r="BA77" s="23" t="s">
        <v>864</v>
      </c>
      <c r="BB77" s="23" t="s">
        <v>864</v>
      </c>
      <c r="BC77" s="158"/>
      <c r="BD77" s="158"/>
      <c r="BE77" s="158"/>
      <c r="BF77" s="158"/>
      <c r="BG77" s="158"/>
      <c r="BH77" s="158"/>
      <c r="BI77" s="158"/>
      <c r="BJ77" s="158"/>
      <c r="BK77" s="158"/>
      <c r="BL77" s="158"/>
      <c r="BM77" s="158"/>
      <c r="BN77" s="158"/>
      <c r="BO77" s="158"/>
      <c r="BP77" s="158"/>
      <c r="BQ77" s="158"/>
      <c r="BR77" s="158"/>
      <c r="BS77" s="158"/>
      <c r="BT77" s="158"/>
      <c r="BU77" s="158"/>
      <c r="BV77" s="158"/>
      <c r="BW77" s="158"/>
      <c r="BX77" s="158"/>
      <c r="BY77" s="158"/>
      <c r="BZ77" s="158"/>
      <c r="CA77" s="158"/>
      <c r="CB77" s="158"/>
      <c r="CC77" s="158"/>
      <c r="CD77" s="158"/>
      <c r="CE77" s="158"/>
      <c r="CF77" s="158"/>
      <c r="CG77" s="158"/>
      <c r="CH77" s="158"/>
      <c r="CI77" s="158"/>
      <c r="CJ77" s="158"/>
      <c r="CK77" s="158"/>
      <c r="CL77" s="158"/>
      <c r="CM77" s="158"/>
      <c r="CN77" s="158"/>
      <c r="CO77" s="158"/>
      <c r="CP77" s="158"/>
      <c r="CQ77" s="158"/>
      <c r="CR77" s="158"/>
      <c r="CS77" s="158"/>
    </row>
    <row r="78" spans="1:97" s="157" customFormat="1" x14ac:dyDescent="0.2">
      <c r="A78" s="158" t="s">
        <v>821</v>
      </c>
      <c r="B78" s="94" t="s">
        <v>828</v>
      </c>
      <c r="C78" s="94" t="s">
        <v>898</v>
      </c>
      <c r="D78" s="155" t="str">
        <f t="shared" si="1"/>
        <v>GCPL-1_100</v>
      </c>
      <c r="E78" s="155"/>
      <c r="F78" s="156">
        <v>1997</v>
      </c>
      <c r="G78" s="159">
        <v>11</v>
      </c>
      <c r="H78" s="159">
        <v>15</v>
      </c>
      <c r="I78" s="23"/>
      <c r="J78" s="94">
        <v>80</v>
      </c>
      <c r="K78" s="94">
        <v>100</v>
      </c>
      <c r="L78" s="158"/>
      <c r="M78" s="158"/>
      <c r="N78" s="158"/>
      <c r="O78" s="158"/>
      <c r="P78" s="158"/>
      <c r="Q78" s="158"/>
      <c r="R78" s="158">
        <v>1.6421120692905196</v>
      </c>
      <c r="S78" s="158"/>
      <c r="T78" s="158"/>
      <c r="U78" s="158"/>
      <c r="V78" s="158"/>
      <c r="W78" s="158"/>
      <c r="X78" s="158"/>
      <c r="Y78" s="23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>
        <v>0.26400000000000001</v>
      </c>
      <c r="AQ78" s="158"/>
      <c r="AR78" s="158"/>
      <c r="AS78" s="158">
        <v>2.9000000000000001E-2</v>
      </c>
      <c r="AT78" s="158"/>
      <c r="AU78" s="158"/>
      <c r="AV78" s="158">
        <v>3.9319999999999999</v>
      </c>
      <c r="AW78" s="158">
        <v>-21.71</v>
      </c>
      <c r="AX78" s="23" t="s">
        <v>865</v>
      </c>
      <c r="AY78" s="23" t="s">
        <v>864</v>
      </c>
      <c r="AZ78" s="158"/>
      <c r="BA78" s="23" t="s">
        <v>864</v>
      </c>
      <c r="BB78" s="23" t="s">
        <v>864</v>
      </c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8"/>
      <c r="BN78" s="158"/>
      <c r="BO78" s="158"/>
      <c r="BP78" s="158"/>
      <c r="BQ78" s="158"/>
      <c r="BR78" s="158"/>
      <c r="BS78" s="158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</row>
    <row r="79" spans="1:97" s="157" customFormat="1" x14ac:dyDescent="0.2">
      <c r="A79" s="158" t="s">
        <v>821</v>
      </c>
      <c r="B79" s="94" t="s">
        <v>828</v>
      </c>
      <c r="C79" s="94" t="s">
        <v>899</v>
      </c>
      <c r="D79" s="155" t="str">
        <f t="shared" si="1"/>
        <v>GCPL-2_5</v>
      </c>
      <c r="E79" s="155"/>
      <c r="F79" s="156">
        <v>1997</v>
      </c>
      <c r="G79" s="159">
        <v>11</v>
      </c>
      <c r="H79" s="159">
        <v>15</v>
      </c>
      <c r="I79" s="23"/>
      <c r="J79" s="94">
        <v>0</v>
      </c>
      <c r="K79" s="94">
        <v>5</v>
      </c>
      <c r="L79" s="158"/>
      <c r="M79" s="158"/>
      <c r="N79" s="158"/>
      <c r="O79" s="158"/>
      <c r="P79" s="158"/>
      <c r="Q79" s="158"/>
      <c r="R79" s="158">
        <v>0.6541125000000001</v>
      </c>
      <c r="S79" s="158"/>
      <c r="T79" s="158"/>
      <c r="U79" s="158"/>
      <c r="V79" s="158"/>
      <c r="W79" s="158"/>
      <c r="X79" s="158"/>
      <c r="Y79" s="23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>
        <v>3.5089999999999999</v>
      </c>
      <c r="AQ79" s="158"/>
      <c r="AR79" s="158"/>
      <c r="AS79" s="158">
        <v>0.157</v>
      </c>
      <c r="AT79" s="158"/>
      <c r="AU79" s="158"/>
      <c r="AV79" s="158">
        <v>0.63</v>
      </c>
      <c r="AW79" s="158">
        <v>-26.94</v>
      </c>
      <c r="AX79" s="23" t="s">
        <v>865</v>
      </c>
      <c r="AY79" s="23" t="s">
        <v>864</v>
      </c>
      <c r="AZ79" s="158"/>
      <c r="BA79" s="23" t="s">
        <v>864</v>
      </c>
      <c r="BB79" s="23" t="s">
        <v>864</v>
      </c>
      <c r="BC79" s="158"/>
      <c r="BD79" s="158"/>
      <c r="BE79" s="158"/>
      <c r="BF79" s="158"/>
      <c r="BG79" s="158"/>
      <c r="BH79" s="158"/>
      <c r="BI79" s="158"/>
      <c r="BJ79" s="158"/>
      <c r="BK79" s="158"/>
      <c r="BL79" s="158"/>
      <c r="BM79" s="158"/>
      <c r="BN79" s="158"/>
      <c r="BO79" s="158"/>
      <c r="BP79" s="158"/>
      <c r="BQ79" s="158"/>
      <c r="BR79" s="158"/>
      <c r="BS79" s="158"/>
      <c r="BT79" s="158"/>
      <c r="BU79" s="158"/>
      <c r="BV79" s="158"/>
      <c r="BW79" s="158"/>
      <c r="BX79" s="158"/>
      <c r="BY79" s="158"/>
      <c r="BZ79" s="158"/>
      <c r="CA79" s="158"/>
      <c r="CB79" s="158"/>
      <c r="CC79" s="158"/>
      <c r="CD79" s="158"/>
      <c r="CE79" s="158"/>
      <c r="CF79" s="158"/>
      <c r="CG79" s="158"/>
      <c r="CH79" s="158"/>
      <c r="CI79" s="158"/>
      <c r="CJ79" s="158"/>
      <c r="CK79" s="158"/>
      <c r="CL79" s="158"/>
      <c r="CM79" s="158"/>
      <c r="CN79" s="158"/>
      <c r="CO79" s="158"/>
      <c r="CP79" s="158"/>
      <c r="CQ79" s="158"/>
      <c r="CR79" s="158"/>
      <c r="CS79" s="158"/>
    </row>
    <row r="80" spans="1:97" s="157" customFormat="1" x14ac:dyDescent="0.2">
      <c r="A80" s="158" t="s">
        <v>821</v>
      </c>
      <c r="B80" s="94" t="s">
        <v>828</v>
      </c>
      <c r="C80" s="94" t="s">
        <v>899</v>
      </c>
      <c r="D80" s="155" t="str">
        <f t="shared" si="1"/>
        <v>GCPL-2_10</v>
      </c>
      <c r="E80" s="155"/>
      <c r="F80" s="156">
        <v>1997</v>
      </c>
      <c r="G80" s="159">
        <v>11</v>
      </c>
      <c r="H80" s="159">
        <v>15</v>
      </c>
      <c r="I80" s="23"/>
      <c r="J80" s="94">
        <v>5</v>
      </c>
      <c r="K80" s="94">
        <v>10</v>
      </c>
      <c r="L80" s="158"/>
      <c r="M80" s="158"/>
      <c r="N80" s="158"/>
      <c r="O80" s="158"/>
      <c r="P80" s="158"/>
      <c r="Q80" s="158"/>
      <c r="R80" s="158">
        <v>1.2843464285714283</v>
      </c>
      <c r="S80" s="158"/>
      <c r="T80" s="158"/>
      <c r="U80" s="158"/>
      <c r="V80" s="158"/>
      <c r="W80" s="158"/>
      <c r="X80" s="158"/>
      <c r="Y80" s="23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>
        <v>0.90400000000000003</v>
      </c>
      <c r="AQ80" s="158"/>
      <c r="AR80" s="158"/>
      <c r="AS80" s="158">
        <v>4.5999999999999999E-2</v>
      </c>
      <c r="AT80" s="158"/>
      <c r="AU80" s="158"/>
      <c r="AV80" s="158">
        <v>4.2300000000000004</v>
      </c>
      <c r="AW80" s="158">
        <v>-26</v>
      </c>
      <c r="AX80" s="23" t="s">
        <v>865</v>
      </c>
      <c r="AY80" s="23" t="s">
        <v>864</v>
      </c>
      <c r="AZ80" s="158"/>
      <c r="BA80" s="23" t="s">
        <v>864</v>
      </c>
      <c r="BB80" s="23" t="s">
        <v>864</v>
      </c>
      <c r="BC80" s="158"/>
      <c r="BD80" s="158"/>
      <c r="BE80" s="158"/>
      <c r="BF80" s="158"/>
      <c r="BG80" s="158"/>
      <c r="BH80" s="158"/>
      <c r="BI80" s="158"/>
      <c r="BJ80" s="158"/>
      <c r="BK80" s="158"/>
      <c r="BL80" s="158"/>
      <c r="BM80" s="158"/>
      <c r="BN80" s="158"/>
      <c r="BO80" s="158"/>
      <c r="BP80" s="158"/>
      <c r="BQ80" s="158"/>
      <c r="BR80" s="158"/>
      <c r="BS80" s="158"/>
      <c r="BT80" s="158"/>
      <c r="BU80" s="158"/>
      <c r="BV80" s="158"/>
      <c r="BW80" s="158"/>
      <c r="BX80" s="158"/>
      <c r="BY80" s="158"/>
      <c r="BZ80" s="158"/>
      <c r="CA80" s="158"/>
      <c r="CB80" s="158"/>
      <c r="CC80" s="158"/>
      <c r="CD80" s="158"/>
      <c r="CE80" s="158"/>
      <c r="CF80" s="158"/>
      <c r="CG80" s="158"/>
      <c r="CH80" s="158"/>
      <c r="CI80" s="158"/>
      <c r="CJ80" s="158"/>
      <c r="CK80" s="158"/>
      <c r="CL80" s="158"/>
      <c r="CM80" s="158"/>
      <c r="CN80" s="158"/>
      <c r="CO80" s="158"/>
      <c r="CP80" s="158"/>
      <c r="CQ80" s="158"/>
      <c r="CR80" s="158"/>
      <c r="CS80" s="158"/>
    </row>
    <row r="81" spans="1:97" s="157" customFormat="1" x14ac:dyDescent="0.2">
      <c r="A81" s="158" t="s">
        <v>821</v>
      </c>
      <c r="B81" s="94" t="s">
        <v>828</v>
      </c>
      <c r="C81" s="94" t="s">
        <v>899</v>
      </c>
      <c r="D81" s="155" t="str">
        <f t="shared" si="1"/>
        <v>GCPL-2_20</v>
      </c>
      <c r="E81" s="155"/>
      <c r="F81" s="156">
        <v>1997</v>
      </c>
      <c r="G81" s="159">
        <v>11</v>
      </c>
      <c r="H81" s="159">
        <v>15</v>
      </c>
      <c r="I81" s="23"/>
      <c r="J81" s="94">
        <v>10</v>
      </c>
      <c r="K81" s="94">
        <v>20</v>
      </c>
      <c r="L81" s="158"/>
      <c r="M81" s="158"/>
      <c r="N81" s="158"/>
      <c r="O81" s="158"/>
      <c r="P81" s="158"/>
      <c r="Q81" s="158"/>
      <c r="R81" s="158">
        <v>1.2634781509013284</v>
      </c>
      <c r="S81" s="158"/>
      <c r="T81" s="158"/>
      <c r="U81" s="158"/>
      <c r="V81" s="158"/>
      <c r="W81" s="158"/>
      <c r="X81" s="158"/>
      <c r="Y81" s="23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>
        <v>0.60599999999999998</v>
      </c>
      <c r="AQ81" s="158"/>
      <c r="AR81" s="158"/>
      <c r="AS81" s="158">
        <v>3.9E-2</v>
      </c>
      <c r="AT81" s="158"/>
      <c r="AU81" s="158"/>
      <c r="AV81" s="158">
        <v>5.97</v>
      </c>
      <c r="AW81" s="158">
        <v>-24.8</v>
      </c>
      <c r="AX81" s="23" t="s">
        <v>865</v>
      </c>
      <c r="AY81" s="23" t="s">
        <v>858</v>
      </c>
      <c r="AZ81" s="158"/>
      <c r="BA81" s="23">
        <v>157.80000000000001</v>
      </c>
      <c r="BB81" s="23">
        <v>5.9</v>
      </c>
      <c r="BC81" s="158"/>
      <c r="BD81" s="158"/>
      <c r="BE81" s="158"/>
      <c r="BF81" s="158"/>
      <c r="BG81" s="158"/>
      <c r="BH81" s="158"/>
      <c r="BI81" s="158"/>
      <c r="BJ81" s="158"/>
      <c r="BK81" s="158"/>
      <c r="BL81" s="158"/>
      <c r="BM81" s="158"/>
      <c r="BN81" s="158"/>
      <c r="BO81" s="158"/>
      <c r="BP81" s="158"/>
      <c r="BQ81" s="158"/>
      <c r="BR81" s="158"/>
      <c r="BS81" s="158"/>
      <c r="BT81" s="158"/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  <c r="CL81" s="158"/>
      <c r="CM81" s="158"/>
      <c r="CN81" s="158"/>
      <c r="CO81" s="158"/>
      <c r="CP81" s="158"/>
      <c r="CQ81" s="158"/>
      <c r="CR81" s="158"/>
      <c r="CS81" s="158"/>
    </row>
    <row r="82" spans="1:97" s="157" customFormat="1" x14ac:dyDescent="0.2">
      <c r="A82" s="158" t="s">
        <v>821</v>
      </c>
      <c r="B82" s="94" t="s">
        <v>828</v>
      </c>
      <c r="C82" s="94" t="s">
        <v>899</v>
      </c>
      <c r="D82" s="155" t="str">
        <f t="shared" si="1"/>
        <v>GCPL-2_40</v>
      </c>
      <c r="E82" s="155"/>
      <c r="F82" s="156">
        <v>1997</v>
      </c>
      <c r="G82" s="159">
        <v>11</v>
      </c>
      <c r="H82" s="159">
        <v>15</v>
      </c>
      <c r="I82" s="23"/>
      <c r="J82" s="94">
        <v>20</v>
      </c>
      <c r="K82" s="94">
        <v>40</v>
      </c>
      <c r="L82" s="158"/>
      <c r="M82" s="158"/>
      <c r="N82" s="158"/>
      <c r="O82" s="158"/>
      <c r="P82" s="158"/>
      <c r="Q82" s="158"/>
      <c r="R82" s="158">
        <v>1.2971983071516344</v>
      </c>
      <c r="S82" s="158"/>
      <c r="T82" s="158"/>
      <c r="U82" s="158"/>
      <c r="V82" s="158"/>
      <c r="W82" s="158"/>
      <c r="X82" s="158"/>
      <c r="Y82" s="23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>
        <v>0.44400000000000001</v>
      </c>
      <c r="AQ82" s="158"/>
      <c r="AR82" s="158"/>
      <c r="AS82" s="158">
        <v>3.1E-2</v>
      </c>
      <c r="AT82" s="158"/>
      <c r="AU82" s="158"/>
      <c r="AV82" s="158">
        <v>5.53</v>
      </c>
      <c r="AW82" s="158">
        <v>-24.58</v>
      </c>
      <c r="AX82" s="23" t="s">
        <v>865</v>
      </c>
      <c r="AY82" s="23" t="s">
        <v>859</v>
      </c>
      <c r="AZ82" s="158"/>
      <c r="BA82" s="23">
        <v>119.9</v>
      </c>
      <c r="BB82" s="23">
        <v>5.5</v>
      </c>
      <c r="BC82" s="158"/>
      <c r="BD82" s="158"/>
      <c r="BE82" s="158"/>
      <c r="BF82" s="158"/>
      <c r="BG82" s="158"/>
      <c r="BH82" s="158"/>
      <c r="BI82" s="158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8"/>
      <c r="CG82" s="158"/>
      <c r="CH82" s="158"/>
      <c r="CI82" s="158"/>
      <c r="CJ82" s="158"/>
      <c r="CK82" s="158"/>
      <c r="CL82" s="158"/>
      <c r="CM82" s="158"/>
      <c r="CN82" s="158"/>
      <c r="CO82" s="158"/>
      <c r="CP82" s="158"/>
      <c r="CQ82" s="158"/>
      <c r="CR82" s="158"/>
      <c r="CS82" s="158"/>
    </row>
    <row r="83" spans="1:97" s="157" customFormat="1" x14ac:dyDescent="0.2">
      <c r="A83" s="158" t="s">
        <v>821</v>
      </c>
      <c r="B83" s="94" t="s">
        <v>828</v>
      </c>
      <c r="C83" s="94" t="s">
        <v>899</v>
      </c>
      <c r="D83" s="155" t="str">
        <f t="shared" si="1"/>
        <v>GCPL-2_50</v>
      </c>
      <c r="E83" s="155"/>
      <c r="F83" s="156">
        <v>1997</v>
      </c>
      <c r="G83" s="159">
        <v>11</v>
      </c>
      <c r="H83" s="159">
        <v>15</v>
      </c>
      <c r="I83" s="23"/>
      <c r="J83" s="94">
        <v>40</v>
      </c>
      <c r="K83" s="94">
        <v>50</v>
      </c>
      <c r="L83" s="158"/>
      <c r="M83" s="158"/>
      <c r="N83" s="158"/>
      <c r="O83" s="158"/>
      <c r="P83" s="158"/>
      <c r="Q83" s="158"/>
      <c r="R83" s="158">
        <v>1.4480725508268066</v>
      </c>
      <c r="S83" s="158"/>
      <c r="T83" s="158"/>
      <c r="U83" s="158"/>
      <c r="V83" s="158"/>
      <c r="W83" s="158"/>
      <c r="X83" s="158"/>
      <c r="Y83" s="23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>
        <v>0.317</v>
      </c>
      <c r="AQ83" s="158"/>
      <c r="AR83" s="158"/>
      <c r="AS83" s="158">
        <v>2.5000000000000001E-2</v>
      </c>
      <c r="AT83" s="158"/>
      <c r="AU83" s="158"/>
      <c r="AV83" s="158">
        <v>5.76</v>
      </c>
      <c r="AW83" s="158">
        <v>-24.3</v>
      </c>
      <c r="AX83" s="23" t="s">
        <v>865</v>
      </c>
      <c r="AY83" s="23" t="s">
        <v>864</v>
      </c>
      <c r="AZ83" s="158"/>
      <c r="BA83" s="23" t="s">
        <v>864</v>
      </c>
      <c r="BB83" s="23" t="s">
        <v>864</v>
      </c>
      <c r="BC83" s="158"/>
      <c r="BD83" s="158"/>
      <c r="BE83" s="158"/>
      <c r="BF83" s="158"/>
      <c r="BG83" s="158"/>
      <c r="BH83" s="158"/>
      <c r="BI83" s="158"/>
      <c r="BJ83" s="158"/>
      <c r="BK83" s="158"/>
      <c r="BL83" s="158"/>
      <c r="BM83" s="158"/>
      <c r="BN83" s="158"/>
      <c r="BO83" s="158"/>
      <c r="BP83" s="158"/>
      <c r="BQ83" s="158"/>
      <c r="BR83" s="158"/>
      <c r="BS83" s="158"/>
      <c r="BT83" s="158"/>
      <c r="BU83" s="158"/>
      <c r="BV83" s="158"/>
      <c r="BW83" s="158"/>
      <c r="BX83" s="158"/>
      <c r="BY83" s="158"/>
      <c r="BZ83" s="158"/>
      <c r="CA83" s="158"/>
      <c r="CB83" s="158"/>
      <c r="CC83" s="158"/>
      <c r="CD83" s="158"/>
      <c r="CE83" s="158"/>
      <c r="CF83" s="158"/>
      <c r="CG83" s="158"/>
      <c r="CH83" s="158"/>
      <c r="CI83" s="158"/>
      <c r="CJ83" s="158"/>
      <c r="CK83" s="158"/>
      <c r="CL83" s="158"/>
      <c r="CM83" s="158"/>
      <c r="CN83" s="158"/>
      <c r="CO83" s="158"/>
      <c r="CP83" s="158"/>
      <c r="CQ83" s="158"/>
      <c r="CR83" s="158"/>
      <c r="CS83" s="158"/>
    </row>
    <row r="84" spans="1:97" s="157" customFormat="1" x14ac:dyDescent="0.2">
      <c r="A84" s="158" t="s">
        <v>821</v>
      </c>
      <c r="B84" s="94" t="s">
        <v>828</v>
      </c>
      <c r="C84" s="94" t="s">
        <v>899</v>
      </c>
      <c r="D84" s="155" t="str">
        <f t="shared" si="1"/>
        <v>GCPL-2_60</v>
      </c>
      <c r="E84" s="155"/>
      <c r="F84" s="156">
        <v>1997</v>
      </c>
      <c r="G84" s="159">
        <v>11</v>
      </c>
      <c r="H84" s="159">
        <v>15</v>
      </c>
      <c r="I84" s="23"/>
      <c r="J84" s="94">
        <v>50</v>
      </c>
      <c r="K84" s="94">
        <v>60</v>
      </c>
      <c r="L84" s="158"/>
      <c r="M84" s="158"/>
      <c r="N84" s="158"/>
      <c r="O84" s="158"/>
      <c r="P84" s="158"/>
      <c r="Q84" s="158"/>
      <c r="R84" s="158">
        <v>1.4480725508268066</v>
      </c>
      <c r="S84" s="158"/>
      <c r="T84" s="158"/>
      <c r="U84" s="158"/>
      <c r="V84" s="158"/>
      <c r="W84" s="158"/>
      <c r="X84" s="158"/>
      <c r="Y84" s="23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>
        <v>0.21</v>
      </c>
      <c r="AQ84" s="158"/>
      <c r="AR84" s="158"/>
      <c r="AS84" s="158">
        <v>0.03</v>
      </c>
      <c r="AT84" s="158"/>
      <c r="AU84" s="158"/>
      <c r="AV84" s="158">
        <v>4.4400000000000004</v>
      </c>
      <c r="AW84" s="158">
        <v>-22.46</v>
      </c>
      <c r="AX84" s="23" t="s">
        <v>865</v>
      </c>
      <c r="AY84" s="23" t="s">
        <v>864</v>
      </c>
      <c r="AZ84" s="158"/>
      <c r="BA84" s="23" t="s">
        <v>864</v>
      </c>
      <c r="BB84" s="23" t="s">
        <v>864</v>
      </c>
      <c r="BC84" s="158"/>
      <c r="BD84" s="158"/>
      <c r="BE84" s="158"/>
      <c r="BF84" s="158"/>
      <c r="BG84" s="158"/>
      <c r="BH84" s="158"/>
      <c r="BI84" s="158"/>
      <c r="BJ84" s="158"/>
      <c r="BK84" s="158"/>
      <c r="BL84" s="158"/>
      <c r="BM84" s="158"/>
      <c r="BN84" s="158"/>
      <c r="BO84" s="158"/>
      <c r="BP84" s="158"/>
      <c r="BQ84" s="158"/>
      <c r="BR84" s="158"/>
      <c r="BS84" s="158"/>
      <c r="BT84" s="158"/>
      <c r="BU84" s="158"/>
      <c r="BV84" s="158"/>
      <c r="BW84" s="158"/>
      <c r="BX84" s="158"/>
      <c r="BY84" s="158"/>
      <c r="BZ84" s="158"/>
      <c r="CA84" s="158"/>
      <c r="CB84" s="158"/>
      <c r="CC84" s="158"/>
      <c r="CD84" s="158"/>
      <c r="CE84" s="158"/>
      <c r="CF84" s="158"/>
      <c r="CG84" s="158"/>
      <c r="CH84" s="158"/>
      <c r="CI84" s="158"/>
      <c r="CJ84" s="158"/>
      <c r="CK84" s="158"/>
      <c r="CL84" s="158"/>
      <c r="CM84" s="158"/>
      <c r="CN84" s="158"/>
      <c r="CO84" s="158"/>
      <c r="CP84" s="158"/>
      <c r="CQ84" s="158"/>
      <c r="CR84" s="158"/>
      <c r="CS84" s="158"/>
    </row>
    <row r="85" spans="1:97" s="157" customFormat="1" x14ac:dyDescent="0.2">
      <c r="A85" s="158" t="s">
        <v>821</v>
      </c>
      <c r="B85" s="94" t="s">
        <v>828</v>
      </c>
      <c r="C85" s="94" t="s">
        <v>899</v>
      </c>
      <c r="D85" s="155" t="str">
        <f t="shared" si="1"/>
        <v>GCPL-2_80</v>
      </c>
      <c r="E85" s="155"/>
      <c r="F85" s="156">
        <v>1997</v>
      </c>
      <c r="G85" s="159">
        <v>11</v>
      </c>
      <c r="H85" s="159">
        <v>15</v>
      </c>
      <c r="I85" s="23"/>
      <c r="J85" s="94">
        <v>60</v>
      </c>
      <c r="K85" s="94">
        <v>80</v>
      </c>
      <c r="L85" s="158"/>
      <c r="M85" s="158"/>
      <c r="N85" s="158"/>
      <c r="O85" s="158"/>
      <c r="P85" s="158"/>
      <c r="Q85" s="158"/>
      <c r="R85" s="158">
        <v>1.4346677440549365</v>
      </c>
      <c r="S85" s="158"/>
      <c r="T85" s="158"/>
      <c r="U85" s="158"/>
      <c r="V85" s="158"/>
      <c r="W85" s="158"/>
      <c r="X85" s="158"/>
      <c r="Y85" s="23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>
        <v>0.14000000000000001</v>
      </c>
      <c r="AQ85" s="158"/>
      <c r="AR85" s="158"/>
      <c r="AS85" s="158">
        <v>0.03</v>
      </c>
      <c r="AT85" s="158"/>
      <c r="AU85" s="158"/>
      <c r="AV85" s="158">
        <v>3.83</v>
      </c>
      <c r="AW85" s="158">
        <v>-21.87</v>
      </c>
      <c r="AX85" s="23" t="s">
        <v>865</v>
      </c>
      <c r="AY85" s="23" t="s">
        <v>864</v>
      </c>
      <c r="AZ85" s="158"/>
      <c r="BA85" s="23" t="s">
        <v>864</v>
      </c>
      <c r="BB85" s="23" t="s">
        <v>864</v>
      </c>
      <c r="BC85" s="158"/>
      <c r="BD85" s="158"/>
      <c r="BE85" s="158"/>
      <c r="BF85" s="158"/>
      <c r="BG85" s="158"/>
      <c r="BH85" s="158"/>
      <c r="BI85" s="158"/>
      <c r="BJ85" s="158"/>
      <c r="BK85" s="158"/>
      <c r="BL85" s="158"/>
      <c r="BM85" s="158"/>
      <c r="BN85" s="158"/>
      <c r="BO85" s="158"/>
      <c r="BP85" s="158"/>
      <c r="BQ85" s="158"/>
      <c r="BR85" s="158"/>
      <c r="BS85" s="158"/>
      <c r="BT85" s="158"/>
      <c r="BU85" s="158"/>
      <c r="BV85" s="158"/>
      <c r="BW85" s="158"/>
      <c r="BX85" s="158"/>
      <c r="BY85" s="158"/>
      <c r="BZ85" s="158"/>
      <c r="CA85" s="158"/>
      <c r="CB85" s="158"/>
      <c r="CC85" s="158"/>
      <c r="CD85" s="158"/>
      <c r="CE85" s="158"/>
      <c r="CF85" s="158"/>
      <c r="CG85" s="158"/>
      <c r="CH85" s="158"/>
      <c r="CI85" s="158"/>
      <c r="CJ85" s="158"/>
      <c r="CK85" s="158"/>
      <c r="CL85" s="158"/>
      <c r="CM85" s="158"/>
      <c r="CN85" s="158"/>
      <c r="CO85" s="158"/>
      <c r="CP85" s="158"/>
      <c r="CQ85" s="158"/>
      <c r="CR85" s="158"/>
      <c r="CS85" s="158"/>
    </row>
    <row r="86" spans="1:97" s="157" customFormat="1" x14ac:dyDescent="0.2">
      <c r="A86" s="158" t="s">
        <v>821</v>
      </c>
      <c r="B86" s="94" t="s">
        <v>828</v>
      </c>
      <c r="C86" s="94" t="s">
        <v>899</v>
      </c>
      <c r="D86" s="155" t="str">
        <f t="shared" si="1"/>
        <v>GCPL-2_100</v>
      </c>
      <c r="E86" s="155"/>
      <c r="F86" s="156">
        <v>1997</v>
      </c>
      <c r="G86" s="159">
        <v>11</v>
      </c>
      <c r="H86" s="159">
        <v>15</v>
      </c>
      <c r="I86" s="23"/>
      <c r="J86" s="94">
        <v>80</v>
      </c>
      <c r="K86" s="94">
        <v>100</v>
      </c>
      <c r="L86" s="158"/>
      <c r="M86" s="158"/>
      <c r="N86" s="158"/>
      <c r="O86" s="158"/>
      <c r="P86" s="158"/>
      <c r="Q86" s="158"/>
      <c r="R86" s="158">
        <v>1.6525065905640695</v>
      </c>
      <c r="S86" s="158"/>
      <c r="T86" s="158"/>
      <c r="U86" s="158"/>
      <c r="V86" s="158"/>
      <c r="W86" s="158"/>
      <c r="X86" s="158"/>
      <c r="Y86" s="23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>
        <v>0.16</v>
      </c>
      <c r="AQ86" s="158"/>
      <c r="AR86" s="158"/>
      <c r="AS86" s="158">
        <v>0.03</v>
      </c>
      <c r="AT86" s="158"/>
      <c r="AU86" s="158"/>
      <c r="AV86" s="158">
        <v>3.94</v>
      </c>
      <c r="AW86" s="158">
        <v>-21.48</v>
      </c>
      <c r="AX86" s="23" t="s">
        <v>865</v>
      </c>
      <c r="AY86" s="23" t="s">
        <v>864</v>
      </c>
      <c r="AZ86" s="158"/>
      <c r="BA86" s="23" t="s">
        <v>864</v>
      </c>
      <c r="BB86" s="23" t="s">
        <v>864</v>
      </c>
      <c r="BC86" s="158"/>
      <c r="BD86" s="158"/>
      <c r="BE86" s="158"/>
      <c r="BF86" s="158"/>
      <c r="BG86" s="158"/>
      <c r="BH86" s="158"/>
      <c r="BI86" s="158"/>
      <c r="BJ86" s="158"/>
      <c r="BK86" s="158"/>
      <c r="BL86" s="158"/>
      <c r="BM86" s="158"/>
      <c r="BN86" s="158"/>
      <c r="BO86" s="158"/>
      <c r="BP86" s="158"/>
      <c r="BQ86" s="158"/>
      <c r="BR86" s="158"/>
      <c r="BS86" s="158"/>
      <c r="BT86" s="158"/>
      <c r="BU86" s="158"/>
      <c r="BV86" s="158"/>
      <c r="BW86" s="158"/>
      <c r="BX86" s="158"/>
      <c r="BY86" s="158"/>
      <c r="BZ86" s="158"/>
      <c r="CA86" s="158"/>
      <c r="CB86" s="158"/>
      <c r="CC86" s="158"/>
      <c r="CD86" s="158"/>
      <c r="CE86" s="158"/>
      <c r="CF86" s="158"/>
      <c r="CG86" s="158"/>
      <c r="CH86" s="158"/>
      <c r="CI86" s="158"/>
      <c r="CJ86" s="158"/>
      <c r="CK86" s="158"/>
      <c r="CL86" s="158"/>
      <c r="CM86" s="158"/>
      <c r="CN86" s="158"/>
      <c r="CO86" s="158"/>
      <c r="CP86" s="158"/>
      <c r="CQ86" s="158"/>
      <c r="CR86" s="158"/>
      <c r="CS86" s="158"/>
    </row>
    <row r="87" spans="1:97" x14ac:dyDescent="0.2">
      <c r="A87" s="14" t="s">
        <v>821</v>
      </c>
      <c r="B87" s="12" t="s">
        <v>828</v>
      </c>
      <c r="C87" s="12" t="s">
        <v>836</v>
      </c>
      <c r="D87" s="11" t="str">
        <f t="shared" si="1"/>
        <v>GCPV*_3.3</v>
      </c>
      <c r="E87" s="11"/>
      <c r="F87" s="148">
        <v>1996</v>
      </c>
      <c r="G87" s="149">
        <v>12</v>
      </c>
      <c r="H87" s="149">
        <v>4</v>
      </c>
      <c r="I87" s="23"/>
      <c r="J87" s="12">
        <v>0</v>
      </c>
      <c r="K87" s="12">
        <v>3.3</v>
      </c>
      <c r="L87" s="14"/>
      <c r="M87" s="14"/>
      <c r="N87" s="14"/>
      <c r="O87" s="14"/>
      <c r="P87" s="14"/>
      <c r="Q87" s="14"/>
      <c r="R87" s="14">
        <v>0.64334450176135916</v>
      </c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>
        <v>5.3339999999999996</v>
      </c>
      <c r="AQ87" s="18"/>
      <c r="AR87" s="18"/>
      <c r="AS87" s="14">
        <v>0.33300000000000002</v>
      </c>
      <c r="AT87" s="14"/>
      <c r="AU87" s="14"/>
      <c r="AV87" s="14">
        <v>-1.4790000000000001</v>
      </c>
      <c r="AW87" s="14">
        <v>-25.875</v>
      </c>
      <c r="AX87" s="8" t="s">
        <v>865</v>
      </c>
      <c r="AY87" s="8" t="s">
        <v>864</v>
      </c>
      <c r="AZ87" s="14"/>
      <c r="BA87" s="8" t="s">
        <v>864</v>
      </c>
      <c r="BB87" s="8" t="s">
        <v>864</v>
      </c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x14ac:dyDescent="0.2">
      <c r="A88" s="14" t="s">
        <v>821</v>
      </c>
      <c r="B88" s="12" t="s">
        <v>828</v>
      </c>
      <c r="C88" s="12" t="s">
        <v>836</v>
      </c>
      <c r="D88" s="11" t="str">
        <f t="shared" si="1"/>
        <v>GCPV*_6.7</v>
      </c>
      <c r="E88" s="11"/>
      <c r="F88" s="148">
        <v>1996</v>
      </c>
      <c r="G88" s="149">
        <v>12</v>
      </c>
      <c r="H88" s="149">
        <v>4</v>
      </c>
      <c r="I88" s="23"/>
      <c r="J88" s="12">
        <v>3.3</v>
      </c>
      <c r="K88" s="12">
        <v>6.7</v>
      </c>
      <c r="L88" s="14"/>
      <c r="M88" s="14"/>
      <c r="N88" s="14"/>
      <c r="O88" s="14"/>
      <c r="P88" s="14"/>
      <c r="Q88" s="14"/>
      <c r="R88" s="14">
        <v>0.83715168649734362</v>
      </c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>
        <v>2.8170000000000002</v>
      </c>
      <c r="AQ88" s="18"/>
      <c r="AR88" s="18"/>
      <c r="AS88" s="14">
        <v>0.17699999999999999</v>
      </c>
      <c r="AT88" s="14"/>
      <c r="AU88" s="14"/>
      <c r="AV88" s="14">
        <v>0.76400000000000001</v>
      </c>
      <c r="AW88" s="14">
        <v>-26.518999999999998</v>
      </c>
      <c r="AX88" s="8" t="s">
        <v>865</v>
      </c>
      <c r="AY88" s="8" t="s">
        <v>864</v>
      </c>
      <c r="AZ88" s="14"/>
      <c r="BA88" s="8" t="s">
        <v>864</v>
      </c>
      <c r="BB88" s="8" t="s">
        <v>864</v>
      </c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x14ac:dyDescent="0.2">
      <c r="A89" s="14" t="s">
        <v>821</v>
      </c>
      <c r="B89" s="12" t="s">
        <v>828</v>
      </c>
      <c r="C89" s="12" t="s">
        <v>836</v>
      </c>
      <c r="D89" s="11" t="str">
        <f t="shared" si="1"/>
        <v>GCPV*_11.1</v>
      </c>
      <c r="E89" s="11"/>
      <c r="F89" s="148">
        <v>1996</v>
      </c>
      <c r="G89" s="149">
        <v>12</v>
      </c>
      <c r="H89" s="149">
        <v>4</v>
      </c>
      <c r="I89" s="23"/>
      <c r="J89" s="12">
        <v>6.7</v>
      </c>
      <c r="K89" s="12">
        <v>11.1</v>
      </c>
      <c r="L89" s="14"/>
      <c r="M89" s="14"/>
      <c r="N89" s="14"/>
      <c r="O89" s="14"/>
      <c r="P89" s="14"/>
      <c r="Q89" s="14"/>
      <c r="R89" s="14">
        <v>1.1574628775323275</v>
      </c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>
        <v>0.94099999999999995</v>
      </c>
      <c r="AQ89" s="18"/>
      <c r="AR89" s="18"/>
      <c r="AS89" s="14">
        <v>7.0000000000000007E-2</v>
      </c>
      <c r="AT89" s="14"/>
      <c r="AU89" s="14"/>
      <c r="AV89" s="14">
        <v>2.552</v>
      </c>
      <c r="AW89" s="14">
        <v>-25.965</v>
      </c>
      <c r="AX89" s="8" t="s">
        <v>865</v>
      </c>
      <c r="AY89" s="8" t="s">
        <v>864</v>
      </c>
      <c r="AZ89" s="14"/>
      <c r="BA89" s="8" t="s">
        <v>864</v>
      </c>
      <c r="BB89" s="8" t="s">
        <v>864</v>
      </c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x14ac:dyDescent="0.2">
      <c r="A90" s="14" t="s">
        <v>821</v>
      </c>
      <c r="B90" s="12" t="s">
        <v>828</v>
      </c>
      <c r="C90" s="12" t="s">
        <v>836</v>
      </c>
      <c r="D90" s="11" t="str">
        <f t="shared" si="1"/>
        <v>GCPV*_15.6</v>
      </c>
      <c r="E90" s="11"/>
      <c r="F90" s="148">
        <v>1996</v>
      </c>
      <c r="G90" s="149">
        <v>12</v>
      </c>
      <c r="H90" s="149">
        <v>4</v>
      </c>
      <c r="I90" s="23"/>
      <c r="J90" s="12">
        <v>11.1</v>
      </c>
      <c r="K90" s="12">
        <v>15.6</v>
      </c>
      <c r="L90" s="14"/>
      <c r="M90" s="14"/>
      <c r="N90" s="14"/>
      <c r="O90" s="14"/>
      <c r="P90" s="14"/>
      <c r="Q90" s="14"/>
      <c r="R90" s="14">
        <v>1.2016766194021344</v>
      </c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>
        <v>0.38700000000000001</v>
      </c>
      <c r="AQ90" s="18"/>
      <c r="AR90" s="18"/>
      <c r="AS90" s="14">
        <v>3.6999999999999998E-2</v>
      </c>
      <c r="AT90" s="14"/>
      <c r="AU90" s="14"/>
      <c r="AV90" s="14">
        <v>2.8959999999999999</v>
      </c>
      <c r="AW90" s="14">
        <v>-24.494</v>
      </c>
      <c r="AX90" s="8" t="s">
        <v>865</v>
      </c>
      <c r="AY90" s="8" t="s">
        <v>864</v>
      </c>
      <c r="AZ90" s="14"/>
      <c r="BA90" s="8" t="s">
        <v>864</v>
      </c>
      <c r="BB90" s="8" t="s">
        <v>864</v>
      </c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x14ac:dyDescent="0.2">
      <c r="A91" s="14" t="s">
        <v>821</v>
      </c>
      <c r="B91" s="12" t="s">
        <v>828</v>
      </c>
      <c r="C91" s="12" t="s">
        <v>836</v>
      </c>
      <c r="D91" s="11" t="str">
        <f t="shared" si="1"/>
        <v>GCPV*_20</v>
      </c>
      <c r="E91" s="11"/>
      <c r="F91" s="148">
        <v>1996</v>
      </c>
      <c r="G91" s="149">
        <v>12</v>
      </c>
      <c r="H91" s="149">
        <v>4</v>
      </c>
      <c r="I91" s="23"/>
      <c r="J91" s="12">
        <v>15.6</v>
      </c>
      <c r="K91" s="12">
        <v>20</v>
      </c>
      <c r="L91" s="14"/>
      <c r="M91" s="14"/>
      <c r="N91" s="14"/>
      <c r="O91" s="14"/>
      <c r="P91" s="14"/>
      <c r="Q91" s="14"/>
      <c r="R91" s="14">
        <v>1.3454308693437411</v>
      </c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>
        <v>0.32100000000000001</v>
      </c>
      <c r="AQ91" s="18"/>
      <c r="AR91" s="18"/>
      <c r="AS91" s="14">
        <v>3.6999999999999998E-2</v>
      </c>
      <c r="AT91" s="14"/>
      <c r="AU91" s="14"/>
      <c r="AV91" s="14">
        <v>3.1080000000000001</v>
      </c>
      <c r="AW91" s="14">
        <v>-23.431999999999999</v>
      </c>
      <c r="AX91" s="8" t="s">
        <v>865</v>
      </c>
      <c r="AY91" s="8" t="s">
        <v>864</v>
      </c>
      <c r="AZ91" s="14"/>
      <c r="BA91" s="8" t="s">
        <v>864</v>
      </c>
      <c r="BB91" s="8" t="s">
        <v>864</v>
      </c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x14ac:dyDescent="0.2">
      <c r="A92" s="14" t="s">
        <v>821</v>
      </c>
      <c r="B92" s="12" t="s">
        <v>828</v>
      </c>
      <c r="C92" s="12" t="s">
        <v>836</v>
      </c>
      <c r="D92" s="11" t="str">
        <f t="shared" si="1"/>
        <v>GCPV*_24.2</v>
      </c>
      <c r="E92" s="11"/>
      <c r="F92" s="148">
        <v>1996</v>
      </c>
      <c r="G92" s="149">
        <v>12</v>
      </c>
      <c r="H92" s="149">
        <v>4</v>
      </c>
      <c r="I92" s="23"/>
      <c r="J92" s="12">
        <v>20</v>
      </c>
      <c r="K92" s="12">
        <v>24.2</v>
      </c>
      <c r="L92" s="14"/>
      <c r="M92" s="14"/>
      <c r="N92" s="14"/>
      <c r="O92" s="14"/>
      <c r="P92" s="14"/>
      <c r="Q92" s="14"/>
      <c r="R92" s="14">
        <v>1.0423063287872696</v>
      </c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>
        <v>0.51600000000000001</v>
      </c>
      <c r="AQ92" s="18"/>
      <c r="AR92" s="18"/>
      <c r="AS92" s="14">
        <v>4.4999999999999998E-2</v>
      </c>
      <c r="AT92" s="14"/>
      <c r="AU92" s="14"/>
      <c r="AV92" s="14">
        <v>3.31</v>
      </c>
      <c r="AW92" s="14">
        <v>-24.815999999999999</v>
      </c>
      <c r="AX92" s="8" t="s">
        <v>865</v>
      </c>
      <c r="AY92" s="8" t="s">
        <v>864</v>
      </c>
      <c r="AZ92" s="14"/>
      <c r="BA92" s="8" t="s">
        <v>864</v>
      </c>
      <c r="BB92" s="8" t="s">
        <v>864</v>
      </c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x14ac:dyDescent="0.2">
      <c r="A93" s="14" t="s">
        <v>821</v>
      </c>
      <c r="B93" s="12" t="s">
        <v>828</v>
      </c>
      <c r="C93" s="12" t="s">
        <v>836</v>
      </c>
      <c r="D93" s="11" t="str">
        <f t="shared" si="1"/>
        <v>GCPV*_29.5</v>
      </c>
      <c r="E93" s="11"/>
      <c r="F93" s="148">
        <v>1996</v>
      </c>
      <c r="G93" s="149">
        <v>12</v>
      </c>
      <c r="H93" s="149">
        <v>4</v>
      </c>
      <c r="I93" s="23"/>
      <c r="J93" s="12">
        <v>24.2</v>
      </c>
      <c r="K93" s="12">
        <v>29.5</v>
      </c>
      <c r="L93" s="14"/>
      <c r="M93" s="14"/>
      <c r="N93" s="14"/>
      <c r="O93" s="14"/>
      <c r="P93" s="14"/>
      <c r="Q93" s="14"/>
      <c r="R93" s="14">
        <v>1.2441572868070454</v>
      </c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>
        <v>0.433</v>
      </c>
      <c r="AQ93" s="18"/>
      <c r="AR93" s="18"/>
      <c r="AS93" s="14">
        <v>4.2000000000000003E-2</v>
      </c>
      <c r="AT93" s="14"/>
      <c r="AU93" s="14"/>
      <c r="AV93" s="14">
        <v>3.5459999999999998</v>
      </c>
      <c r="AW93" s="14">
        <v>-24.414000000000001</v>
      </c>
      <c r="AX93" s="8" t="s">
        <v>865</v>
      </c>
      <c r="AY93" s="8" t="s">
        <v>864</v>
      </c>
      <c r="AZ93" s="14"/>
      <c r="BA93" s="8" t="s">
        <v>864</v>
      </c>
      <c r="BB93" s="8" t="s">
        <v>864</v>
      </c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x14ac:dyDescent="0.2">
      <c r="A94" s="14" t="s">
        <v>821</v>
      </c>
      <c r="B94" s="12" t="s">
        <v>828</v>
      </c>
      <c r="C94" s="12" t="s">
        <v>836</v>
      </c>
      <c r="D94" s="11" t="str">
        <f t="shared" si="1"/>
        <v>GCPV*_34.7</v>
      </c>
      <c r="E94" s="11"/>
      <c r="F94" s="148">
        <v>1996</v>
      </c>
      <c r="G94" s="149">
        <v>12</v>
      </c>
      <c r="H94" s="149">
        <v>4</v>
      </c>
      <c r="I94" s="23"/>
      <c r="J94" s="12">
        <v>29.5</v>
      </c>
      <c r="K94" s="12">
        <v>34.700000000000003</v>
      </c>
      <c r="L94" s="14"/>
      <c r="M94" s="14"/>
      <c r="N94" s="14"/>
      <c r="O94" s="14"/>
      <c r="P94" s="14"/>
      <c r="Q94" s="14"/>
      <c r="R94" s="14">
        <v>1.3376850834431133</v>
      </c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>
        <v>0.56799999999999995</v>
      </c>
      <c r="AQ94" s="18"/>
      <c r="AR94" s="18"/>
      <c r="AS94" s="14">
        <v>5.0999999999999997E-2</v>
      </c>
      <c r="AT94" s="14"/>
      <c r="AU94" s="14"/>
      <c r="AV94" s="14">
        <v>4.1980000000000004</v>
      </c>
      <c r="AW94" s="14">
        <v>-24.988</v>
      </c>
      <c r="AX94" s="8" t="s">
        <v>865</v>
      </c>
      <c r="AY94" s="8" t="s">
        <v>864</v>
      </c>
      <c r="AZ94" s="14"/>
      <c r="BA94" s="8" t="s">
        <v>864</v>
      </c>
      <c r="BB94" s="8" t="s">
        <v>864</v>
      </c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x14ac:dyDescent="0.2">
      <c r="A95" s="14" t="s">
        <v>821</v>
      </c>
      <c r="B95" s="12" t="s">
        <v>828</v>
      </c>
      <c r="C95" s="12" t="s">
        <v>836</v>
      </c>
      <c r="D95" s="11" t="str">
        <f t="shared" si="1"/>
        <v>GCPV*_40</v>
      </c>
      <c r="E95" s="11"/>
      <c r="F95" s="148">
        <v>1996</v>
      </c>
      <c r="G95" s="149">
        <v>12</v>
      </c>
      <c r="H95" s="149">
        <v>4</v>
      </c>
      <c r="I95" s="23"/>
      <c r="J95" s="12">
        <v>34.700000000000003</v>
      </c>
      <c r="K95" s="12">
        <v>40</v>
      </c>
      <c r="L95" s="14"/>
      <c r="M95" s="14"/>
      <c r="N95" s="14"/>
      <c r="O95" s="14"/>
      <c r="P95" s="14"/>
      <c r="Q95" s="14"/>
      <c r="R95" s="14">
        <v>1.4111160581112032</v>
      </c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>
        <v>0.54100000000000004</v>
      </c>
      <c r="AQ95" s="18"/>
      <c r="AR95" s="18"/>
      <c r="AS95" s="14">
        <v>4.2999999999999997E-2</v>
      </c>
      <c r="AT95" s="14"/>
      <c r="AU95" s="14"/>
      <c r="AV95" s="14">
        <v>4.8140000000000001</v>
      </c>
      <c r="AW95" s="14">
        <v>-25.01</v>
      </c>
      <c r="AX95" s="8" t="s">
        <v>865</v>
      </c>
      <c r="AY95" s="8" t="s">
        <v>864</v>
      </c>
      <c r="AZ95" s="14"/>
      <c r="BA95" s="8" t="s">
        <v>864</v>
      </c>
      <c r="BB95" s="8" t="s">
        <v>864</v>
      </c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x14ac:dyDescent="0.2">
      <c r="A96" s="14" t="s">
        <v>821</v>
      </c>
      <c r="B96" s="12" t="s">
        <v>829</v>
      </c>
      <c r="C96" s="12" t="s">
        <v>910</v>
      </c>
      <c r="D96" s="11" t="str">
        <f t="shared" si="1"/>
        <v>NFPU-4_6.7</v>
      </c>
      <c r="E96" s="11"/>
      <c r="F96" s="148">
        <v>1996</v>
      </c>
      <c r="G96" s="149">
        <v>12</v>
      </c>
      <c r="H96" s="149">
        <v>3</v>
      </c>
      <c r="I96" s="23"/>
      <c r="J96" s="12">
        <v>0</v>
      </c>
      <c r="K96" s="12">
        <v>6.7</v>
      </c>
      <c r="L96" s="14"/>
      <c r="M96" s="14"/>
      <c r="N96" s="14"/>
      <c r="O96" s="14"/>
      <c r="P96" s="14"/>
      <c r="Q96" s="14"/>
      <c r="R96" s="14">
        <v>1.065020568375862</v>
      </c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>
        <v>1.177</v>
      </c>
      <c r="AQ96" s="18"/>
      <c r="AR96" s="18"/>
      <c r="AS96" s="14">
        <v>0.122</v>
      </c>
      <c r="AT96" s="14"/>
      <c r="AU96" s="14"/>
      <c r="AV96" s="14">
        <v>2.7570000000000001</v>
      </c>
      <c r="AW96" s="14">
        <v>-25.021999999999998</v>
      </c>
      <c r="AX96" s="8" t="s">
        <v>865</v>
      </c>
      <c r="AY96" s="8" t="s">
        <v>864</v>
      </c>
      <c r="AZ96" s="14"/>
      <c r="BA96" s="8" t="s">
        <v>864</v>
      </c>
      <c r="BB96" s="8" t="s">
        <v>864</v>
      </c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x14ac:dyDescent="0.2">
      <c r="A97" s="14" t="s">
        <v>821</v>
      </c>
      <c r="B97" s="12" t="s">
        <v>829</v>
      </c>
      <c r="C97" s="12" t="s">
        <v>910</v>
      </c>
      <c r="D97" s="11" t="str">
        <f t="shared" si="1"/>
        <v>NFPU-4_13.3</v>
      </c>
      <c r="E97" s="11"/>
      <c r="F97" s="148">
        <v>1996</v>
      </c>
      <c r="G97" s="149">
        <v>12</v>
      </c>
      <c r="H97" s="149">
        <v>3</v>
      </c>
      <c r="I97" s="23"/>
      <c r="J97" s="12">
        <v>6.7</v>
      </c>
      <c r="K97" s="12">
        <v>13.3</v>
      </c>
      <c r="L97" s="14"/>
      <c r="M97" s="14"/>
      <c r="N97" s="14"/>
      <c r="O97" s="14"/>
      <c r="P97" s="14"/>
      <c r="Q97" s="14"/>
      <c r="R97" s="14">
        <v>1.134173396820386</v>
      </c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>
        <v>0.66300000000000003</v>
      </c>
      <c r="AQ97" s="18"/>
      <c r="AR97" s="18"/>
      <c r="AS97" s="14">
        <v>7.5999999999999998E-2</v>
      </c>
      <c r="AT97" s="14"/>
      <c r="AU97" s="14"/>
      <c r="AV97" s="14">
        <v>3.9359999999999999</v>
      </c>
      <c r="AW97" s="14">
        <v>-23.266999999999999</v>
      </c>
      <c r="AX97" s="8" t="s">
        <v>865</v>
      </c>
      <c r="AY97" s="8" t="s">
        <v>864</v>
      </c>
      <c r="AZ97" s="14"/>
      <c r="BA97" s="8" t="s">
        <v>864</v>
      </c>
      <c r="BB97" s="8" t="s">
        <v>864</v>
      </c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x14ac:dyDescent="0.2">
      <c r="A98" s="14" t="s">
        <v>821</v>
      </c>
      <c r="B98" s="12" t="s">
        <v>829</v>
      </c>
      <c r="C98" s="12" t="s">
        <v>910</v>
      </c>
      <c r="D98" s="11" t="str">
        <f t="shared" si="1"/>
        <v>NFPU-4_20</v>
      </c>
      <c r="E98" s="11"/>
      <c r="F98" s="148">
        <v>1996</v>
      </c>
      <c r="G98" s="149">
        <v>12</v>
      </c>
      <c r="H98" s="149">
        <v>3</v>
      </c>
      <c r="I98" s="23"/>
      <c r="J98" s="12">
        <v>13.3</v>
      </c>
      <c r="K98" s="12">
        <v>20</v>
      </c>
      <c r="L98" s="14"/>
      <c r="M98" s="14"/>
      <c r="N98" s="14"/>
      <c r="O98" s="14"/>
      <c r="P98" s="14"/>
      <c r="Q98" s="14"/>
      <c r="R98" s="14">
        <v>0.95143020592719463</v>
      </c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>
        <v>0.32400000000000001</v>
      </c>
      <c r="AQ98" s="18"/>
      <c r="AR98" s="18"/>
      <c r="AS98" s="14">
        <v>4.4999999999999998E-2</v>
      </c>
      <c r="AT98" s="14"/>
      <c r="AU98" s="14"/>
      <c r="AV98" s="14">
        <v>3.496</v>
      </c>
      <c r="AW98" s="14">
        <v>-21.555</v>
      </c>
      <c r="AX98" s="8" t="s">
        <v>865</v>
      </c>
      <c r="AY98" s="8" t="s">
        <v>860</v>
      </c>
      <c r="AZ98" s="14"/>
      <c r="BA98" s="8">
        <v>125.2</v>
      </c>
      <c r="BB98" s="8">
        <v>6</v>
      </c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x14ac:dyDescent="0.2">
      <c r="A99" s="14" t="s">
        <v>821</v>
      </c>
      <c r="B99" s="12" t="s">
        <v>829</v>
      </c>
      <c r="C99" s="12" t="s">
        <v>910</v>
      </c>
      <c r="D99" s="11" t="str">
        <f t="shared" si="1"/>
        <v>NFPU-4_25.1</v>
      </c>
      <c r="E99" s="11"/>
      <c r="F99" s="148">
        <v>1996</v>
      </c>
      <c r="G99" s="149">
        <v>12</v>
      </c>
      <c r="H99" s="149">
        <v>3</v>
      </c>
      <c r="I99" s="23"/>
      <c r="J99" s="12">
        <v>20</v>
      </c>
      <c r="K99" s="12">
        <v>25.1</v>
      </c>
      <c r="L99" s="14"/>
      <c r="M99" s="14"/>
      <c r="N99" s="14"/>
      <c r="O99" s="14"/>
      <c r="P99" s="14"/>
      <c r="Q99" s="14"/>
      <c r="R99" s="14">
        <v>1.1813038160835583</v>
      </c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>
        <v>0.24299999999999999</v>
      </c>
      <c r="AQ99" s="18"/>
      <c r="AR99" s="18"/>
      <c r="AS99" s="14">
        <v>3.5000000000000003E-2</v>
      </c>
      <c r="AT99" s="14"/>
      <c r="AU99" s="14"/>
      <c r="AV99" s="14">
        <v>3.2010000000000001</v>
      </c>
      <c r="AW99" s="14">
        <v>-21.102</v>
      </c>
      <c r="AX99" s="8" t="s">
        <v>865</v>
      </c>
      <c r="AY99" s="8" t="s">
        <v>864</v>
      </c>
      <c r="AZ99" s="14"/>
      <c r="BA99" s="8" t="s">
        <v>864</v>
      </c>
      <c r="BB99" s="8" t="s">
        <v>864</v>
      </c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x14ac:dyDescent="0.2">
      <c r="A100" s="14" t="s">
        <v>821</v>
      </c>
      <c r="B100" s="12" t="s">
        <v>829</v>
      </c>
      <c r="C100" s="12" t="s">
        <v>910</v>
      </c>
      <c r="D100" s="11" t="str">
        <f t="shared" si="1"/>
        <v>NFPU-4_30.1</v>
      </c>
      <c r="E100" s="11"/>
      <c r="F100" s="148">
        <v>1996</v>
      </c>
      <c r="G100" s="149">
        <v>12</v>
      </c>
      <c r="H100" s="149">
        <v>3</v>
      </c>
      <c r="I100" s="23"/>
      <c r="J100" s="12">
        <v>25.1</v>
      </c>
      <c r="K100" s="12">
        <v>30.1</v>
      </c>
      <c r="L100" s="14"/>
      <c r="M100" s="14"/>
      <c r="N100" s="14"/>
      <c r="O100" s="14"/>
      <c r="P100" s="14"/>
      <c r="Q100" s="14"/>
      <c r="R100" s="14">
        <v>1.2491042538079078</v>
      </c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>
        <v>0.20300000000000001</v>
      </c>
      <c r="AQ100" s="18"/>
      <c r="AR100" s="18"/>
      <c r="AS100" s="14">
        <v>3.4000000000000002E-2</v>
      </c>
      <c r="AT100" s="14"/>
      <c r="AU100" s="14"/>
      <c r="AV100" s="14">
        <v>3.8490000000000002</v>
      </c>
      <c r="AW100" s="14">
        <v>-21.196999999999999</v>
      </c>
      <c r="AX100" s="8" t="s">
        <v>865</v>
      </c>
      <c r="AY100" s="8" t="s">
        <v>864</v>
      </c>
      <c r="AZ100" s="14"/>
      <c r="BA100" s="8" t="s">
        <v>864</v>
      </c>
      <c r="BB100" s="8" t="s">
        <v>864</v>
      </c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x14ac:dyDescent="0.2">
      <c r="A101" s="14" t="s">
        <v>821</v>
      </c>
      <c r="B101" s="12" t="s">
        <v>829</v>
      </c>
      <c r="C101" s="12" t="s">
        <v>910</v>
      </c>
      <c r="D101" s="11" t="str">
        <f t="shared" si="1"/>
        <v>NFPU-4_35.2</v>
      </c>
      <c r="E101" s="11"/>
      <c r="F101" s="148">
        <v>1996</v>
      </c>
      <c r="G101" s="149">
        <v>12</v>
      </c>
      <c r="H101" s="149">
        <v>3</v>
      </c>
      <c r="I101" s="23"/>
      <c r="J101" s="12">
        <v>30.1</v>
      </c>
      <c r="K101" s="12">
        <v>35.200000000000003</v>
      </c>
      <c r="L101" s="14"/>
      <c r="M101" s="14"/>
      <c r="N101" s="14"/>
      <c r="O101" s="14"/>
      <c r="P101" s="14"/>
      <c r="Q101" s="14"/>
      <c r="R101" s="14">
        <v>1.268482454144944</v>
      </c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>
        <v>0.16200000000000001</v>
      </c>
      <c r="AQ101" s="18"/>
      <c r="AR101" s="18"/>
      <c r="AS101" s="14">
        <v>0.03</v>
      </c>
      <c r="AT101" s="14"/>
      <c r="AU101" s="14"/>
      <c r="AV101" s="14">
        <v>3.448</v>
      </c>
      <c r="AW101" s="14">
        <v>-21.661000000000001</v>
      </c>
      <c r="AX101" s="8" t="s">
        <v>865</v>
      </c>
      <c r="AY101" s="8" t="s">
        <v>864</v>
      </c>
      <c r="AZ101" s="14"/>
      <c r="BA101" s="8" t="s">
        <v>864</v>
      </c>
      <c r="BB101" s="8" t="s">
        <v>864</v>
      </c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x14ac:dyDescent="0.2">
      <c r="A102" s="14" t="s">
        <v>821</v>
      </c>
      <c r="B102" s="12" t="s">
        <v>829</v>
      </c>
      <c r="C102" s="12" t="s">
        <v>910</v>
      </c>
      <c r="D102" s="11" t="str">
        <f t="shared" si="1"/>
        <v>NFPU-4_40</v>
      </c>
      <c r="E102" s="11"/>
      <c r="F102" s="148">
        <v>1996</v>
      </c>
      <c r="G102" s="149">
        <v>12</v>
      </c>
      <c r="H102" s="149">
        <v>3</v>
      </c>
      <c r="I102" s="23"/>
      <c r="J102" s="12">
        <v>35.200000000000003</v>
      </c>
      <c r="K102" s="12">
        <v>40</v>
      </c>
      <c r="L102" s="14"/>
      <c r="M102" s="14"/>
      <c r="N102" s="14"/>
      <c r="O102" s="14"/>
      <c r="P102" s="14"/>
      <c r="Q102" s="14"/>
      <c r="R102" s="14">
        <v>1.2725525916572409</v>
      </c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>
        <v>0.218</v>
      </c>
      <c r="AQ102" s="18"/>
      <c r="AR102" s="18"/>
      <c r="AS102" s="14">
        <v>3.2000000000000001E-2</v>
      </c>
      <c r="AT102" s="14"/>
      <c r="AU102" s="14"/>
      <c r="AV102" s="14">
        <v>2.399</v>
      </c>
      <c r="AW102" s="14">
        <v>-23.256</v>
      </c>
      <c r="AX102" s="8" t="s">
        <v>865</v>
      </c>
      <c r="AY102" s="8" t="s">
        <v>861</v>
      </c>
      <c r="AZ102" s="14"/>
      <c r="BA102" s="8">
        <v>-8.3000000000000007</v>
      </c>
      <c r="BB102" s="8">
        <v>6.1</v>
      </c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s="157" customFormat="1" x14ac:dyDescent="0.2">
      <c r="A103" s="158" t="s">
        <v>821</v>
      </c>
      <c r="B103" s="94" t="s">
        <v>829</v>
      </c>
      <c r="C103" s="94" t="s">
        <v>900</v>
      </c>
      <c r="D103" s="155" t="str">
        <f t="shared" si="1"/>
        <v>NFPU-1_5</v>
      </c>
      <c r="E103" s="155"/>
      <c r="F103" s="156">
        <v>1997</v>
      </c>
      <c r="G103" s="159">
        <v>11</v>
      </c>
      <c r="H103" s="159">
        <v>11</v>
      </c>
      <c r="I103" s="23"/>
      <c r="J103" s="94">
        <v>0</v>
      </c>
      <c r="K103" s="94">
        <v>5</v>
      </c>
      <c r="L103" s="158"/>
      <c r="M103" s="158"/>
      <c r="N103" s="158"/>
      <c r="O103" s="158"/>
      <c r="P103" s="158"/>
      <c r="Q103" s="158"/>
      <c r="R103" s="158">
        <v>1.1163931522506654</v>
      </c>
      <c r="S103" s="158"/>
      <c r="T103" s="158"/>
      <c r="U103" s="158"/>
      <c r="V103" s="158"/>
      <c r="W103" s="158"/>
      <c r="X103" s="158"/>
      <c r="Y103" s="23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>
        <v>0.93700000000000006</v>
      </c>
      <c r="AQ103" s="158"/>
      <c r="AR103" s="158"/>
      <c r="AS103" s="158">
        <v>0.10100000000000001</v>
      </c>
      <c r="AT103" s="158"/>
      <c r="AU103" s="158"/>
      <c r="AV103" s="158">
        <v>2.82</v>
      </c>
      <c r="AW103" s="158">
        <v>-24.21</v>
      </c>
      <c r="AX103" s="23" t="s">
        <v>865</v>
      </c>
      <c r="AY103" s="23" t="s">
        <v>864</v>
      </c>
      <c r="AZ103" s="158"/>
      <c r="BA103" s="23" t="s">
        <v>864</v>
      </c>
      <c r="BB103" s="23" t="s">
        <v>864</v>
      </c>
      <c r="BC103" s="158"/>
      <c r="BD103" s="158"/>
      <c r="BE103" s="158"/>
      <c r="BF103" s="158"/>
      <c r="BG103" s="158"/>
      <c r="BH103" s="158"/>
      <c r="BI103" s="158"/>
      <c r="BJ103" s="158"/>
      <c r="BK103" s="158"/>
      <c r="BL103" s="158"/>
      <c r="BM103" s="158"/>
      <c r="BN103" s="158"/>
      <c r="BO103" s="158"/>
      <c r="BP103" s="158"/>
      <c r="BQ103" s="158"/>
      <c r="BR103" s="158"/>
      <c r="BS103" s="158"/>
      <c r="BT103" s="158"/>
      <c r="BU103" s="158"/>
      <c r="BV103" s="158"/>
      <c r="BW103" s="158"/>
      <c r="BX103" s="158"/>
      <c r="BY103" s="158"/>
      <c r="BZ103" s="158"/>
      <c r="CA103" s="158"/>
      <c r="CB103" s="158"/>
      <c r="CC103" s="158"/>
      <c r="CD103" s="158"/>
      <c r="CE103" s="158"/>
      <c r="CF103" s="158"/>
      <c r="CG103" s="158"/>
      <c r="CH103" s="158"/>
      <c r="CI103" s="158"/>
      <c r="CJ103" s="158"/>
      <c r="CK103" s="158"/>
      <c r="CL103" s="158"/>
      <c r="CM103" s="158"/>
      <c r="CN103" s="158"/>
      <c r="CO103" s="158"/>
      <c r="CP103" s="158"/>
      <c r="CQ103" s="158"/>
      <c r="CR103" s="158"/>
      <c r="CS103" s="158"/>
    </row>
    <row r="104" spans="1:97" s="157" customFormat="1" x14ac:dyDescent="0.2">
      <c r="A104" s="158" t="s">
        <v>821</v>
      </c>
      <c r="B104" s="94" t="s">
        <v>829</v>
      </c>
      <c r="C104" s="94" t="s">
        <v>900</v>
      </c>
      <c r="D104" s="155" t="str">
        <f t="shared" si="1"/>
        <v>NFPU-1_10</v>
      </c>
      <c r="E104" s="155"/>
      <c r="F104" s="156">
        <v>1997</v>
      </c>
      <c r="G104" s="159">
        <v>11</v>
      </c>
      <c r="H104" s="159">
        <v>11</v>
      </c>
      <c r="I104" s="23"/>
      <c r="J104" s="94">
        <v>5</v>
      </c>
      <c r="K104" s="94">
        <v>10</v>
      </c>
      <c r="L104" s="158"/>
      <c r="M104" s="158"/>
      <c r="N104" s="158"/>
      <c r="O104" s="158"/>
      <c r="P104" s="158"/>
      <c r="Q104" s="158"/>
      <c r="R104" s="158">
        <v>1.2672847846237794</v>
      </c>
      <c r="S104" s="158"/>
      <c r="T104" s="158"/>
      <c r="U104" s="158"/>
      <c r="V104" s="158"/>
      <c r="W104" s="158"/>
      <c r="X104" s="158"/>
      <c r="Y104" s="23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>
        <v>0.378</v>
      </c>
      <c r="AQ104" s="158"/>
      <c r="AR104" s="158"/>
      <c r="AS104" s="158">
        <v>5.8000000000000003E-2</v>
      </c>
      <c r="AT104" s="158"/>
      <c r="AU104" s="158"/>
      <c r="AV104" s="158">
        <v>3.55</v>
      </c>
      <c r="AW104" s="158">
        <v>-23.41</v>
      </c>
      <c r="AX104" s="23" t="s">
        <v>865</v>
      </c>
      <c r="AY104" s="23" t="s">
        <v>864</v>
      </c>
      <c r="AZ104" s="158"/>
      <c r="BA104" s="23" t="s">
        <v>864</v>
      </c>
      <c r="BB104" s="23" t="s">
        <v>864</v>
      </c>
      <c r="BC104" s="158"/>
      <c r="BD104" s="158"/>
      <c r="BE104" s="158"/>
      <c r="BF104" s="158"/>
      <c r="BG104" s="158"/>
      <c r="BH104" s="158"/>
      <c r="BI104" s="158"/>
      <c r="BJ104" s="158"/>
      <c r="BK104" s="158"/>
      <c r="BL104" s="158"/>
      <c r="BM104" s="158"/>
      <c r="BN104" s="158"/>
      <c r="BO104" s="158"/>
      <c r="BP104" s="158"/>
      <c r="BQ104" s="158"/>
      <c r="BR104" s="158"/>
      <c r="BS104" s="158"/>
      <c r="BT104" s="158"/>
      <c r="BU104" s="158"/>
      <c r="BV104" s="158"/>
      <c r="BW104" s="158"/>
      <c r="BX104" s="158"/>
      <c r="BY104" s="158"/>
      <c r="BZ104" s="158"/>
      <c r="CA104" s="158"/>
      <c r="CB104" s="158"/>
      <c r="CC104" s="158"/>
      <c r="CD104" s="158"/>
      <c r="CE104" s="158"/>
      <c r="CF104" s="158"/>
      <c r="CG104" s="158"/>
      <c r="CH104" s="158"/>
      <c r="CI104" s="158"/>
      <c r="CJ104" s="158"/>
      <c r="CK104" s="158"/>
      <c r="CL104" s="158"/>
      <c r="CM104" s="158"/>
      <c r="CN104" s="158"/>
      <c r="CO104" s="158"/>
      <c r="CP104" s="158"/>
      <c r="CQ104" s="158"/>
      <c r="CR104" s="158"/>
      <c r="CS104" s="158"/>
    </row>
    <row r="105" spans="1:97" s="157" customFormat="1" x14ac:dyDescent="0.2">
      <c r="A105" s="158" t="s">
        <v>821</v>
      </c>
      <c r="B105" s="94" t="s">
        <v>829</v>
      </c>
      <c r="C105" s="94" t="s">
        <v>900</v>
      </c>
      <c r="D105" s="155" t="str">
        <f t="shared" si="1"/>
        <v>NFPU-1_20</v>
      </c>
      <c r="E105" s="155"/>
      <c r="F105" s="156">
        <v>1997</v>
      </c>
      <c r="G105" s="159">
        <v>11</v>
      </c>
      <c r="H105" s="159">
        <v>11</v>
      </c>
      <c r="I105" s="23"/>
      <c r="J105" s="94">
        <v>10</v>
      </c>
      <c r="K105" s="94">
        <v>20</v>
      </c>
      <c r="L105" s="158"/>
      <c r="M105" s="158"/>
      <c r="N105" s="158"/>
      <c r="O105" s="158"/>
      <c r="P105" s="158"/>
      <c r="Q105" s="158"/>
      <c r="R105" s="158">
        <v>1.1908222748043458</v>
      </c>
      <c r="S105" s="158"/>
      <c r="T105" s="158"/>
      <c r="U105" s="158"/>
      <c r="V105" s="158"/>
      <c r="W105" s="158"/>
      <c r="X105" s="158"/>
      <c r="Y105" s="23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>
        <v>0.216</v>
      </c>
      <c r="AQ105" s="158"/>
      <c r="AR105" s="158"/>
      <c r="AS105" s="158">
        <v>3.7999999999999999E-2</v>
      </c>
      <c r="AT105" s="158"/>
      <c r="AU105" s="158"/>
      <c r="AV105" s="158">
        <v>3.5</v>
      </c>
      <c r="AW105" s="158">
        <v>-23.35</v>
      </c>
      <c r="AX105" s="23" t="s">
        <v>865</v>
      </c>
      <c r="AY105" s="23" t="s">
        <v>860</v>
      </c>
      <c r="AZ105" s="158"/>
      <c r="BA105" s="23">
        <v>125.2</v>
      </c>
      <c r="BB105" s="23">
        <v>6</v>
      </c>
      <c r="BC105" s="158"/>
      <c r="BD105" s="158"/>
      <c r="BE105" s="158"/>
      <c r="BF105" s="158"/>
      <c r="BG105" s="158"/>
      <c r="BH105" s="158"/>
      <c r="BI105" s="158"/>
      <c r="BJ105" s="158"/>
      <c r="BK105" s="158"/>
      <c r="BL105" s="158"/>
      <c r="BM105" s="158"/>
      <c r="BN105" s="158"/>
      <c r="BO105" s="158"/>
      <c r="BP105" s="158"/>
      <c r="BQ105" s="158"/>
      <c r="BR105" s="158"/>
      <c r="BS105" s="158"/>
      <c r="BT105" s="158"/>
      <c r="BU105" s="158"/>
      <c r="BV105" s="158"/>
      <c r="BW105" s="158"/>
      <c r="BX105" s="158"/>
      <c r="BY105" s="158"/>
      <c r="BZ105" s="158"/>
      <c r="CA105" s="158"/>
      <c r="CB105" s="158"/>
      <c r="CC105" s="158"/>
      <c r="CD105" s="158"/>
      <c r="CE105" s="158"/>
      <c r="CF105" s="158"/>
      <c r="CG105" s="158"/>
      <c r="CH105" s="158"/>
      <c r="CI105" s="158"/>
      <c r="CJ105" s="158"/>
      <c r="CK105" s="158"/>
      <c r="CL105" s="158"/>
      <c r="CM105" s="158"/>
      <c r="CN105" s="158"/>
      <c r="CO105" s="158"/>
      <c r="CP105" s="158"/>
      <c r="CQ105" s="158"/>
      <c r="CR105" s="158"/>
      <c r="CS105" s="158"/>
    </row>
    <row r="106" spans="1:97" s="157" customFormat="1" x14ac:dyDescent="0.2">
      <c r="A106" s="158" t="s">
        <v>821</v>
      </c>
      <c r="B106" s="94" t="s">
        <v>829</v>
      </c>
      <c r="C106" s="94" t="s">
        <v>900</v>
      </c>
      <c r="D106" s="155" t="str">
        <f t="shared" si="1"/>
        <v>NFPU-1_40</v>
      </c>
      <c r="E106" s="155"/>
      <c r="F106" s="156">
        <v>1997</v>
      </c>
      <c r="G106" s="159">
        <v>11</v>
      </c>
      <c r="H106" s="159">
        <v>11</v>
      </c>
      <c r="I106" s="23"/>
      <c r="J106" s="94">
        <v>20</v>
      </c>
      <c r="K106" s="94">
        <v>40</v>
      </c>
      <c r="L106" s="158"/>
      <c r="M106" s="158"/>
      <c r="N106" s="158"/>
      <c r="O106" s="158"/>
      <c r="P106" s="158"/>
      <c r="Q106" s="158"/>
      <c r="R106" s="158">
        <v>1.4189892423752608</v>
      </c>
      <c r="S106" s="158"/>
      <c r="T106" s="158"/>
      <c r="U106" s="158"/>
      <c r="V106" s="158"/>
      <c r="W106" s="158"/>
      <c r="X106" s="158"/>
      <c r="Y106" s="23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>
        <v>0.14399999999999999</v>
      </c>
      <c r="AQ106" s="158"/>
      <c r="AR106" s="158"/>
      <c r="AS106" s="158">
        <v>3.1E-2</v>
      </c>
      <c r="AT106" s="158"/>
      <c r="AU106" s="158"/>
      <c r="AV106" s="158">
        <v>3.65</v>
      </c>
      <c r="AW106" s="158">
        <v>-23.23</v>
      </c>
      <c r="AX106" s="23" t="s">
        <v>865</v>
      </c>
      <c r="AY106" s="23" t="s">
        <v>861</v>
      </c>
      <c r="AZ106" s="158"/>
      <c r="BA106" s="23">
        <v>-8.3000000000000007</v>
      </c>
      <c r="BB106" s="23">
        <v>6.1</v>
      </c>
      <c r="BC106" s="158"/>
      <c r="BD106" s="158"/>
      <c r="BE106" s="158"/>
      <c r="BF106" s="158"/>
      <c r="BG106" s="158"/>
      <c r="BH106" s="158"/>
      <c r="BI106" s="158"/>
      <c r="BJ106" s="158"/>
      <c r="BK106" s="158"/>
      <c r="BL106" s="158"/>
      <c r="BM106" s="158"/>
      <c r="BN106" s="158"/>
      <c r="BO106" s="158"/>
      <c r="BP106" s="158"/>
      <c r="BQ106" s="158"/>
      <c r="BR106" s="158"/>
      <c r="BS106" s="158"/>
      <c r="BT106" s="158"/>
      <c r="BU106" s="158"/>
      <c r="BV106" s="158"/>
      <c r="BW106" s="158"/>
      <c r="BX106" s="158"/>
      <c r="BY106" s="158"/>
      <c r="BZ106" s="158"/>
      <c r="CA106" s="158"/>
      <c r="CB106" s="158"/>
      <c r="CC106" s="158"/>
      <c r="CD106" s="158"/>
      <c r="CE106" s="158"/>
      <c r="CF106" s="158"/>
      <c r="CG106" s="158"/>
      <c r="CH106" s="158"/>
      <c r="CI106" s="158"/>
      <c r="CJ106" s="158"/>
      <c r="CK106" s="158"/>
      <c r="CL106" s="158"/>
      <c r="CM106" s="158"/>
      <c r="CN106" s="158"/>
      <c r="CO106" s="158"/>
      <c r="CP106" s="158"/>
      <c r="CQ106" s="158"/>
      <c r="CR106" s="158"/>
      <c r="CS106" s="158"/>
    </row>
    <row r="107" spans="1:97" s="157" customFormat="1" x14ac:dyDescent="0.2">
      <c r="A107" s="158" t="s">
        <v>821</v>
      </c>
      <c r="B107" s="94" t="s">
        <v>829</v>
      </c>
      <c r="C107" s="94" t="s">
        <v>900</v>
      </c>
      <c r="D107" s="155" t="str">
        <f t="shared" si="1"/>
        <v>NFPU-1_60</v>
      </c>
      <c r="E107" s="155"/>
      <c r="F107" s="156">
        <v>1997</v>
      </c>
      <c r="G107" s="159">
        <v>11</v>
      </c>
      <c r="H107" s="159">
        <v>11</v>
      </c>
      <c r="I107" s="23"/>
      <c r="J107" s="94">
        <v>40</v>
      </c>
      <c r="K107" s="94">
        <v>60</v>
      </c>
      <c r="L107" s="158"/>
      <c r="M107" s="158"/>
      <c r="N107" s="158"/>
      <c r="O107" s="158"/>
      <c r="P107" s="158"/>
      <c r="Q107" s="158"/>
      <c r="R107" s="158">
        <v>1.3170749724182138</v>
      </c>
      <c r="S107" s="158"/>
      <c r="T107" s="158"/>
      <c r="U107" s="158"/>
      <c r="V107" s="158"/>
      <c r="W107" s="158"/>
      <c r="X107" s="158"/>
      <c r="Y107" s="23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>
        <v>0.15</v>
      </c>
      <c r="AQ107" s="158"/>
      <c r="AR107" s="158"/>
      <c r="AS107" s="158">
        <v>3.1E-2</v>
      </c>
      <c r="AT107" s="158"/>
      <c r="AU107" s="158"/>
      <c r="AV107" s="158">
        <v>3.45</v>
      </c>
      <c r="AW107" s="158">
        <v>-23.46</v>
      </c>
      <c r="AX107" s="23" t="s">
        <v>865</v>
      </c>
      <c r="AY107" s="23" t="s">
        <v>864</v>
      </c>
      <c r="AZ107" s="158"/>
      <c r="BA107" s="23" t="s">
        <v>864</v>
      </c>
      <c r="BB107" s="23" t="s">
        <v>864</v>
      </c>
      <c r="BC107" s="158"/>
      <c r="BD107" s="158"/>
      <c r="BE107" s="158"/>
      <c r="BF107" s="158"/>
      <c r="BG107" s="158"/>
      <c r="BH107" s="158"/>
      <c r="BI107" s="158"/>
      <c r="BJ107" s="158"/>
      <c r="BK107" s="158"/>
      <c r="BL107" s="158"/>
      <c r="BM107" s="158"/>
      <c r="BN107" s="158"/>
      <c r="BO107" s="158"/>
      <c r="BP107" s="158"/>
      <c r="BQ107" s="158"/>
      <c r="BR107" s="158"/>
      <c r="BS107" s="158"/>
      <c r="BT107" s="158"/>
      <c r="BU107" s="158"/>
      <c r="BV107" s="158"/>
      <c r="BW107" s="158"/>
      <c r="BX107" s="158"/>
      <c r="BY107" s="158"/>
      <c r="BZ107" s="158"/>
      <c r="CA107" s="158"/>
      <c r="CB107" s="158"/>
      <c r="CC107" s="158"/>
      <c r="CD107" s="158"/>
      <c r="CE107" s="158"/>
      <c r="CF107" s="158"/>
      <c r="CG107" s="158"/>
      <c r="CH107" s="158"/>
      <c r="CI107" s="158"/>
      <c r="CJ107" s="158"/>
      <c r="CK107" s="158"/>
      <c r="CL107" s="158"/>
      <c r="CM107" s="158"/>
      <c r="CN107" s="158"/>
      <c r="CO107" s="158"/>
      <c r="CP107" s="158"/>
      <c r="CQ107" s="158"/>
      <c r="CR107" s="158"/>
      <c r="CS107" s="158"/>
    </row>
    <row r="108" spans="1:97" s="157" customFormat="1" x14ac:dyDescent="0.2">
      <c r="A108" s="158" t="s">
        <v>821</v>
      </c>
      <c r="B108" s="94" t="s">
        <v>829</v>
      </c>
      <c r="C108" s="94" t="s">
        <v>900</v>
      </c>
      <c r="D108" s="155" t="str">
        <f t="shared" si="1"/>
        <v>NFPU-1_80</v>
      </c>
      <c r="E108" s="155"/>
      <c r="F108" s="156">
        <v>1997</v>
      </c>
      <c r="G108" s="159">
        <v>11</v>
      </c>
      <c r="H108" s="159">
        <v>11</v>
      </c>
      <c r="I108" s="23"/>
      <c r="J108" s="94">
        <v>60</v>
      </c>
      <c r="K108" s="94">
        <v>80</v>
      </c>
      <c r="L108" s="158"/>
      <c r="M108" s="158"/>
      <c r="N108" s="158"/>
      <c r="O108" s="158"/>
      <c r="P108" s="158"/>
      <c r="Q108" s="158"/>
      <c r="R108" s="158">
        <v>1.1960954338893801</v>
      </c>
      <c r="S108" s="158"/>
      <c r="T108" s="158"/>
      <c r="U108" s="158"/>
      <c r="V108" s="158"/>
      <c r="W108" s="158"/>
      <c r="X108" s="158"/>
      <c r="Y108" s="23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>
        <v>0.14499999999999999</v>
      </c>
      <c r="AQ108" s="158"/>
      <c r="AR108" s="158"/>
      <c r="AS108" s="158">
        <v>2.5000000000000001E-2</v>
      </c>
      <c r="AT108" s="158"/>
      <c r="AU108" s="158"/>
      <c r="AV108" s="158">
        <v>2.14</v>
      </c>
      <c r="AW108" s="158">
        <v>-20.36</v>
      </c>
      <c r="AX108" s="23" t="s">
        <v>865</v>
      </c>
      <c r="AY108" s="23" t="s">
        <v>864</v>
      </c>
      <c r="AZ108" s="158"/>
      <c r="BA108" s="23" t="s">
        <v>864</v>
      </c>
      <c r="BB108" s="23" t="s">
        <v>864</v>
      </c>
      <c r="BC108" s="158"/>
      <c r="BD108" s="158"/>
      <c r="BE108" s="158"/>
      <c r="BF108" s="158"/>
      <c r="BG108" s="158"/>
      <c r="BH108" s="158"/>
      <c r="BI108" s="158"/>
      <c r="BJ108" s="158"/>
      <c r="BK108" s="158"/>
      <c r="BL108" s="158"/>
      <c r="BM108" s="158"/>
      <c r="BN108" s="158"/>
      <c r="BO108" s="158"/>
      <c r="BP108" s="158"/>
      <c r="BQ108" s="158"/>
      <c r="BR108" s="158"/>
      <c r="BS108" s="158"/>
      <c r="BT108" s="158"/>
      <c r="BU108" s="158"/>
      <c r="BV108" s="158"/>
      <c r="BW108" s="158"/>
      <c r="BX108" s="158"/>
      <c r="BY108" s="158"/>
      <c r="BZ108" s="158"/>
      <c r="CA108" s="158"/>
      <c r="CB108" s="158"/>
      <c r="CC108" s="158"/>
      <c r="CD108" s="158"/>
      <c r="CE108" s="158"/>
      <c r="CF108" s="158"/>
      <c r="CG108" s="158"/>
      <c r="CH108" s="158"/>
      <c r="CI108" s="158"/>
      <c r="CJ108" s="158"/>
      <c r="CK108" s="158"/>
      <c r="CL108" s="158"/>
      <c r="CM108" s="158"/>
      <c r="CN108" s="158"/>
      <c r="CO108" s="158"/>
      <c r="CP108" s="158"/>
      <c r="CQ108" s="158"/>
      <c r="CR108" s="158"/>
      <c r="CS108" s="158"/>
    </row>
    <row r="109" spans="1:97" s="157" customFormat="1" x14ac:dyDescent="0.2">
      <c r="A109" s="158" t="s">
        <v>821</v>
      </c>
      <c r="B109" s="94" t="s">
        <v>829</v>
      </c>
      <c r="C109" s="94" t="s">
        <v>900</v>
      </c>
      <c r="D109" s="155" t="str">
        <f t="shared" si="1"/>
        <v>NFPU-1_100</v>
      </c>
      <c r="E109" s="155"/>
      <c r="F109" s="156">
        <v>1997</v>
      </c>
      <c r="G109" s="159">
        <v>11</v>
      </c>
      <c r="H109" s="159">
        <v>11</v>
      </c>
      <c r="I109" s="23"/>
      <c r="J109" s="94">
        <v>80</v>
      </c>
      <c r="K109" s="94">
        <v>100</v>
      </c>
      <c r="L109" s="158"/>
      <c r="M109" s="158"/>
      <c r="N109" s="158"/>
      <c r="O109" s="158"/>
      <c r="P109" s="158"/>
      <c r="Q109" s="158"/>
      <c r="R109" s="158">
        <v>1.1974107639975775</v>
      </c>
      <c r="S109" s="158"/>
      <c r="T109" s="158"/>
      <c r="U109" s="158"/>
      <c r="V109" s="158"/>
      <c r="W109" s="158"/>
      <c r="X109" s="158"/>
      <c r="Y109" s="23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>
        <v>0.105</v>
      </c>
      <c r="AQ109" s="158"/>
      <c r="AR109" s="158"/>
      <c r="AS109" s="158">
        <v>2.1999999999999999E-2</v>
      </c>
      <c r="AT109" s="158"/>
      <c r="AU109" s="158"/>
      <c r="AV109" s="158">
        <v>3.01</v>
      </c>
      <c r="AW109" s="158">
        <v>-24.6</v>
      </c>
      <c r="AX109" s="23" t="s">
        <v>865</v>
      </c>
      <c r="AY109" s="23" t="s">
        <v>864</v>
      </c>
      <c r="AZ109" s="158"/>
      <c r="BA109" s="23" t="s">
        <v>864</v>
      </c>
      <c r="BB109" s="23" t="s">
        <v>864</v>
      </c>
      <c r="BC109" s="158"/>
      <c r="BD109" s="158"/>
      <c r="BE109" s="158"/>
      <c r="BF109" s="158"/>
      <c r="BG109" s="158"/>
      <c r="BH109" s="158"/>
      <c r="BI109" s="158"/>
      <c r="BJ109" s="158"/>
      <c r="BK109" s="158"/>
      <c r="BL109" s="158"/>
      <c r="BM109" s="158"/>
      <c r="BN109" s="158"/>
      <c r="BO109" s="158"/>
      <c r="BP109" s="158"/>
      <c r="BQ109" s="158"/>
      <c r="BR109" s="158"/>
      <c r="BS109" s="158"/>
      <c r="BT109" s="158"/>
      <c r="BU109" s="158"/>
      <c r="BV109" s="158"/>
      <c r="BW109" s="158"/>
      <c r="BX109" s="158"/>
      <c r="BY109" s="158"/>
      <c r="BZ109" s="158"/>
      <c r="CA109" s="158"/>
      <c r="CB109" s="158"/>
      <c r="CC109" s="158"/>
      <c r="CD109" s="158"/>
      <c r="CE109" s="158"/>
      <c r="CF109" s="158"/>
      <c r="CG109" s="158"/>
      <c r="CH109" s="158"/>
      <c r="CI109" s="158"/>
      <c r="CJ109" s="158"/>
      <c r="CK109" s="158"/>
      <c r="CL109" s="158"/>
      <c r="CM109" s="158"/>
      <c r="CN109" s="158"/>
      <c r="CO109" s="158"/>
      <c r="CP109" s="158"/>
      <c r="CQ109" s="158"/>
      <c r="CR109" s="158"/>
      <c r="CS109" s="158"/>
    </row>
    <row r="110" spans="1:97" s="157" customFormat="1" x14ac:dyDescent="0.2">
      <c r="A110" s="158" t="s">
        <v>821</v>
      </c>
      <c r="B110" s="94" t="s">
        <v>829</v>
      </c>
      <c r="C110" s="94" t="s">
        <v>901</v>
      </c>
      <c r="D110" s="155" t="str">
        <f t="shared" si="1"/>
        <v>NFPU-2_5</v>
      </c>
      <c r="E110" s="155"/>
      <c r="F110" s="156">
        <v>1997</v>
      </c>
      <c r="G110" s="159">
        <v>11</v>
      </c>
      <c r="H110" s="159">
        <v>11</v>
      </c>
      <c r="I110" s="23"/>
      <c r="J110" s="94">
        <v>0</v>
      </c>
      <c r="K110" s="94">
        <v>5</v>
      </c>
      <c r="L110" s="158"/>
      <c r="M110" s="158"/>
      <c r="N110" s="158"/>
      <c r="O110" s="158"/>
      <c r="P110" s="158"/>
      <c r="Q110" s="158"/>
      <c r="R110" s="158">
        <v>1.442640607537989</v>
      </c>
      <c r="S110" s="158"/>
      <c r="T110" s="158"/>
      <c r="U110" s="158"/>
      <c r="V110" s="158"/>
      <c r="W110" s="158"/>
      <c r="X110" s="158"/>
      <c r="Y110" s="23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>
        <v>0.8</v>
      </c>
      <c r="AQ110" s="158"/>
      <c r="AR110" s="158"/>
      <c r="AS110" s="158">
        <v>9.0999999999999998E-2</v>
      </c>
      <c r="AT110" s="158"/>
      <c r="AU110" s="158"/>
      <c r="AV110" s="158">
        <v>3.25</v>
      </c>
      <c r="AW110" s="158">
        <v>-24.74</v>
      </c>
      <c r="AX110" s="23" t="s">
        <v>865</v>
      </c>
      <c r="AY110" s="23" t="s">
        <v>864</v>
      </c>
      <c r="AZ110" s="158"/>
      <c r="BA110" s="23" t="s">
        <v>864</v>
      </c>
      <c r="BB110" s="23" t="s">
        <v>864</v>
      </c>
      <c r="BC110" s="158"/>
      <c r="BD110" s="158"/>
      <c r="BE110" s="158"/>
      <c r="BF110" s="158"/>
      <c r="BG110" s="158"/>
      <c r="BH110" s="158"/>
      <c r="BI110" s="158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  <c r="BU110" s="158"/>
      <c r="BV110" s="158"/>
      <c r="BW110" s="158"/>
      <c r="BX110" s="158"/>
      <c r="BY110" s="158"/>
      <c r="BZ110" s="158"/>
      <c r="CA110" s="158"/>
      <c r="CB110" s="158"/>
      <c r="CC110" s="158"/>
      <c r="CD110" s="158"/>
      <c r="CE110" s="158"/>
      <c r="CF110" s="158"/>
      <c r="CG110" s="158"/>
      <c r="CH110" s="158"/>
      <c r="CI110" s="158"/>
      <c r="CJ110" s="158"/>
      <c r="CK110" s="158"/>
      <c r="CL110" s="158"/>
      <c r="CM110" s="158"/>
      <c r="CN110" s="158"/>
      <c r="CO110" s="158"/>
      <c r="CP110" s="158"/>
      <c r="CQ110" s="158"/>
      <c r="CR110" s="158"/>
      <c r="CS110" s="158"/>
    </row>
    <row r="111" spans="1:97" s="157" customFormat="1" x14ac:dyDescent="0.2">
      <c r="A111" s="158" t="s">
        <v>821</v>
      </c>
      <c r="B111" s="94" t="s">
        <v>829</v>
      </c>
      <c r="C111" s="94" t="s">
        <v>901</v>
      </c>
      <c r="D111" s="155" t="str">
        <f t="shared" si="1"/>
        <v>NFPU-2_10</v>
      </c>
      <c r="E111" s="155"/>
      <c r="F111" s="156">
        <v>1997</v>
      </c>
      <c r="G111" s="159">
        <v>11</v>
      </c>
      <c r="H111" s="159">
        <v>11</v>
      </c>
      <c r="I111" s="23"/>
      <c r="J111" s="94">
        <v>5</v>
      </c>
      <c r="K111" s="94">
        <v>10</v>
      </c>
      <c r="L111" s="158"/>
      <c r="M111" s="158"/>
      <c r="N111" s="158"/>
      <c r="O111" s="158"/>
      <c r="P111" s="158"/>
      <c r="Q111" s="158"/>
      <c r="R111" s="158">
        <v>1.4897341743295973</v>
      </c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>
        <v>0.68600000000000005</v>
      </c>
      <c r="AQ111" s="158"/>
      <c r="AR111" s="158"/>
      <c r="AS111" s="158">
        <v>8.2000000000000003E-2</v>
      </c>
      <c r="AT111" s="158"/>
      <c r="AU111" s="158"/>
      <c r="AV111" s="158">
        <v>3.57</v>
      </c>
      <c r="AW111" s="158">
        <v>-23.74</v>
      </c>
      <c r="AX111" s="23" t="s">
        <v>865</v>
      </c>
      <c r="AY111" s="23" t="s">
        <v>864</v>
      </c>
      <c r="AZ111" s="158"/>
      <c r="BA111" s="23" t="s">
        <v>864</v>
      </c>
      <c r="BB111" s="23" t="s">
        <v>864</v>
      </c>
      <c r="BC111" s="158"/>
      <c r="BD111" s="158"/>
      <c r="BE111" s="158"/>
      <c r="BF111" s="158"/>
      <c r="BG111" s="158"/>
      <c r="BH111" s="158"/>
      <c r="BI111" s="158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158"/>
    </row>
    <row r="112" spans="1:97" s="157" customFormat="1" x14ac:dyDescent="0.2">
      <c r="A112" s="158" t="s">
        <v>821</v>
      </c>
      <c r="B112" s="94" t="s">
        <v>829</v>
      </c>
      <c r="C112" s="94" t="s">
        <v>901</v>
      </c>
      <c r="D112" s="155" t="str">
        <f t="shared" si="1"/>
        <v>NFPU-2_20</v>
      </c>
      <c r="E112" s="155"/>
      <c r="F112" s="156">
        <v>1997</v>
      </c>
      <c r="G112" s="159">
        <v>11</v>
      </c>
      <c r="H112" s="159">
        <v>11</v>
      </c>
      <c r="I112" s="23"/>
      <c r="J112" s="94">
        <v>10</v>
      </c>
      <c r="K112" s="94">
        <v>20</v>
      </c>
      <c r="L112" s="158"/>
      <c r="M112" s="158"/>
      <c r="N112" s="158"/>
      <c r="O112" s="158"/>
      <c r="P112" s="158"/>
      <c r="Q112" s="158"/>
      <c r="R112" s="158">
        <v>1.5588772842842196</v>
      </c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>
        <v>0.374</v>
      </c>
      <c r="AQ112" s="158"/>
      <c r="AR112" s="158"/>
      <c r="AS112" s="158">
        <v>5.1999999999999998E-2</v>
      </c>
      <c r="AT112" s="158"/>
      <c r="AU112" s="158"/>
      <c r="AV112" s="158">
        <v>4.54</v>
      </c>
      <c r="AW112" s="158">
        <v>-22.64</v>
      </c>
      <c r="AX112" s="23" t="s">
        <v>865</v>
      </c>
      <c r="AY112" s="23" t="s">
        <v>860</v>
      </c>
      <c r="AZ112" s="158"/>
      <c r="BA112" s="23">
        <v>125.2</v>
      </c>
      <c r="BB112" s="23">
        <v>6</v>
      </c>
      <c r="BC112" s="158"/>
      <c r="BD112" s="158"/>
      <c r="BE112" s="158"/>
      <c r="BF112" s="158"/>
      <c r="BG112" s="158"/>
      <c r="BH112" s="158"/>
      <c r="BI112" s="158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  <c r="BU112" s="158"/>
      <c r="BV112" s="158"/>
      <c r="BW112" s="158"/>
      <c r="BX112" s="158"/>
      <c r="BY112" s="158"/>
      <c r="BZ112" s="158"/>
      <c r="CA112" s="158"/>
      <c r="CB112" s="158"/>
      <c r="CC112" s="158"/>
      <c r="CD112" s="158"/>
      <c r="CE112" s="158"/>
      <c r="CF112" s="158"/>
      <c r="CG112" s="158"/>
      <c r="CH112" s="158"/>
      <c r="CI112" s="158"/>
      <c r="CJ112" s="158"/>
      <c r="CK112" s="158"/>
      <c r="CL112" s="158"/>
      <c r="CM112" s="158"/>
      <c r="CN112" s="158"/>
      <c r="CO112" s="158"/>
      <c r="CP112" s="158"/>
      <c r="CQ112" s="158"/>
      <c r="CR112" s="158"/>
      <c r="CS112" s="158"/>
    </row>
    <row r="113" spans="1:97" s="157" customFormat="1" x14ac:dyDescent="0.2">
      <c r="A113" s="158" t="s">
        <v>821</v>
      </c>
      <c r="B113" s="94" t="s">
        <v>829</v>
      </c>
      <c r="C113" s="94" t="s">
        <v>901</v>
      </c>
      <c r="D113" s="155" t="str">
        <f t="shared" si="1"/>
        <v>NFPU-2_40</v>
      </c>
      <c r="E113" s="155"/>
      <c r="F113" s="156">
        <v>1997</v>
      </c>
      <c r="G113" s="159">
        <v>11</v>
      </c>
      <c r="H113" s="159">
        <v>11</v>
      </c>
      <c r="I113" s="23"/>
      <c r="J113" s="94">
        <v>20</v>
      </c>
      <c r="K113" s="94">
        <v>40</v>
      </c>
      <c r="L113" s="158"/>
      <c r="M113" s="158"/>
      <c r="N113" s="158"/>
      <c r="O113" s="158"/>
      <c r="P113" s="158"/>
      <c r="Q113" s="158"/>
      <c r="R113" s="158">
        <v>1.3885016715873046</v>
      </c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>
        <v>0.156</v>
      </c>
      <c r="AQ113" s="158"/>
      <c r="AR113" s="158"/>
      <c r="AS113" s="158">
        <v>3.2000000000000001E-2</v>
      </c>
      <c r="AT113" s="158"/>
      <c r="AU113" s="158"/>
      <c r="AV113" s="158">
        <v>3.37</v>
      </c>
      <c r="AW113" s="158">
        <v>-23.01</v>
      </c>
      <c r="AX113" s="23" t="s">
        <v>865</v>
      </c>
      <c r="AY113" s="23" t="s">
        <v>861</v>
      </c>
      <c r="AZ113" s="158"/>
      <c r="BA113" s="23">
        <v>-8.3000000000000007</v>
      </c>
      <c r="BB113" s="23">
        <v>6.1</v>
      </c>
      <c r="BC113" s="158"/>
      <c r="BD113" s="158"/>
      <c r="BE113" s="158"/>
      <c r="BF113" s="158"/>
      <c r="BG113" s="158"/>
      <c r="BH113" s="158"/>
      <c r="BI113" s="158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  <c r="BU113" s="158"/>
      <c r="BV113" s="158"/>
      <c r="BW113" s="158"/>
      <c r="BX113" s="158"/>
      <c r="BY113" s="158"/>
      <c r="BZ113" s="158"/>
      <c r="CA113" s="158"/>
      <c r="CB113" s="158"/>
      <c r="CC113" s="158"/>
      <c r="CD113" s="158"/>
      <c r="CE113" s="158"/>
      <c r="CF113" s="158"/>
      <c r="CG113" s="158"/>
      <c r="CH113" s="158"/>
      <c r="CI113" s="158"/>
      <c r="CJ113" s="158"/>
      <c r="CK113" s="158"/>
      <c r="CL113" s="158"/>
      <c r="CM113" s="158"/>
      <c r="CN113" s="158"/>
      <c r="CO113" s="158"/>
      <c r="CP113" s="158"/>
      <c r="CQ113" s="158"/>
      <c r="CR113" s="158"/>
      <c r="CS113" s="158"/>
    </row>
    <row r="114" spans="1:97" s="157" customFormat="1" x14ac:dyDescent="0.2">
      <c r="A114" s="158" t="s">
        <v>821</v>
      </c>
      <c r="B114" s="94" t="s">
        <v>829</v>
      </c>
      <c r="C114" s="94" t="s">
        <v>901</v>
      </c>
      <c r="D114" s="155" t="str">
        <f t="shared" si="1"/>
        <v>NFPU-2_60</v>
      </c>
      <c r="E114" s="155"/>
      <c r="F114" s="156">
        <v>1997</v>
      </c>
      <c r="G114" s="159">
        <v>11</v>
      </c>
      <c r="H114" s="159">
        <v>11</v>
      </c>
      <c r="I114" s="23"/>
      <c r="J114" s="94">
        <v>40</v>
      </c>
      <c r="K114" s="94">
        <v>60</v>
      </c>
      <c r="L114" s="158"/>
      <c r="M114" s="158"/>
      <c r="N114" s="158"/>
      <c r="O114" s="158"/>
      <c r="P114" s="158"/>
      <c r="Q114" s="158"/>
      <c r="R114" s="158">
        <v>1.3052797376930425</v>
      </c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>
        <v>0.123</v>
      </c>
      <c r="AQ114" s="158"/>
      <c r="AR114" s="158"/>
      <c r="AS114" s="158">
        <v>2.8000000000000001E-2</v>
      </c>
      <c r="AT114" s="158"/>
      <c r="AU114" s="158"/>
      <c r="AV114" s="158">
        <v>5.03</v>
      </c>
      <c r="AW114" s="158">
        <v>-23.86</v>
      </c>
      <c r="AX114" s="23" t="s">
        <v>865</v>
      </c>
      <c r="AY114" s="23" t="s">
        <v>864</v>
      </c>
      <c r="AZ114" s="158"/>
      <c r="BA114" s="23" t="s">
        <v>864</v>
      </c>
      <c r="BB114" s="23" t="s">
        <v>864</v>
      </c>
      <c r="BC114" s="158"/>
      <c r="BD114" s="158"/>
      <c r="BE114" s="158"/>
      <c r="BF114" s="158"/>
      <c r="BG114" s="158"/>
      <c r="BH114" s="158"/>
      <c r="BI114" s="158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  <c r="BU114" s="158"/>
      <c r="BV114" s="158"/>
      <c r="BW114" s="158"/>
      <c r="BX114" s="158"/>
      <c r="BY114" s="158"/>
      <c r="BZ114" s="158"/>
      <c r="CA114" s="158"/>
      <c r="CB114" s="158"/>
      <c r="CC114" s="158"/>
      <c r="CD114" s="158"/>
      <c r="CE114" s="158"/>
      <c r="CF114" s="158"/>
      <c r="CG114" s="158"/>
      <c r="CH114" s="158"/>
      <c r="CI114" s="158"/>
      <c r="CJ114" s="158"/>
      <c r="CK114" s="158"/>
      <c r="CL114" s="158"/>
      <c r="CM114" s="158"/>
      <c r="CN114" s="158"/>
      <c r="CO114" s="158"/>
      <c r="CP114" s="158"/>
      <c r="CQ114" s="158"/>
      <c r="CR114" s="158"/>
      <c r="CS114" s="158"/>
    </row>
    <row r="115" spans="1:97" s="157" customFormat="1" x14ac:dyDescent="0.2">
      <c r="A115" s="158" t="s">
        <v>821</v>
      </c>
      <c r="B115" s="94" t="s">
        <v>829</v>
      </c>
      <c r="C115" s="94" t="s">
        <v>901</v>
      </c>
      <c r="D115" s="155" t="str">
        <f t="shared" si="1"/>
        <v>NFPU-2_80</v>
      </c>
      <c r="E115" s="155"/>
      <c r="F115" s="156">
        <v>1997</v>
      </c>
      <c r="G115" s="159">
        <v>11</v>
      </c>
      <c r="H115" s="159">
        <v>11</v>
      </c>
      <c r="I115" s="23"/>
      <c r="J115" s="94">
        <v>60</v>
      </c>
      <c r="K115" s="94">
        <v>80</v>
      </c>
      <c r="L115" s="158"/>
      <c r="M115" s="158"/>
      <c r="N115" s="158"/>
      <c r="O115" s="158"/>
      <c r="P115" s="158"/>
      <c r="Q115" s="158"/>
      <c r="R115" s="158">
        <v>1.0748219979135722</v>
      </c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>
        <v>0.11899999999999999</v>
      </c>
      <c r="AQ115" s="158"/>
      <c r="AR115" s="158"/>
      <c r="AS115" s="158">
        <v>2.7E-2</v>
      </c>
      <c r="AT115" s="158"/>
      <c r="AU115" s="158"/>
      <c r="AV115" s="158">
        <v>3.31</v>
      </c>
      <c r="AW115" s="158">
        <v>-25.53</v>
      </c>
      <c r="AX115" s="23" t="s">
        <v>865</v>
      </c>
      <c r="AY115" s="23" t="s">
        <v>864</v>
      </c>
      <c r="AZ115" s="158"/>
      <c r="BA115" s="23" t="s">
        <v>864</v>
      </c>
      <c r="BB115" s="23" t="s">
        <v>864</v>
      </c>
      <c r="BC115" s="158"/>
      <c r="BD115" s="158"/>
      <c r="BE115" s="158"/>
      <c r="BF115" s="158"/>
      <c r="BG115" s="158"/>
      <c r="BH115" s="158"/>
      <c r="BI115" s="158"/>
      <c r="BJ115" s="158"/>
      <c r="BK115" s="158"/>
      <c r="BL115" s="158"/>
      <c r="BM115" s="158"/>
      <c r="BN115" s="158"/>
      <c r="BO115" s="158"/>
      <c r="BP115" s="158"/>
      <c r="BQ115" s="158"/>
      <c r="BR115" s="158"/>
      <c r="BS115" s="158"/>
      <c r="BT115" s="158"/>
      <c r="BU115" s="158"/>
      <c r="BV115" s="158"/>
      <c r="BW115" s="158"/>
      <c r="BX115" s="158"/>
      <c r="BY115" s="158"/>
      <c r="BZ115" s="158"/>
      <c r="CA115" s="158"/>
      <c r="CB115" s="158"/>
      <c r="CC115" s="158"/>
      <c r="CD115" s="158"/>
      <c r="CE115" s="158"/>
      <c r="CF115" s="158"/>
      <c r="CG115" s="158"/>
      <c r="CH115" s="158"/>
      <c r="CI115" s="158"/>
      <c r="CJ115" s="158"/>
      <c r="CK115" s="158"/>
      <c r="CL115" s="158"/>
      <c r="CM115" s="158"/>
      <c r="CN115" s="158"/>
      <c r="CO115" s="158"/>
      <c r="CP115" s="158"/>
      <c r="CQ115" s="158"/>
      <c r="CR115" s="158"/>
      <c r="CS115" s="158"/>
    </row>
    <row r="116" spans="1:97" s="157" customFormat="1" x14ac:dyDescent="0.2">
      <c r="A116" s="158" t="s">
        <v>821</v>
      </c>
      <c r="B116" s="94" t="s">
        <v>829</v>
      </c>
      <c r="C116" s="94" t="s">
        <v>901</v>
      </c>
      <c r="D116" s="155" t="str">
        <f t="shared" si="1"/>
        <v>NFPU-2_100</v>
      </c>
      <c r="E116" s="155"/>
      <c r="F116" s="156">
        <v>1997</v>
      </c>
      <c r="G116" s="159">
        <v>11</v>
      </c>
      <c r="H116" s="159">
        <v>11</v>
      </c>
      <c r="I116" s="23"/>
      <c r="J116" s="94">
        <v>80</v>
      </c>
      <c r="K116" s="94">
        <v>100</v>
      </c>
      <c r="L116" s="158"/>
      <c r="M116" s="158"/>
      <c r="N116" s="158"/>
      <c r="O116" s="158"/>
      <c r="P116" s="158"/>
      <c r="Q116" s="158"/>
      <c r="R116" s="158">
        <v>1.3486737264402879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>
        <v>0.09</v>
      </c>
      <c r="AQ116" s="158"/>
      <c r="AR116" s="158"/>
      <c r="AS116" s="158">
        <v>0.02</v>
      </c>
      <c r="AT116" s="158"/>
      <c r="AU116" s="158"/>
      <c r="AV116" s="158">
        <v>-0.57999999999999996</v>
      </c>
      <c r="AW116" s="158">
        <v>-25.76</v>
      </c>
      <c r="AX116" s="23" t="s">
        <v>865</v>
      </c>
      <c r="AY116" s="23" t="s">
        <v>864</v>
      </c>
      <c r="AZ116" s="158"/>
      <c r="BA116" s="23" t="s">
        <v>864</v>
      </c>
      <c r="BB116" s="23" t="s">
        <v>864</v>
      </c>
      <c r="BC116" s="158"/>
      <c r="BD116" s="158"/>
      <c r="BE116" s="158"/>
      <c r="BF116" s="158"/>
      <c r="BG116" s="158"/>
      <c r="BH116" s="158"/>
      <c r="BI116" s="158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  <c r="BU116" s="158"/>
      <c r="BV116" s="158"/>
      <c r="BW116" s="158"/>
      <c r="BX116" s="158"/>
      <c r="BY116" s="158"/>
      <c r="BZ116" s="158"/>
      <c r="CA116" s="158"/>
      <c r="CB116" s="158"/>
      <c r="CC116" s="158"/>
      <c r="CD116" s="158"/>
      <c r="CE116" s="158"/>
      <c r="CF116" s="158"/>
      <c r="CG116" s="158"/>
      <c r="CH116" s="158"/>
      <c r="CI116" s="158"/>
      <c r="CJ116" s="158"/>
      <c r="CK116" s="158"/>
      <c r="CL116" s="158"/>
      <c r="CM116" s="158"/>
      <c r="CN116" s="158"/>
      <c r="CO116" s="158"/>
      <c r="CP116" s="158"/>
      <c r="CQ116" s="158"/>
      <c r="CR116" s="158"/>
      <c r="CS116" s="158"/>
    </row>
    <row r="117" spans="1:97" s="157" customFormat="1" x14ac:dyDescent="0.2">
      <c r="A117" s="158" t="s">
        <v>821</v>
      </c>
      <c r="B117" s="94" t="s">
        <v>829</v>
      </c>
      <c r="C117" s="94" t="s">
        <v>902</v>
      </c>
      <c r="D117" s="155" t="str">
        <f t="shared" si="1"/>
        <v>NFPU-3_5</v>
      </c>
      <c r="E117" s="155"/>
      <c r="F117" s="156">
        <v>1997</v>
      </c>
      <c r="G117" s="159">
        <v>11</v>
      </c>
      <c r="H117" s="159">
        <v>11</v>
      </c>
      <c r="I117" s="23"/>
      <c r="J117" s="94">
        <v>0</v>
      </c>
      <c r="K117" s="94">
        <v>5</v>
      </c>
      <c r="L117" s="158"/>
      <c r="M117" s="158"/>
      <c r="N117" s="158"/>
      <c r="O117" s="158"/>
      <c r="P117" s="158"/>
      <c r="Q117" s="158"/>
      <c r="R117" s="158">
        <v>1.058814932370016</v>
      </c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>
        <v>0.88400000000000001</v>
      </c>
      <c r="AQ117" s="158"/>
      <c r="AR117" s="158"/>
      <c r="AS117" s="158">
        <v>9.8000000000000004E-2</v>
      </c>
      <c r="AT117" s="158"/>
      <c r="AU117" s="158"/>
      <c r="AV117" s="158">
        <v>3.4</v>
      </c>
      <c r="AW117" s="158">
        <v>-24.75</v>
      </c>
      <c r="AX117" s="23" t="s">
        <v>865</v>
      </c>
      <c r="AY117" s="23" t="s">
        <v>864</v>
      </c>
      <c r="AZ117" s="158"/>
      <c r="BA117" s="23" t="s">
        <v>864</v>
      </c>
      <c r="BB117" s="23" t="s">
        <v>864</v>
      </c>
      <c r="BC117" s="158"/>
      <c r="BD117" s="158"/>
      <c r="BE117" s="158"/>
      <c r="BF117" s="158"/>
      <c r="BG117" s="158"/>
      <c r="BH117" s="158"/>
      <c r="BI117" s="158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H117" s="158"/>
      <c r="CI117" s="158"/>
      <c r="CJ117" s="158"/>
      <c r="CK117" s="158"/>
      <c r="CL117" s="158"/>
      <c r="CM117" s="158"/>
      <c r="CN117" s="158"/>
      <c r="CO117" s="158"/>
      <c r="CP117" s="158"/>
      <c r="CQ117" s="158"/>
      <c r="CR117" s="158"/>
      <c r="CS117" s="158"/>
    </row>
    <row r="118" spans="1:97" s="157" customFormat="1" x14ac:dyDescent="0.2">
      <c r="A118" s="158" t="s">
        <v>821</v>
      </c>
      <c r="B118" s="94" t="s">
        <v>829</v>
      </c>
      <c r="C118" s="94" t="s">
        <v>902</v>
      </c>
      <c r="D118" s="155" t="str">
        <f t="shared" si="1"/>
        <v>NFPU-3_10</v>
      </c>
      <c r="E118" s="155"/>
      <c r="F118" s="156">
        <v>1997</v>
      </c>
      <c r="G118" s="159">
        <v>11</v>
      </c>
      <c r="H118" s="159">
        <v>11</v>
      </c>
      <c r="I118" s="23"/>
      <c r="J118" s="94">
        <v>5</v>
      </c>
      <c r="K118" s="94">
        <v>10</v>
      </c>
      <c r="L118" s="158"/>
      <c r="M118" s="158"/>
      <c r="N118" s="158"/>
      <c r="O118" s="158"/>
      <c r="P118" s="158"/>
      <c r="Q118" s="158"/>
      <c r="R118" s="158">
        <v>1.3397022352122951</v>
      </c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  <c r="AF118" s="158"/>
      <c r="AG118" s="158"/>
      <c r="AH118" s="158"/>
      <c r="AI118" s="158"/>
      <c r="AJ118" s="158"/>
      <c r="AK118" s="158"/>
      <c r="AL118" s="158"/>
      <c r="AM118" s="158"/>
      <c r="AN118" s="158"/>
      <c r="AO118" s="158"/>
      <c r="AP118" s="158">
        <v>0.79500000000000004</v>
      </c>
      <c r="AQ118" s="158"/>
      <c r="AR118" s="158"/>
      <c r="AS118" s="158">
        <v>0.09</v>
      </c>
      <c r="AT118" s="158"/>
      <c r="AU118" s="158"/>
      <c r="AV118" s="158">
        <v>3.56</v>
      </c>
      <c r="AW118" s="158">
        <v>-24.4</v>
      </c>
      <c r="AX118" s="23" t="s">
        <v>865</v>
      </c>
      <c r="AY118" s="23" t="s">
        <v>864</v>
      </c>
      <c r="AZ118" s="158"/>
      <c r="BA118" s="23" t="s">
        <v>864</v>
      </c>
      <c r="BB118" s="23" t="s">
        <v>864</v>
      </c>
      <c r="BC118" s="158"/>
      <c r="BD118" s="158"/>
      <c r="BE118" s="158"/>
      <c r="BF118" s="158"/>
      <c r="BG118" s="158"/>
      <c r="BH118" s="158"/>
      <c r="BI118" s="158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H118" s="158"/>
      <c r="CI118" s="158"/>
      <c r="CJ118" s="158"/>
      <c r="CK118" s="158"/>
      <c r="CL118" s="158"/>
      <c r="CM118" s="158"/>
      <c r="CN118" s="158"/>
      <c r="CO118" s="158"/>
      <c r="CP118" s="158"/>
      <c r="CQ118" s="158"/>
      <c r="CR118" s="158"/>
      <c r="CS118" s="158"/>
    </row>
    <row r="119" spans="1:97" s="157" customFormat="1" x14ac:dyDescent="0.2">
      <c r="A119" s="158" t="s">
        <v>821</v>
      </c>
      <c r="B119" s="94" t="s">
        <v>829</v>
      </c>
      <c r="C119" s="94" t="s">
        <v>902</v>
      </c>
      <c r="D119" s="155" t="str">
        <f t="shared" si="1"/>
        <v>NFPU-3_20</v>
      </c>
      <c r="E119" s="155"/>
      <c r="F119" s="156">
        <v>1997</v>
      </c>
      <c r="G119" s="159">
        <v>11</v>
      </c>
      <c r="H119" s="159">
        <v>11</v>
      </c>
      <c r="I119" s="23"/>
      <c r="J119" s="94">
        <v>10</v>
      </c>
      <c r="K119" s="94">
        <v>20</v>
      </c>
      <c r="L119" s="158"/>
      <c r="M119" s="158"/>
      <c r="N119" s="158"/>
      <c r="O119" s="158"/>
      <c r="P119" s="158"/>
      <c r="Q119" s="158"/>
      <c r="R119" s="158">
        <v>1.4768841116132734</v>
      </c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  <c r="AF119" s="158"/>
      <c r="AG119" s="158"/>
      <c r="AH119" s="158"/>
      <c r="AI119" s="158"/>
      <c r="AJ119" s="158"/>
      <c r="AK119" s="158"/>
      <c r="AL119" s="158"/>
      <c r="AM119" s="158"/>
      <c r="AN119" s="158"/>
      <c r="AO119" s="158"/>
      <c r="AP119" s="158">
        <v>0.42599999999999999</v>
      </c>
      <c r="AQ119" s="158"/>
      <c r="AR119" s="158"/>
      <c r="AS119" s="158">
        <v>5.7000000000000002E-2</v>
      </c>
      <c r="AT119" s="158"/>
      <c r="AU119" s="158"/>
      <c r="AV119" s="158">
        <v>5.26</v>
      </c>
      <c r="AW119" s="158">
        <v>-22.86</v>
      </c>
      <c r="AX119" s="23" t="s">
        <v>865</v>
      </c>
      <c r="AY119" s="23" t="s">
        <v>860</v>
      </c>
      <c r="AZ119" s="158"/>
      <c r="BA119" s="23">
        <v>125.2</v>
      </c>
      <c r="BB119" s="23">
        <v>6</v>
      </c>
      <c r="BC119" s="158"/>
      <c r="BD119" s="158"/>
      <c r="BE119" s="158"/>
      <c r="BF119" s="158"/>
      <c r="BG119" s="158"/>
      <c r="BH119" s="158"/>
      <c r="BI119" s="158"/>
      <c r="BJ119" s="158"/>
      <c r="BK119" s="158"/>
      <c r="BL119" s="158"/>
      <c r="BM119" s="158"/>
      <c r="BN119" s="158"/>
      <c r="BO119" s="158"/>
      <c r="BP119" s="158"/>
      <c r="BQ119" s="158"/>
      <c r="BR119" s="158"/>
      <c r="BS119" s="158"/>
      <c r="BT119" s="158"/>
      <c r="BU119" s="158"/>
      <c r="BV119" s="158"/>
      <c r="BW119" s="158"/>
      <c r="BX119" s="158"/>
      <c r="BY119" s="158"/>
      <c r="BZ119" s="158"/>
      <c r="CA119" s="158"/>
      <c r="CB119" s="158"/>
      <c r="CC119" s="158"/>
      <c r="CD119" s="158"/>
      <c r="CE119" s="158"/>
      <c r="CF119" s="158"/>
      <c r="CG119" s="158"/>
      <c r="CH119" s="158"/>
      <c r="CI119" s="158"/>
      <c r="CJ119" s="158"/>
      <c r="CK119" s="158"/>
      <c r="CL119" s="158"/>
      <c r="CM119" s="158"/>
      <c r="CN119" s="158"/>
      <c r="CO119" s="158"/>
      <c r="CP119" s="158"/>
      <c r="CQ119" s="158"/>
      <c r="CR119" s="158"/>
      <c r="CS119" s="158"/>
    </row>
    <row r="120" spans="1:97" s="157" customFormat="1" x14ac:dyDescent="0.2">
      <c r="A120" s="158" t="s">
        <v>821</v>
      </c>
      <c r="B120" s="94" t="s">
        <v>829</v>
      </c>
      <c r="C120" s="94" t="s">
        <v>902</v>
      </c>
      <c r="D120" s="155" t="str">
        <f t="shared" si="1"/>
        <v>NFPU-3_40</v>
      </c>
      <c r="E120" s="155"/>
      <c r="F120" s="156">
        <v>1997</v>
      </c>
      <c r="G120" s="159">
        <v>11</v>
      </c>
      <c r="H120" s="159">
        <v>11</v>
      </c>
      <c r="I120" s="23"/>
      <c r="J120" s="94">
        <v>20</v>
      </c>
      <c r="K120" s="94">
        <v>40</v>
      </c>
      <c r="L120" s="158"/>
      <c r="M120" s="158"/>
      <c r="N120" s="158"/>
      <c r="O120" s="158"/>
      <c r="P120" s="158"/>
      <c r="Q120" s="158"/>
      <c r="R120" s="158">
        <v>1.3032043424918378</v>
      </c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8"/>
      <c r="AG120" s="158"/>
      <c r="AH120" s="158"/>
      <c r="AI120" s="158"/>
      <c r="AJ120" s="158"/>
      <c r="AK120" s="158"/>
      <c r="AL120" s="158"/>
      <c r="AM120" s="158"/>
      <c r="AN120" s="158"/>
      <c r="AO120" s="158"/>
      <c r="AP120" s="158">
        <v>0.32</v>
      </c>
      <c r="AQ120" s="158"/>
      <c r="AR120" s="158"/>
      <c r="AS120" s="158">
        <v>3.7999999999999999E-2</v>
      </c>
      <c r="AT120" s="158"/>
      <c r="AU120" s="158"/>
      <c r="AV120" s="158">
        <v>4.09</v>
      </c>
      <c r="AW120" s="158">
        <v>-23.97</v>
      </c>
      <c r="AX120" s="23" t="s">
        <v>865</v>
      </c>
      <c r="AY120" s="23" t="s">
        <v>861</v>
      </c>
      <c r="AZ120" s="158"/>
      <c r="BA120" s="23">
        <v>-8.3000000000000007</v>
      </c>
      <c r="BB120" s="23">
        <v>6.1</v>
      </c>
      <c r="BC120" s="158"/>
      <c r="BD120" s="158"/>
      <c r="BE120" s="158"/>
      <c r="BF120" s="158"/>
      <c r="BG120" s="158"/>
      <c r="BH120" s="158"/>
      <c r="BI120" s="158"/>
      <c r="BJ120" s="158"/>
      <c r="BK120" s="158"/>
      <c r="BL120" s="158"/>
      <c r="BM120" s="158"/>
      <c r="BN120" s="158"/>
      <c r="BO120" s="158"/>
      <c r="BP120" s="158"/>
      <c r="BQ120" s="158"/>
      <c r="BR120" s="158"/>
      <c r="BS120" s="158"/>
      <c r="BT120" s="158"/>
      <c r="BU120" s="158"/>
      <c r="BV120" s="158"/>
      <c r="BW120" s="158"/>
      <c r="BX120" s="158"/>
      <c r="BY120" s="158"/>
      <c r="BZ120" s="158"/>
      <c r="CA120" s="158"/>
      <c r="CB120" s="158"/>
      <c r="CC120" s="158"/>
      <c r="CD120" s="158"/>
      <c r="CE120" s="158"/>
      <c r="CF120" s="158"/>
      <c r="CG120" s="158"/>
      <c r="CH120" s="158"/>
      <c r="CI120" s="158"/>
      <c r="CJ120" s="158"/>
      <c r="CK120" s="158"/>
      <c r="CL120" s="158"/>
      <c r="CM120" s="158"/>
      <c r="CN120" s="158"/>
      <c r="CO120" s="158"/>
      <c r="CP120" s="158"/>
      <c r="CQ120" s="158"/>
      <c r="CR120" s="158"/>
      <c r="CS120" s="158"/>
    </row>
    <row r="121" spans="1:97" s="157" customFormat="1" x14ac:dyDescent="0.2">
      <c r="A121" s="158" t="s">
        <v>821</v>
      </c>
      <c r="B121" s="94" t="s">
        <v>829</v>
      </c>
      <c r="C121" s="94" t="s">
        <v>902</v>
      </c>
      <c r="D121" s="155" t="str">
        <f t="shared" si="1"/>
        <v>NFPU-3_60</v>
      </c>
      <c r="E121" s="155"/>
      <c r="F121" s="156">
        <v>1997</v>
      </c>
      <c r="G121" s="159">
        <v>11</v>
      </c>
      <c r="H121" s="159">
        <v>11</v>
      </c>
      <c r="I121" s="23"/>
      <c r="J121" s="94">
        <v>40</v>
      </c>
      <c r="K121" s="94">
        <v>60</v>
      </c>
      <c r="L121" s="158"/>
      <c r="M121" s="158"/>
      <c r="N121" s="158"/>
      <c r="O121" s="158"/>
      <c r="P121" s="158"/>
      <c r="Q121" s="158"/>
      <c r="R121" s="158">
        <v>1.3247302986656098</v>
      </c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  <c r="AD121" s="158"/>
      <c r="AE121" s="158"/>
      <c r="AF121" s="158"/>
      <c r="AG121" s="158"/>
      <c r="AH121" s="158"/>
      <c r="AI121" s="158"/>
      <c r="AJ121" s="158"/>
      <c r="AK121" s="158"/>
      <c r="AL121" s="158"/>
      <c r="AM121" s="158"/>
      <c r="AN121" s="158"/>
      <c r="AO121" s="158"/>
      <c r="AP121" s="158">
        <v>0.13700000000000001</v>
      </c>
      <c r="AQ121" s="158"/>
      <c r="AR121" s="158"/>
      <c r="AS121" s="158">
        <v>2.9000000000000001E-2</v>
      </c>
      <c r="AT121" s="158"/>
      <c r="AU121" s="158"/>
      <c r="AV121" s="158">
        <v>3.16</v>
      </c>
      <c r="AW121" s="158">
        <v>-25.26</v>
      </c>
      <c r="AX121" s="23" t="s">
        <v>865</v>
      </c>
      <c r="AY121" s="23" t="s">
        <v>864</v>
      </c>
      <c r="AZ121" s="158"/>
      <c r="BA121" s="23" t="s">
        <v>864</v>
      </c>
      <c r="BB121" s="23" t="s">
        <v>864</v>
      </c>
      <c r="BC121" s="158"/>
      <c r="BD121" s="158"/>
      <c r="BE121" s="158"/>
      <c r="BF121" s="158"/>
      <c r="BG121" s="158"/>
      <c r="BH121" s="158"/>
      <c r="BI121" s="158"/>
      <c r="BJ121" s="158"/>
      <c r="BK121" s="158"/>
      <c r="BL121" s="158"/>
      <c r="BM121" s="158"/>
      <c r="BN121" s="158"/>
      <c r="BO121" s="158"/>
      <c r="BP121" s="158"/>
      <c r="BQ121" s="158"/>
      <c r="BR121" s="158"/>
      <c r="BS121" s="158"/>
      <c r="BT121" s="158"/>
      <c r="BU121" s="158"/>
      <c r="BV121" s="158"/>
      <c r="BW121" s="158"/>
      <c r="BX121" s="158"/>
      <c r="BY121" s="158"/>
      <c r="BZ121" s="158"/>
      <c r="CA121" s="158"/>
      <c r="CB121" s="158"/>
      <c r="CC121" s="158"/>
      <c r="CD121" s="158"/>
      <c r="CE121" s="158"/>
      <c r="CF121" s="158"/>
      <c r="CG121" s="158"/>
      <c r="CH121" s="158"/>
      <c r="CI121" s="158"/>
      <c r="CJ121" s="158"/>
      <c r="CK121" s="158"/>
      <c r="CL121" s="158"/>
      <c r="CM121" s="158"/>
      <c r="CN121" s="158"/>
      <c r="CO121" s="158"/>
      <c r="CP121" s="158"/>
      <c r="CQ121" s="158"/>
      <c r="CR121" s="158"/>
      <c r="CS121" s="158"/>
    </row>
    <row r="122" spans="1:97" s="157" customFormat="1" x14ac:dyDescent="0.2">
      <c r="A122" s="158" t="s">
        <v>821</v>
      </c>
      <c r="B122" s="94" t="s">
        <v>829</v>
      </c>
      <c r="C122" s="94" t="s">
        <v>902</v>
      </c>
      <c r="D122" s="155" t="str">
        <f t="shared" si="1"/>
        <v>NFPU-3_80</v>
      </c>
      <c r="E122" s="155"/>
      <c r="F122" s="156">
        <v>1997</v>
      </c>
      <c r="G122" s="159">
        <v>11</v>
      </c>
      <c r="H122" s="159">
        <v>11</v>
      </c>
      <c r="I122" s="23"/>
      <c r="J122" s="94">
        <v>60</v>
      </c>
      <c r="K122" s="94">
        <v>80</v>
      </c>
      <c r="L122" s="158"/>
      <c r="M122" s="158"/>
      <c r="N122" s="158"/>
      <c r="O122" s="158"/>
      <c r="P122" s="158"/>
      <c r="Q122" s="158"/>
      <c r="R122" s="158">
        <v>1.2293732856267765</v>
      </c>
      <c r="S122" s="158"/>
      <c r="T122" s="158"/>
      <c r="U122" s="158"/>
      <c r="V122" s="158"/>
      <c r="W122" s="158"/>
      <c r="X122" s="158"/>
      <c r="Y122" s="158"/>
      <c r="Z122" s="158"/>
      <c r="AA122" s="158"/>
      <c r="AB122" s="158"/>
      <c r="AC122" s="158"/>
      <c r="AD122" s="158"/>
      <c r="AE122" s="158"/>
      <c r="AF122" s="158"/>
      <c r="AG122" s="158"/>
      <c r="AH122" s="158"/>
      <c r="AI122" s="158"/>
      <c r="AJ122" s="158"/>
      <c r="AK122" s="158"/>
      <c r="AL122" s="158"/>
      <c r="AM122" s="158"/>
      <c r="AN122" s="158"/>
      <c r="AO122" s="158"/>
      <c r="AP122" s="158">
        <v>9.7000000000000003E-2</v>
      </c>
      <c r="AQ122" s="158"/>
      <c r="AR122" s="158"/>
      <c r="AS122" s="158">
        <v>2.4E-2</v>
      </c>
      <c r="AT122" s="158"/>
      <c r="AU122" s="158"/>
      <c r="AV122" s="158">
        <v>0.83</v>
      </c>
      <c r="AW122" s="158">
        <v>-26.8</v>
      </c>
      <c r="AX122" s="23" t="s">
        <v>865</v>
      </c>
      <c r="AY122" s="23" t="s">
        <v>864</v>
      </c>
      <c r="AZ122" s="158"/>
      <c r="BA122" s="23" t="s">
        <v>864</v>
      </c>
      <c r="BB122" s="23" t="s">
        <v>864</v>
      </c>
      <c r="BC122" s="158"/>
      <c r="BD122" s="158"/>
      <c r="BE122" s="158"/>
      <c r="BF122" s="158"/>
      <c r="BG122" s="158"/>
      <c r="BH122" s="158"/>
      <c r="BI122" s="158"/>
      <c r="BJ122" s="158"/>
      <c r="BK122" s="158"/>
      <c r="BL122" s="158"/>
      <c r="BM122" s="158"/>
      <c r="BN122" s="158"/>
      <c r="BO122" s="158"/>
      <c r="BP122" s="158"/>
      <c r="BQ122" s="158"/>
      <c r="BR122" s="158"/>
      <c r="BS122" s="158"/>
      <c r="BT122" s="158"/>
      <c r="BU122" s="158"/>
      <c r="BV122" s="158"/>
      <c r="BW122" s="158"/>
      <c r="BX122" s="158"/>
      <c r="BY122" s="158"/>
      <c r="BZ122" s="158"/>
      <c r="CA122" s="158"/>
      <c r="CB122" s="158"/>
      <c r="CC122" s="158"/>
      <c r="CD122" s="158"/>
      <c r="CE122" s="158"/>
      <c r="CF122" s="158"/>
      <c r="CG122" s="158"/>
      <c r="CH122" s="158"/>
      <c r="CI122" s="158"/>
      <c r="CJ122" s="158"/>
      <c r="CK122" s="158"/>
      <c r="CL122" s="158"/>
      <c r="CM122" s="158"/>
      <c r="CN122" s="158"/>
      <c r="CO122" s="158"/>
      <c r="CP122" s="158"/>
      <c r="CQ122" s="158"/>
      <c r="CR122" s="158"/>
      <c r="CS122" s="158"/>
    </row>
    <row r="123" spans="1:97" s="157" customFormat="1" x14ac:dyDescent="0.2">
      <c r="A123" s="158" t="s">
        <v>821</v>
      </c>
      <c r="B123" s="94" t="s">
        <v>829</v>
      </c>
      <c r="C123" s="94" t="s">
        <v>902</v>
      </c>
      <c r="D123" s="155" t="str">
        <f t="shared" si="1"/>
        <v>NFPU-3_100</v>
      </c>
      <c r="E123" s="155"/>
      <c r="F123" s="156">
        <v>1997</v>
      </c>
      <c r="G123" s="159">
        <v>11</v>
      </c>
      <c r="H123" s="159">
        <v>11</v>
      </c>
      <c r="I123" s="23"/>
      <c r="J123" s="94">
        <v>80</v>
      </c>
      <c r="K123" s="94">
        <v>100</v>
      </c>
      <c r="L123" s="158"/>
      <c r="M123" s="158"/>
      <c r="N123" s="158"/>
      <c r="O123" s="158"/>
      <c r="P123" s="158"/>
      <c r="Q123" s="158"/>
      <c r="R123" s="158">
        <v>1.0348359626243688</v>
      </c>
      <c r="S123" s="158"/>
      <c r="T123" s="158"/>
      <c r="U123" s="158"/>
      <c r="V123" s="158"/>
      <c r="W123" s="158"/>
      <c r="X123" s="158"/>
      <c r="Y123" s="158"/>
      <c r="Z123" s="158"/>
      <c r="AA123" s="158"/>
      <c r="AB123" s="158"/>
      <c r="AC123" s="158"/>
      <c r="AD123" s="158"/>
      <c r="AE123" s="158"/>
      <c r="AF123" s="158"/>
      <c r="AG123" s="158"/>
      <c r="AH123" s="158"/>
      <c r="AI123" s="158"/>
      <c r="AJ123" s="158"/>
      <c r="AK123" s="158"/>
      <c r="AL123" s="158"/>
      <c r="AM123" s="158"/>
      <c r="AN123" s="158"/>
      <c r="AO123" s="158"/>
      <c r="AP123" s="158">
        <v>9.5000000000000001E-2</v>
      </c>
      <c r="AQ123" s="158"/>
      <c r="AR123" s="158"/>
      <c r="AS123" s="158">
        <v>2.4E-2</v>
      </c>
      <c r="AT123" s="158"/>
      <c r="AU123" s="158"/>
      <c r="AV123" s="158">
        <v>2.15</v>
      </c>
      <c r="AW123" s="158">
        <v>-26.25</v>
      </c>
      <c r="AX123" s="23" t="s">
        <v>865</v>
      </c>
      <c r="AY123" s="23" t="s">
        <v>864</v>
      </c>
      <c r="AZ123" s="158"/>
      <c r="BA123" s="23" t="s">
        <v>864</v>
      </c>
      <c r="BB123" s="23" t="s">
        <v>864</v>
      </c>
      <c r="BC123" s="158"/>
      <c r="BD123" s="158"/>
      <c r="BE123" s="158"/>
      <c r="BF123" s="158"/>
      <c r="BG123" s="158"/>
      <c r="BH123" s="158"/>
      <c r="BI123" s="158"/>
      <c r="BJ123" s="158"/>
      <c r="BK123" s="158"/>
      <c r="BL123" s="158"/>
      <c r="BM123" s="158"/>
      <c r="BN123" s="158"/>
      <c r="BO123" s="158"/>
      <c r="BP123" s="158"/>
      <c r="BQ123" s="158"/>
      <c r="BR123" s="158"/>
      <c r="BS123" s="158"/>
      <c r="BT123" s="158"/>
      <c r="BU123" s="158"/>
      <c r="BV123" s="158"/>
      <c r="BW123" s="158"/>
      <c r="BX123" s="158"/>
      <c r="BY123" s="158"/>
      <c r="BZ123" s="158"/>
      <c r="CA123" s="158"/>
      <c r="CB123" s="158"/>
      <c r="CC123" s="158"/>
      <c r="CD123" s="158"/>
      <c r="CE123" s="158"/>
      <c r="CF123" s="158"/>
      <c r="CG123" s="158"/>
      <c r="CH123" s="158"/>
      <c r="CI123" s="158"/>
      <c r="CJ123" s="158"/>
      <c r="CK123" s="158"/>
      <c r="CL123" s="158"/>
      <c r="CM123" s="158"/>
      <c r="CN123" s="158"/>
      <c r="CO123" s="158"/>
      <c r="CP123" s="158"/>
      <c r="CQ123" s="158"/>
      <c r="CR123" s="158"/>
      <c r="CS123" s="158"/>
    </row>
    <row r="124" spans="1:97" s="157" customFormat="1" x14ac:dyDescent="0.2">
      <c r="A124" s="158" t="s">
        <v>821</v>
      </c>
      <c r="B124" s="94" t="s">
        <v>829</v>
      </c>
      <c r="C124" s="94" t="s">
        <v>903</v>
      </c>
      <c r="D124" s="155" t="str">
        <f t="shared" si="1"/>
        <v>NFPL-1_5</v>
      </c>
      <c r="E124" s="155"/>
      <c r="F124" s="156">
        <v>1996</v>
      </c>
      <c r="G124" s="159">
        <v>12</v>
      </c>
      <c r="H124" s="159">
        <v>2</v>
      </c>
      <c r="I124" s="23"/>
      <c r="J124" s="94">
        <v>0</v>
      </c>
      <c r="K124" s="94">
        <v>5</v>
      </c>
      <c r="L124" s="158"/>
      <c r="M124" s="158"/>
      <c r="N124" s="158"/>
      <c r="O124" s="158"/>
      <c r="P124" s="158"/>
      <c r="Q124" s="158"/>
      <c r="R124" s="158">
        <v>1.0357088364506881</v>
      </c>
      <c r="S124" s="158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8"/>
      <c r="AG124" s="158"/>
      <c r="AH124" s="158"/>
      <c r="AI124" s="158"/>
      <c r="AJ124" s="158"/>
      <c r="AK124" s="158"/>
      <c r="AL124" s="158"/>
      <c r="AM124" s="158"/>
      <c r="AN124" s="158"/>
      <c r="AO124" s="158"/>
      <c r="AP124" s="158">
        <v>1.1539999999999999</v>
      </c>
      <c r="AQ124" s="158"/>
      <c r="AR124" s="158"/>
      <c r="AS124" s="158">
        <v>0.112</v>
      </c>
      <c r="AT124" s="158"/>
      <c r="AU124" s="158"/>
      <c r="AV124" s="158">
        <v>2.4900000000000002</v>
      </c>
      <c r="AW124" s="158">
        <v>-25.023</v>
      </c>
      <c r="AX124" s="23" t="s">
        <v>865</v>
      </c>
      <c r="AY124" s="23" t="s">
        <v>864</v>
      </c>
      <c r="AZ124" s="158"/>
      <c r="BA124" s="23" t="s">
        <v>864</v>
      </c>
      <c r="BB124" s="23" t="s">
        <v>864</v>
      </c>
      <c r="BC124" s="158"/>
      <c r="BD124" s="158"/>
      <c r="BE124" s="158"/>
      <c r="BF124" s="158"/>
      <c r="BG124" s="158"/>
      <c r="BH124" s="158"/>
      <c r="BI124" s="158"/>
      <c r="BJ124" s="158"/>
      <c r="BK124" s="158"/>
      <c r="BL124" s="158"/>
      <c r="BM124" s="158"/>
      <c r="BN124" s="158"/>
      <c r="BO124" s="158"/>
      <c r="BP124" s="158"/>
      <c r="BQ124" s="158"/>
      <c r="BR124" s="158"/>
      <c r="BS124" s="158"/>
      <c r="BT124" s="158"/>
      <c r="BU124" s="158"/>
      <c r="BV124" s="158"/>
      <c r="BW124" s="158"/>
      <c r="BX124" s="158"/>
      <c r="BY124" s="158"/>
      <c r="BZ124" s="158"/>
      <c r="CA124" s="158"/>
      <c r="CB124" s="158"/>
      <c r="CC124" s="158"/>
      <c r="CD124" s="158"/>
      <c r="CE124" s="158"/>
      <c r="CF124" s="158"/>
      <c r="CG124" s="158"/>
      <c r="CH124" s="158"/>
      <c r="CI124" s="158"/>
      <c r="CJ124" s="158"/>
      <c r="CK124" s="158"/>
      <c r="CL124" s="158"/>
      <c r="CM124" s="158"/>
      <c r="CN124" s="158"/>
      <c r="CO124" s="158"/>
      <c r="CP124" s="158"/>
      <c r="CQ124" s="158"/>
      <c r="CR124" s="158"/>
      <c r="CS124" s="158"/>
    </row>
    <row r="125" spans="1:97" s="157" customFormat="1" x14ac:dyDescent="0.2">
      <c r="A125" s="158" t="s">
        <v>821</v>
      </c>
      <c r="B125" s="94" t="s">
        <v>829</v>
      </c>
      <c r="C125" s="94" t="s">
        <v>903</v>
      </c>
      <c r="D125" s="155" t="str">
        <f t="shared" si="1"/>
        <v>NFPL-1_10</v>
      </c>
      <c r="E125" s="155"/>
      <c r="F125" s="156">
        <v>1996</v>
      </c>
      <c r="G125" s="159">
        <v>12</v>
      </c>
      <c r="H125" s="159">
        <v>2</v>
      </c>
      <c r="I125" s="23"/>
      <c r="J125" s="94">
        <v>5</v>
      </c>
      <c r="K125" s="94">
        <v>10</v>
      </c>
      <c r="L125" s="158"/>
      <c r="M125" s="158"/>
      <c r="N125" s="158"/>
      <c r="O125" s="158"/>
      <c r="P125" s="158"/>
      <c r="Q125" s="158"/>
      <c r="R125" s="158">
        <v>1.5088154052560967</v>
      </c>
      <c r="S125" s="158"/>
      <c r="T125" s="158"/>
      <c r="U125" s="158"/>
      <c r="V125" s="158"/>
      <c r="W125" s="158"/>
      <c r="X125" s="158"/>
      <c r="Y125" s="158"/>
      <c r="Z125" s="158"/>
      <c r="AA125" s="158"/>
      <c r="AB125" s="158"/>
      <c r="AC125" s="158"/>
      <c r="AD125" s="158"/>
      <c r="AE125" s="158"/>
      <c r="AF125" s="158"/>
      <c r="AG125" s="158"/>
      <c r="AH125" s="158"/>
      <c r="AI125" s="158"/>
      <c r="AJ125" s="158"/>
      <c r="AK125" s="158"/>
      <c r="AL125" s="158"/>
      <c r="AM125" s="158"/>
      <c r="AN125" s="158"/>
      <c r="AO125" s="158"/>
      <c r="AP125" s="158">
        <v>1.107</v>
      </c>
      <c r="AQ125" s="158"/>
      <c r="AR125" s="158"/>
      <c r="AS125" s="158">
        <v>0.11</v>
      </c>
      <c r="AT125" s="158"/>
      <c r="AU125" s="158"/>
      <c r="AV125" s="158">
        <v>2.532</v>
      </c>
      <c r="AW125" s="158">
        <v>-24.463999999999999</v>
      </c>
      <c r="AX125" s="23" t="s">
        <v>865</v>
      </c>
      <c r="AY125" s="23" t="s">
        <v>864</v>
      </c>
      <c r="AZ125" s="158"/>
      <c r="BA125" s="23" t="s">
        <v>864</v>
      </c>
      <c r="BB125" s="23" t="s">
        <v>864</v>
      </c>
      <c r="BC125" s="158"/>
      <c r="BD125" s="158"/>
      <c r="BE125" s="158"/>
      <c r="BF125" s="158"/>
      <c r="BG125" s="158"/>
      <c r="BH125" s="158"/>
      <c r="BI125" s="158"/>
      <c r="BJ125" s="158"/>
      <c r="BK125" s="158"/>
      <c r="BL125" s="158"/>
      <c r="BM125" s="158"/>
      <c r="BN125" s="158"/>
      <c r="BO125" s="158"/>
      <c r="BP125" s="158"/>
      <c r="BQ125" s="158"/>
      <c r="BR125" s="158"/>
      <c r="BS125" s="158"/>
      <c r="BT125" s="158"/>
      <c r="BU125" s="158"/>
      <c r="BV125" s="158"/>
      <c r="BW125" s="158"/>
      <c r="BX125" s="158"/>
      <c r="BY125" s="158"/>
      <c r="BZ125" s="158"/>
      <c r="CA125" s="158"/>
      <c r="CB125" s="158"/>
      <c r="CC125" s="158"/>
      <c r="CD125" s="158"/>
      <c r="CE125" s="158"/>
      <c r="CF125" s="158"/>
      <c r="CG125" s="158"/>
      <c r="CH125" s="158"/>
      <c r="CI125" s="158"/>
      <c r="CJ125" s="158"/>
      <c r="CK125" s="158"/>
      <c r="CL125" s="158"/>
      <c r="CM125" s="158"/>
      <c r="CN125" s="158"/>
      <c r="CO125" s="158"/>
      <c r="CP125" s="158"/>
      <c r="CQ125" s="158"/>
      <c r="CR125" s="158"/>
      <c r="CS125" s="158"/>
    </row>
    <row r="126" spans="1:97" s="157" customFormat="1" x14ac:dyDescent="0.2">
      <c r="A126" s="158" t="s">
        <v>821</v>
      </c>
      <c r="B126" s="94" t="s">
        <v>829</v>
      </c>
      <c r="C126" s="94" t="s">
        <v>903</v>
      </c>
      <c r="D126" s="155" t="str">
        <f t="shared" si="1"/>
        <v>NFPL-1_15</v>
      </c>
      <c r="E126" s="155"/>
      <c r="F126" s="156">
        <v>1996</v>
      </c>
      <c r="G126" s="159">
        <v>12</v>
      </c>
      <c r="H126" s="159">
        <v>2</v>
      </c>
      <c r="I126" s="23"/>
      <c r="J126" s="94">
        <v>10</v>
      </c>
      <c r="K126" s="94">
        <v>15</v>
      </c>
      <c r="L126" s="158"/>
      <c r="M126" s="158"/>
      <c r="N126" s="158"/>
      <c r="O126" s="158"/>
      <c r="P126" s="158"/>
      <c r="Q126" s="158"/>
      <c r="R126" s="158">
        <v>1.5814800199931607</v>
      </c>
      <c r="S126" s="158"/>
      <c r="T126" s="158"/>
      <c r="U126" s="158"/>
      <c r="V126" s="158"/>
      <c r="W126" s="158"/>
      <c r="X126" s="158"/>
      <c r="Y126" s="158"/>
      <c r="Z126" s="158"/>
      <c r="AA126" s="158"/>
      <c r="AB126" s="158"/>
      <c r="AC126" s="158"/>
      <c r="AD126" s="158"/>
      <c r="AE126" s="158"/>
      <c r="AF126" s="158"/>
      <c r="AG126" s="158"/>
      <c r="AH126" s="158"/>
      <c r="AI126" s="158"/>
      <c r="AJ126" s="158"/>
      <c r="AK126" s="158"/>
      <c r="AL126" s="158"/>
      <c r="AM126" s="158"/>
      <c r="AN126" s="158"/>
      <c r="AO126" s="158"/>
      <c r="AP126" s="158">
        <v>0.80600000000000005</v>
      </c>
      <c r="AQ126" s="158"/>
      <c r="AR126" s="158"/>
      <c r="AS126" s="158">
        <v>8.3000000000000004E-2</v>
      </c>
      <c r="AT126" s="158"/>
      <c r="AU126" s="158"/>
      <c r="AV126" s="158">
        <v>3.395</v>
      </c>
      <c r="AW126" s="158">
        <v>-23.587</v>
      </c>
      <c r="AX126" s="23" t="s">
        <v>865</v>
      </c>
      <c r="AY126" s="23" t="s">
        <v>864</v>
      </c>
      <c r="AZ126" s="158"/>
      <c r="BA126" s="23" t="s">
        <v>864</v>
      </c>
      <c r="BB126" s="23" t="s">
        <v>864</v>
      </c>
      <c r="BC126" s="158"/>
      <c r="BD126" s="158"/>
      <c r="BE126" s="158"/>
      <c r="BF126" s="158"/>
      <c r="BG126" s="158"/>
      <c r="BH126" s="158"/>
      <c r="BI126" s="158"/>
      <c r="BJ126" s="158"/>
      <c r="BK126" s="158"/>
      <c r="BL126" s="158"/>
      <c r="BM126" s="158"/>
      <c r="BN126" s="158"/>
      <c r="BO126" s="158"/>
      <c r="BP126" s="158"/>
      <c r="BQ126" s="158"/>
      <c r="BR126" s="158"/>
      <c r="BS126" s="158"/>
      <c r="BT126" s="158"/>
      <c r="BU126" s="158"/>
      <c r="BV126" s="158"/>
      <c r="BW126" s="158"/>
      <c r="BX126" s="158"/>
      <c r="BY126" s="158"/>
      <c r="BZ126" s="158"/>
      <c r="CA126" s="158"/>
      <c r="CB126" s="158"/>
      <c r="CC126" s="158"/>
      <c r="CD126" s="158"/>
      <c r="CE126" s="158"/>
      <c r="CF126" s="158"/>
      <c r="CG126" s="158"/>
      <c r="CH126" s="158"/>
      <c r="CI126" s="158"/>
      <c r="CJ126" s="158"/>
      <c r="CK126" s="158"/>
      <c r="CL126" s="158"/>
      <c r="CM126" s="158"/>
      <c r="CN126" s="158"/>
      <c r="CO126" s="158"/>
      <c r="CP126" s="158"/>
      <c r="CQ126" s="158"/>
      <c r="CR126" s="158"/>
      <c r="CS126" s="158"/>
    </row>
    <row r="127" spans="1:97" s="157" customFormat="1" x14ac:dyDescent="0.2">
      <c r="A127" s="158" t="s">
        <v>821</v>
      </c>
      <c r="B127" s="94" t="s">
        <v>829</v>
      </c>
      <c r="C127" s="94" t="s">
        <v>903</v>
      </c>
      <c r="D127" s="155" t="str">
        <f t="shared" si="1"/>
        <v>NFPL-1_20</v>
      </c>
      <c r="E127" s="155"/>
      <c r="F127" s="156">
        <v>1996</v>
      </c>
      <c r="G127" s="159">
        <v>12</v>
      </c>
      <c r="H127" s="159">
        <v>2</v>
      </c>
      <c r="I127" s="23"/>
      <c r="J127" s="94">
        <v>15</v>
      </c>
      <c r="K127" s="94">
        <v>20</v>
      </c>
      <c r="L127" s="158"/>
      <c r="M127" s="158"/>
      <c r="N127" s="158"/>
      <c r="O127" s="158"/>
      <c r="P127" s="158"/>
      <c r="Q127" s="158"/>
      <c r="R127" s="158">
        <v>1.4209612500986506</v>
      </c>
      <c r="S127" s="158"/>
      <c r="T127" s="158"/>
      <c r="U127" s="158"/>
      <c r="V127" s="158"/>
      <c r="W127" s="158"/>
      <c r="X127" s="158"/>
      <c r="Y127" s="158"/>
      <c r="Z127" s="158"/>
      <c r="AA127" s="158"/>
      <c r="AB127" s="158"/>
      <c r="AC127" s="158"/>
      <c r="AD127" s="158"/>
      <c r="AE127" s="158"/>
      <c r="AF127" s="158"/>
      <c r="AG127" s="158"/>
      <c r="AH127" s="158"/>
      <c r="AI127" s="158"/>
      <c r="AJ127" s="158"/>
      <c r="AK127" s="158"/>
      <c r="AL127" s="158"/>
      <c r="AM127" s="158"/>
      <c r="AN127" s="158"/>
      <c r="AO127" s="158"/>
      <c r="AP127" s="158">
        <v>0.441</v>
      </c>
      <c r="AQ127" s="158"/>
      <c r="AR127" s="158"/>
      <c r="AS127" s="158">
        <v>4.9000000000000002E-2</v>
      </c>
      <c r="AT127" s="158"/>
      <c r="AU127" s="158"/>
      <c r="AV127" s="158">
        <v>3.0865</v>
      </c>
      <c r="AW127" s="158">
        <v>-22.4405</v>
      </c>
      <c r="AX127" s="23" t="s">
        <v>865</v>
      </c>
      <c r="AY127" s="23" t="s">
        <v>862</v>
      </c>
      <c r="AZ127" s="158"/>
      <c r="BA127" s="23">
        <v>121</v>
      </c>
      <c r="BB127" s="23">
        <v>6.7</v>
      </c>
      <c r="BC127" s="158"/>
      <c r="BD127" s="158"/>
      <c r="BE127" s="158"/>
      <c r="BF127" s="158"/>
      <c r="BG127" s="158"/>
      <c r="BH127" s="158"/>
      <c r="BI127" s="158"/>
      <c r="BJ127" s="158"/>
      <c r="BK127" s="158"/>
      <c r="BL127" s="158"/>
      <c r="BM127" s="158"/>
      <c r="BN127" s="158"/>
      <c r="BO127" s="158"/>
      <c r="BP127" s="158"/>
      <c r="BQ127" s="158"/>
      <c r="BR127" s="158"/>
      <c r="BS127" s="158"/>
      <c r="BT127" s="158"/>
      <c r="BU127" s="158"/>
      <c r="BV127" s="158"/>
      <c r="BW127" s="158"/>
      <c r="BX127" s="158"/>
      <c r="BY127" s="158"/>
      <c r="BZ127" s="158"/>
      <c r="CA127" s="158"/>
      <c r="CB127" s="158"/>
      <c r="CC127" s="158"/>
      <c r="CD127" s="158"/>
      <c r="CE127" s="158"/>
      <c r="CF127" s="158"/>
      <c r="CG127" s="158"/>
      <c r="CH127" s="158"/>
      <c r="CI127" s="158"/>
      <c r="CJ127" s="158"/>
      <c r="CK127" s="158"/>
      <c r="CL127" s="158"/>
      <c r="CM127" s="158"/>
      <c r="CN127" s="158"/>
      <c r="CO127" s="158"/>
      <c r="CP127" s="158"/>
      <c r="CQ127" s="158"/>
      <c r="CR127" s="158"/>
      <c r="CS127" s="158"/>
    </row>
    <row r="128" spans="1:97" s="157" customFormat="1" x14ac:dyDescent="0.2">
      <c r="A128" s="158" t="s">
        <v>821</v>
      </c>
      <c r="B128" s="94" t="s">
        <v>829</v>
      </c>
      <c r="C128" s="94" t="s">
        <v>903</v>
      </c>
      <c r="D128" s="155" t="str">
        <f t="shared" si="1"/>
        <v>NFPL-1_25.4</v>
      </c>
      <c r="E128" s="155"/>
      <c r="F128" s="156">
        <v>1996</v>
      </c>
      <c r="G128" s="159">
        <v>12</v>
      </c>
      <c r="H128" s="159">
        <v>2</v>
      </c>
      <c r="I128" s="23"/>
      <c r="J128" s="94">
        <v>20</v>
      </c>
      <c r="K128" s="94">
        <v>25.4</v>
      </c>
      <c r="L128" s="158"/>
      <c r="M128" s="158"/>
      <c r="N128" s="158"/>
      <c r="O128" s="158"/>
      <c r="P128" s="158"/>
      <c r="Q128" s="158"/>
      <c r="R128" s="158">
        <v>1.5044414630082696</v>
      </c>
      <c r="S128" s="158"/>
      <c r="T128" s="158"/>
      <c r="U128" s="158"/>
      <c r="V128" s="158"/>
      <c r="W128" s="158"/>
      <c r="X128" s="158"/>
      <c r="Y128" s="158"/>
      <c r="Z128" s="158"/>
      <c r="AA128" s="158"/>
      <c r="AB128" s="158"/>
      <c r="AC128" s="158"/>
      <c r="AD128" s="158"/>
      <c r="AE128" s="158"/>
      <c r="AF128" s="158"/>
      <c r="AG128" s="158"/>
      <c r="AH128" s="158"/>
      <c r="AI128" s="158"/>
      <c r="AJ128" s="158"/>
      <c r="AK128" s="158"/>
      <c r="AL128" s="158"/>
      <c r="AM128" s="158"/>
      <c r="AN128" s="158"/>
      <c r="AO128" s="158"/>
      <c r="AP128" s="158">
        <v>0.127</v>
      </c>
      <c r="AQ128" s="158"/>
      <c r="AR128" s="158"/>
      <c r="AS128" s="158">
        <v>2.4E-2</v>
      </c>
      <c r="AT128" s="158"/>
      <c r="AU128" s="158"/>
      <c r="AV128" s="158">
        <v>0.21199999999999999</v>
      </c>
      <c r="AW128" s="158">
        <v>-22.068999999999999</v>
      </c>
      <c r="AX128" s="23" t="s">
        <v>865</v>
      </c>
      <c r="AY128" s="23" t="s">
        <v>864</v>
      </c>
      <c r="AZ128" s="158"/>
      <c r="BA128" s="23" t="s">
        <v>864</v>
      </c>
      <c r="BB128" s="23" t="s">
        <v>864</v>
      </c>
      <c r="BC128" s="158"/>
      <c r="BD128" s="158"/>
      <c r="BE128" s="158"/>
      <c r="BF128" s="158"/>
      <c r="BG128" s="158"/>
      <c r="BH128" s="158"/>
      <c r="BI128" s="158"/>
      <c r="BJ128" s="158"/>
      <c r="BK128" s="158"/>
      <c r="BL128" s="158"/>
      <c r="BM128" s="158"/>
      <c r="BN128" s="158"/>
      <c r="BO128" s="158"/>
      <c r="BP128" s="158"/>
      <c r="BQ128" s="158"/>
      <c r="BR128" s="158"/>
      <c r="BS128" s="158"/>
      <c r="BT128" s="158"/>
      <c r="BU128" s="158"/>
      <c r="BV128" s="158"/>
      <c r="BW128" s="158"/>
      <c r="BX128" s="158"/>
      <c r="BY128" s="158"/>
      <c r="BZ128" s="158"/>
      <c r="CA128" s="158"/>
      <c r="CB128" s="158"/>
      <c r="CC128" s="158"/>
      <c r="CD128" s="158"/>
      <c r="CE128" s="158"/>
      <c r="CF128" s="158"/>
      <c r="CG128" s="158"/>
      <c r="CH128" s="158"/>
      <c r="CI128" s="158"/>
      <c r="CJ128" s="158"/>
      <c r="CK128" s="158"/>
      <c r="CL128" s="158"/>
      <c r="CM128" s="158"/>
      <c r="CN128" s="158"/>
      <c r="CO128" s="158"/>
      <c r="CP128" s="158"/>
      <c r="CQ128" s="158"/>
      <c r="CR128" s="158"/>
      <c r="CS128" s="158"/>
    </row>
    <row r="129" spans="1:97" s="157" customFormat="1" x14ac:dyDescent="0.2">
      <c r="A129" s="158" t="s">
        <v>821</v>
      </c>
      <c r="B129" s="94" t="s">
        <v>829</v>
      </c>
      <c r="C129" s="94" t="s">
        <v>903</v>
      </c>
      <c r="D129" s="155" t="str">
        <f t="shared" si="1"/>
        <v>NFPL-1_30.1</v>
      </c>
      <c r="E129" s="155"/>
      <c r="F129" s="156">
        <v>1996</v>
      </c>
      <c r="G129" s="159">
        <v>12</v>
      </c>
      <c r="H129" s="159">
        <v>2</v>
      </c>
      <c r="I129" s="23"/>
      <c r="J129" s="94">
        <v>25.4</v>
      </c>
      <c r="K129" s="94">
        <v>30.1</v>
      </c>
      <c r="L129" s="158"/>
      <c r="M129" s="158"/>
      <c r="N129" s="158"/>
      <c r="O129" s="158"/>
      <c r="P129" s="158"/>
      <c r="Q129" s="158"/>
      <c r="R129" s="158">
        <v>1.5181200608302527</v>
      </c>
      <c r="S129" s="158"/>
      <c r="T129" s="158"/>
      <c r="U129" s="158"/>
      <c r="V129" s="158"/>
      <c r="W129" s="158"/>
      <c r="X129" s="158"/>
      <c r="Y129" s="158"/>
      <c r="Z129" s="158"/>
      <c r="AA129" s="158"/>
      <c r="AB129" s="158"/>
      <c r="AC129" s="158"/>
      <c r="AD129" s="158"/>
      <c r="AE129" s="158"/>
      <c r="AF129" s="158"/>
      <c r="AG129" s="158"/>
      <c r="AH129" s="158"/>
      <c r="AI129" s="158"/>
      <c r="AJ129" s="158"/>
      <c r="AK129" s="158"/>
      <c r="AL129" s="158"/>
      <c r="AM129" s="158"/>
      <c r="AN129" s="158"/>
      <c r="AO129" s="158"/>
      <c r="AP129" s="158">
        <v>0.126</v>
      </c>
      <c r="AQ129" s="158"/>
      <c r="AR129" s="158"/>
      <c r="AS129" s="158">
        <v>2.5000000000000001E-2</v>
      </c>
      <c r="AT129" s="158"/>
      <c r="AU129" s="158"/>
      <c r="AV129" s="158">
        <v>1.6180000000000001</v>
      </c>
      <c r="AW129" s="158">
        <v>-23.047999999999998</v>
      </c>
      <c r="AX129" s="23" t="s">
        <v>865</v>
      </c>
      <c r="AY129" s="23" t="s">
        <v>864</v>
      </c>
      <c r="AZ129" s="158"/>
      <c r="BA129" s="23" t="s">
        <v>864</v>
      </c>
      <c r="BB129" s="23" t="s">
        <v>864</v>
      </c>
      <c r="BC129" s="158"/>
      <c r="BD129" s="158"/>
      <c r="BE129" s="158"/>
      <c r="BF129" s="158"/>
      <c r="BG129" s="158"/>
      <c r="BH129" s="158"/>
      <c r="BI129" s="158"/>
      <c r="BJ129" s="158"/>
      <c r="BK129" s="158"/>
      <c r="BL129" s="158"/>
      <c r="BM129" s="158"/>
      <c r="BN129" s="158"/>
      <c r="BO129" s="158"/>
      <c r="BP129" s="158"/>
      <c r="BQ129" s="158"/>
      <c r="BR129" s="158"/>
      <c r="BS129" s="158"/>
      <c r="BT129" s="158"/>
      <c r="BU129" s="158"/>
      <c r="BV129" s="158"/>
      <c r="BW129" s="158"/>
      <c r="BX129" s="158"/>
      <c r="BY129" s="158"/>
      <c r="BZ129" s="158"/>
      <c r="CA129" s="158"/>
      <c r="CB129" s="158"/>
      <c r="CC129" s="158"/>
      <c r="CD129" s="158"/>
      <c r="CE129" s="158"/>
      <c r="CF129" s="158"/>
      <c r="CG129" s="158"/>
      <c r="CH129" s="158"/>
      <c r="CI129" s="158"/>
      <c r="CJ129" s="158"/>
      <c r="CK129" s="158"/>
      <c r="CL129" s="158"/>
      <c r="CM129" s="158"/>
      <c r="CN129" s="158"/>
      <c r="CO129" s="158"/>
      <c r="CP129" s="158"/>
      <c r="CQ129" s="158"/>
      <c r="CR129" s="158"/>
      <c r="CS129" s="158"/>
    </row>
    <row r="130" spans="1:97" s="157" customFormat="1" x14ac:dyDescent="0.2">
      <c r="A130" s="158" t="s">
        <v>821</v>
      </c>
      <c r="B130" s="94" t="s">
        <v>829</v>
      </c>
      <c r="C130" s="94" t="s">
        <v>903</v>
      </c>
      <c r="D130" s="155" t="str">
        <f t="shared" si="1"/>
        <v>NFPL-1_35</v>
      </c>
      <c r="E130" s="155"/>
      <c r="F130" s="156">
        <v>1996</v>
      </c>
      <c r="G130" s="159">
        <v>12</v>
      </c>
      <c r="H130" s="159">
        <v>2</v>
      </c>
      <c r="I130" s="23"/>
      <c r="J130" s="94">
        <v>30.1</v>
      </c>
      <c r="K130" s="94">
        <v>35</v>
      </c>
      <c r="L130" s="158"/>
      <c r="M130" s="158"/>
      <c r="N130" s="158"/>
      <c r="O130" s="158"/>
      <c r="P130" s="158"/>
      <c r="Q130" s="158"/>
      <c r="R130" s="158">
        <v>1.5412718634924576</v>
      </c>
      <c r="S130" s="158"/>
      <c r="T130" s="158"/>
      <c r="U130" s="158"/>
      <c r="V130" s="158"/>
      <c r="W130" s="158"/>
      <c r="X130" s="158"/>
      <c r="Y130" s="158"/>
      <c r="Z130" s="158"/>
      <c r="AA130" s="158"/>
      <c r="AB130" s="158"/>
      <c r="AC130" s="158"/>
      <c r="AD130" s="158"/>
      <c r="AE130" s="158"/>
      <c r="AF130" s="158"/>
      <c r="AG130" s="158"/>
      <c r="AH130" s="158"/>
      <c r="AI130" s="158"/>
      <c r="AJ130" s="158"/>
      <c r="AK130" s="158"/>
      <c r="AL130" s="158"/>
      <c r="AM130" s="158"/>
      <c r="AN130" s="158"/>
      <c r="AO130" s="158"/>
      <c r="AP130" s="158">
        <v>0.2</v>
      </c>
      <c r="AQ130" s="158"/>
      <c r="AR130" s="158"/>
      <c r="AS130" s="158">
        <v>0.03</v>
      </c>
      <c r="AT130" s="158"/>
      <c r="AU130" s="158"/>
      <c r="AV130" s="158">
        <v>2.7240000000000002</v>
      </c>
      <c r="AW130" s="158">
        <v>-22.018999999999998</v>
      </c>
      <c r="AX130" s="23" t="s">
        <v>865</v>
      </c>
      <c r="AY130" s="23" t="s">
        <v>864</v>
      </c>
      <c r="AZ130" s="158"/>
      <c r="BA130" s="23" t="s">
        <v>864</v>
      </c>
      <c r="BB130" s="23" t="s">
        <v>864</v>
      </c>
      <c r="BC130" s="158"/>
      <c r="BD130" s="158"/>
      <c r="BE130" s="158"/>
      <c r="BF130" s="158"/>
      <c r="BG130" s="158"/>
      <c r="BH130" s="158"/>
      <c r="BI130" s="158"/>
      <c r="BJ130" s="158"/>
      <c r="BK130" s="158"/>
      <c r="BL130" s="158"/>
      <c r="BM130" s="158"/>
      <c r="BN130" s="158"/>
      <c r="BO130" s="158"/>
      <c r="BP130" s="158"/>
      <c r="BQ130" s="158"/>
      <c r="BR130" s="158"/>
      <c r="BS130" s="158"/>
      <c r="BT130" s="158"/>
      <c r="BU130" s="158"/>
      <c r="BV130" s="158"/>
      <c r="BW130" s="158"/>
      <c r="BX130" s="158"/>
      <c r="BY130" s="158"/>
      <c r="BZ130" s="158"/>
      <c r="CA130" s="158"/>
      <c r="CB130" s="158"/>
      <c r="CC130" s="158"/>
      <c r="CD130" s="158"/>
      <c r="CE130" s="158"/>
      <c r="CF130" s="158"/>
      <c r="CG130" s="158"/>
      <c r="CH130" s="158"/>
      <c r="CI130" s="158"/>
      <c r="CJ130" s="158"/>
      <c r="CK130" s="158"/>
      <c r="CL130" s="158"/>
      <c r="CM130" s="158"/>
      <c r="CN130" s="158"/>
      <c r="CO130" s="158"/>
      <c r="CP130" s="158"/>
      <c r="CQ130" s="158"/>
      <c r="CR130" s="158"/>
      <c r="CS130" s="158"/>
    </row>
    <row r="131" spans="1:97" s="157" customFormat="1" x14ac:dyDescent="0.2">
      <c r="A131" s="158" t="s">
        <v>821</v>
      </c>
      <c r="B131" s="94" t="s">
        <v>829</v>
      </c>
      <c r="C131" s="94" t="s">
        <v>903</v>
      </c>
      <c r="D131" s="155" t="str">
        <f t="shared" si="1"/>
        <v>NFPL-1_40</v>
      </c>
      <c r="E131" s="155"/>
      <c r="F131" s="156">
        <v>1996</v>
      </c>
      <c r="G131" s="159">
        <v>12</v>
      </c>
      <c r="H131" s="159">
        <v>2</v>
      </c>
      <c r="I131" s="23"/>
      <c r="J131" s="94">
        <v>35</v>
      </c>
      <c r="K131" s="94">
        <v>40</v>
      </c>
      <c r="L131" s="158"/>
      <c r="M131" s="158"/>
      <c r="N131" s="158"/>
      <c r="O131" s="158"/>
      <c r="P131" s="158"/>
      <c r="Q131" s="158"/>
      <c r="R131" s="158">
        <v>1.2679293925762238</v>
      </c>
      <c r="S131" s="158"/>
      <c r="T131" s="158"/>
      <c r="U131" s="158"/>
      <c r="V131" s="158"/>
      <c r="W131" s="158"/>
      <c r="X131" s="158"/>
      <c r="Y131" s="158"/>
      <c r="Z131" s="158"/>
      <c r="AA131" s="158"/>
      <c r="AB131" s="158"/>
      <c r="AC131" s="158"/>
      <c r="AD131" s="158"/>
      <c r="AE131" s="158"/>
      <c r="AF131" s="158"/>
      <c r="AG131" s="158"/>
      <c r="AH131" s="158"/>
      <c r="AI131" s="158"/>
      <c r="AJ131" s="158"/>
      <c r="AK131" s="158"/>
      <c r="AL131" s="158"/>
      <c r="AM131" s="158"/>
      <c r="AN131" s="158"/>
      <c r="AO131" s="158"/>
      <c r="AP131" s="158">
        <v>0.24299999999999999</v>
      </c>
      <c r="AQ131" s="158"/>
      <c r="AR131" s="158"/>
      <c r="AS131" s="158">
        <v>3.5999999999999997E-2</v>
      </c>
      <c r="AT131" s="158"/>
      <c r="AU131" s="158"/>
      <c r="AV131" s="158">
        <v>2.847</v>
      </c>
      <c r="AW131" s="158">
        <v>-22.077000000000002</v>
      </c>
      <c r="AX131" s="23" t="s">
        <v>865</v>
      </c>
      <c r="AY131" s="23" t="s">
        <v>863</v>
      </c>
      <c r="AZ131" s="158"/>
      <c r="BA131" s="23">
        <v>123.2</v>
      </c>
      <c r="BB131" s="23">
        <v>6.8</v>
      </c>
      <c r="BC131" s="158"/>
      <c r="BD131" s="158"/>
      <c r="BE131" s="158"/>
      <c r="BF131" s="158"/>
      <c r="BG131" s="158"/>
      <c r="BH131" s="158"/>
      <c r="BI131" s="158"/>
      <c r="BJ131" s="158"/>
      <c r="BK131" s="158"/>
      <c r="BL131" s="158"/>
      <c r="BM131" s="158"/>
      <c r="BN131" s="158"/>
      <c r="BO131" s="158"/>
      <c r="BP131" s="158"/>
      <c r="BQ131" s="158"/>
      <c r="BR131" s="158"/>
      <c r="BS131" s="158"/>
      <c r="BT131" s="158"/>
      <c r="BU131" s="158"/>
      <c r="BV131" s="158"/>
      <c r="BW131" s="158"/>
      <c r="BX131" s="158"/>
      <c r="BY131" s="158"/>
      <c r="BZ131" s="158"/>
      <c r="CA131" s="158"/>
      <c r="CB131" s="158"/>
      <c r="CC131" s="158"/>
      <c r="CD131" s="158"/>
      <c r="CE131" s="158"/>
      <c r="CF131" s="158"/>
      <c r="CG131" s="158"/>
      <c r="CH131" s="158"/>
      <c r="CI131" s="158"/>
      <c r="CJ131" s="158"/>
      <c r="CK131" s="158"/>
      <c r="CL131" s="158"/>
      <c r="CM131" s="158"/>
      <c r="CN131" s="158"/>
      <c r="CO131" s="158"/>
      <c r="CP131" s="158"/>
      <c r="CQ131" s="158"/>
      <c r="CR131" s="158"/>
      <c r="CS131" s="158"/>
    </row>
    <row r="132" spans="1:97" s="157" customFormat="1" x14ac:dyDescent="0.2">
      <c r="A132" s="158" t="s">
        <v>821</v>
      </c>
      <c r="B132" s="94" t="s">
        <v>829</v>
      </c>
      <c r="C132" s="94" t="s">
        <v>904</v>
      </c>
      <c r="D132" s="155" t="str">
        <f t="shared" si="1"/>
        <v>NFPL-2_5</v>
      </c>
      <c r="E132" s="155"/>
      <c r="F132" s="156">
        <v>1997</v>
      </c>
      <c r="G132" s="159">
        <v>11</v>
      </c>
      <c r="H132" s="159">
        <v>12</v>
      </c>
      <c r="I132" s="23"/>
      <c r="J132" s="94">
        <v>0</v>
      </c>
      <c r="K132" s="94">
        <v>5</v>
      </c>
      <c r="L132" s="158"/>
      <c r="M132" s="158"/>
      <c r="N132" s="158"/>
      <c r="O132" s="158"/>
      <c r="P132" s="158"/>
      <c r="Q132" s="158"/>
      <c r="R132" s="158">
        <v>1.225821325648415</v>
      </c>
      <c r="S132" s="158"/>
      <c r="T132" s="158"/>
      <c r="U132" s="158"/>
      <c r="V132" s="158"/>
      <c r="W132" s="158"/>
      <c r="X132" s="158"/>
      <c r="Y132" s="158"/>
      <c r="Z132" s="158"/>
      <c r="AA132" s="158"/>
      <c r="AB132" s="158"/>
      <c r="AC132" s="158"/>
      <c r="AD132" s="158"/>
      <c r="AE132" s="158"/>
      <c r="AF132" s="158"/>
      <c r="AG132" s="158"/>
      <c r="AH132" s="158"/>
      <c r="AI132" s="158"/>
      <c r="AJ132" s="158"/>
      <c r="AK132" s="158"/>
      <c r="AL132" s="158"/>
      <c r="AM132" s="158"/>
      <c r="AN132" s="158"/>
      <c r="AO132" s="158"/>
      <c r="AP132" s="158">
        <v>1.014</v>
      </c>
      <c r="AQ132" s="158"/>
      <c r="AR132" s="158"/>
      <c r="AS132" s="158">
        <v>0.10100000000000001</v>
      </c>
      <c r="AT132" s="158"/>
      <c r="AU132" s="158"/>
      <c r="AV132" s="158">
        <v>2.68</v>
      </c>
      <c r="AW132" s="158">
        <v>-25.4</v>
      </c>
      <c r="AX132" s="23" t="s">
        <v>865</v>
      </c>
      <c r="AY132" s="23" t="s">
        <v>864</v>
      </c>
      <c r="AZ132" s="158"/>
      <c r="BA132" s="23" t="s">
        <v>864</v>
      </c>
      <c r="BB132" s="23" t="s">
        <v>864</v>
      </c>
      <c r="BC132" s="158"/>
      <c r="BD132" s="158"/>
      <c r="BE132" s="158"/>
      <c r="BF132" s="158"/>
      <c r="BG132" s="158"/>
      <c r="BH132" s="158"/>
      <c r="BI132" s="158"/>
      <c r="BJ132" s="158"/>
      <c r="BK132" s="158"/>
      <c r="BL132" s="158"/>
      <c r="BM132" s="158"/>
      <c r="BN132" s="158"/>
      <c r="BO132" s="158"/>
      <c r="BP132" s="158"/>
      <c r="BQ132" s="158"/>
      <c r="BR132" s="158"/>
      <c r="BS132" s="158"/>
      <c r="BT132" s="158"/>
      <c r="BU132" s="158"/>
      <c r="BV132" s="158"/>
      <c r="BW132" s="158"/>
      <c r="BX132" s="158"/>
      <c r="BY132" s="158"/>
      <c r="BZ132" s="158"/>
      <c r="CA132" s="158"/>
      <c r="CB132" s="158"/>
      <c r="CC132" s="158"/>
      <c r="CD132" s="158"/>
      <c r="CE132" s="158"/>
      <c r="CF132" s="158"/>
      <c r="CG132" s="158"/>
      <c r="CH132" s="158"/>
      <c r="CI132" s="158"/>
      <c r="CJ132" s="158"/>
      <c r="CK132" s="158"/>
      <c r="CL132" s="158"/>
      <c r="CM132" s="158"/>
      <c r="CN132" s="158"/>
      <c r="CO132" s="158"/>
      <c r="CP132" s="158"/>
      <c r="CQ132" s="158"/>
      <c r="CR132" s="158"/>
      <c r="CS132" s="158"/>
    </row>
    <row r="133" spans="1:97" s="157" customFormat="1" x14ac:dyDescent="0.2">
      <c r="A133" s="158" t="s">
        <v>821</v>
      </c>
      <c r="B133" s="94" t="s">
        <v>829</v>
      </c>
      <c r="C133" s="94" t="s">
        <v>904</v>
      </c>
      <c r="D133" s="155" t="str">
        <f t="shared" ref="D133:D180" si="2">C133&amp;"_"&amp;K133</f>
        <v>NFPL-2_10</v>
      </c>
      <c r="E133" s="155"/>
      <c r="F133" s="156">
        <v>1997</v>
      </c>
      <c r="G133" s="159">
        <v>11</v>
      </c>
      <c r="H133" s="159">
        <v>12</v>
      </c>
      <c r="I133" s="23"/>
      <c r="J133" s="94">
        <v>5</v>
      </c>
      <c r="K133" s="94">
        <v>10</v>
      </c>
      <c r="L133" s="158"/>
      <c r="M133" s="158"/>
      <c r="N133" s="158"/>
      <c r="O133" s="158"/>
      <c r="P133" s="158"/>
      <c r="Q133" s="158"/>
      <c r="R133" s="158">
        <v>1.4768876080691644</v>
      </c>
      <c r="S133" s="158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  <c r="AF133" s="158"/>
      <c r="AG133" s="158"/>
      <c r="AH133" s="158"/>
      <c r="AI133" s="158"/>
      <c r="AJ133" s="158"/>
      <c r="AK133" s="158"/>
      <c r="AL133" s="158"/>
      <c r="AM133" s="158"/>
      <c r="AN133" s="158"/>
      <c r="AO133" s="158"/>
      <c r="AP133" s="158">
        <v>1.3620000000000001</v>
      </c>
      <c r="AQ133" s="158"/>
      <c r="AR133" s="158"/>
      <c r="AS133" s="158">
        <v>0.13500000000000001</v>
      </c>
      <c r="AT133" s="158"/>
      <c r="AU133" s="158"/>
      <c r="AV133" s="158">
        <v>2.99</v>
      </c>
      <c r="AW133" s="158">
        <v>-25.84</v>
      </c>
      <c r="AX133" s="23" t="s">
        <v>865</v>
      </c>
      <c r="AY133" s="23" t="s">
        <v>864</v>
      </c>
      <c r="AZ133" s="158"/>
      <c r="BA133" s="23" t="s">
        <v>864</v>
      </c>
      <c r="BB133" s="23" t="s">
        <v>864</v>
      </c>
      <c r="BC133" s="158"/>
      <c r="BD133" s="158"/>
      <c r="BE133" s="158"/>
      <c r="BF133" s="158"/>
      <c r="BG133" s="158"/>
      <c r="BH133" s="158"/>
      <c r="BI133" s="158"/>
      <c r="BJ133" s="158"/>
      <c r="BK133" s="158"/>
      <c r="BL133" s="158"/>
      <c r="BM133" s="158"/>
      <c r="BN133" s="158"/>
      <c r="BO133" s="158"/>
      <c r="BP133" s="158"/>
      <c r="BQ133" s="158"/>
      <c r="BR133" s="158"/>
      <c r="BS133" s="158"/>
      <c r="BT133" s="158"/>
      <c r="BU133" s="158"/>
      <c r="BV133" s="158"/>
      <c r="BW133" s="158"/>
      <c r="BX133" s="158"/>
      <c r="BY133" s="158"/>
      <c r="BZ133" s="158"/>
      <c r="CA133" s="158"/>
      <c r="CB133" s="158"/>
      <c r="CC133" s="158"/>
      <c r="CD133" s="158"/>
      <c r="CE133" s="158"/>
      <c r="CF133" s="158"/>
      <c r="CG133" s="158"/>
      <c r="CH133" s="158"/>
      <c r="CI133" s="158"/>
      <c r="CJ133" s="158"/>
      <c r="CK133" s="158"/>
      <c r="CL133" s="158"/>
      <c r="CM133" s="158"/>
      <c r="CN133" s="158"/>
      <c r="CO133" s="158"/>
      <c r="CP133" s="158"/>
      <c r="CQ133" s="158"/>
      <c r="CR133" s="158"/>
      <c r="CS133" s="158"/>
    </row>
    <row r="134" spans="1:97" s="157" customFormat="1" x14ac:dyDescent="0.2">
      <c r="A134" s="158" t="s">
        <v>821</v>
      </c>
      <c r="B134" s="94" t="s">
        <v>829</v>
      </c>
      <c r="C134" s="94" t="s">
        <v>904</v>
      </c>
      <c r="D134" s="155" t="str">
        <f t="shared" si="2"/>
        <v>NFPL-2_20</v>
      </c>
      <c r="E134" s="155"/>
      <c r="F134" s="156">
        <v>1997</v>
      </c>
      <c r="G134" s="159">
        <v>11</v>
      </c>
      <c r="H134" s="159">
        <v>12</v>
      </c>
      <c r="I134" s="23"/>
      <c r="J134" s="94">
        <v>10</v>
      </c>
      <c r="K134" s="94">
        <v>20</v>
      </c>
      <c r="L134" s="158"/>
      <c r="M134" s="158"/>
      <c r="N134" s="158"/>
      <c r="O134" s="158"/>
      <c r="P134" s="158"/>
      <c r="Q134" s="158"/>
      <c r="R134" s="158">
        <v>1.5903908154438939</v>
      </c>
      <c r="S134" s="158"/>
      <c r="T134" s="158"/>
      <c r="U134" s="158"/>
      <c r="V134" s="158"/>
      <c r="W134" s="158"/>
      <c r="X134" s="158"/>
      <c r="Y134" s="158"/>
      <c r="Z134" s="158"/>
      <c r="AA134" s="158"/>
      <c r="AB134" s="158"/>
      <c r="AC134" s="158"/>
      <c r="AD134" s="158"/>
      <c r="AE134" s="158"/>
      <c r="AF134" s="158"/>
      <c r="AG134" s="158"/>
      <c r="AH134" s="158"/>
      <c r="AI134" s="158"/>
      <c r="AJ134" s="158"/>
      <c r="AK134" s="158"/>
      <c r="AL134" s="158"/>
      <c r="AM134" s="158"/>
      <c r="AN134" s="158"/>
      <c r="AO134" s="158"/>
      <c r="AP134" s="158">
        <v>0.96399999999999997</v>
      </c>
      <c r="AQ134" s="158"/>
      <c r="AR134" s="158"/>
      <c r="AS134" s="158">
        <v>9.7000000000000003E-2</v>
      </c>
      <c r="AT134" s="158"/>
      <c r="AU134" s="158"/>
      <c r="AV134" s="158">
        <v>3.8</v>
      </c>
      <c r="AW134" s="158">
        <v>-24.66</v>
      </c>
      <c r="AX134" s="23" t="s">
        <v>865</v>
      </c>
      <c r="AY134" s="23" t="s">
        <v>862</v>
      </c>
      <c r="AZ134" s="158"/>
      <c r="BA134" s="23">
        <v>121</v>
      </c>
      <c r="BB134" s="23">
        <v>6.7</v>
      </c>
      <c r="BC134" s="158"/>
      <c r="BD134" s="158"/>
      <c r="BE134" s="158"/>
      <c r="BF134" s="158"/>
      <c r="BG134" s="158"/>
      <c r="BH134" s="158"/>
      <c r="BI134" s="158"/>
      <c r="BJ134" s="158"/>
      <c r="BK134" s="158"/>
      <c r="BL134" s="158"/>
      <c r="BM134" s="158"/>
      <c r="BN134" s="158"/>
      <c r="BO134" s="158"/>
      <c r="BP134" s="158"/>
      <c r="BQ134" s="158"/>
      <c r="BR134" s="158"/>
      <c r="BS134" s="158"/>
      <c r="BT134" s="158"/>
      <c r="BU134" s="158"/>
      <c r="BV134" s="158"/>
      <c r="BW134" s="158"/>
      <c r="BX134" s="158"/>
      <c r="BY134" s="158"/>
      <c r="BZ134" s="158"/>
      <c r="CA134" s="158"/>
      <c r="CB134" s="158"/>
      <c r="CC134" s="158"/>
      <c r="CD134" s="158"/>
      <c r="CE134" s="158"/>
      <c r="CF134" s="158"/>
      <c r="CG134" s="158"/>
      <c r="CH134" s="158"/>
      <c r="CI134" s="158"/>
      <c r="CJ134" s="158"/>
      <c r="CK134" s="158"/>
      <c r="CL134" s="158"/>
      <c r="CM134" s="158"/>
      <c r="CN134" s="158"/>
      <c r="CO134" s="158"/>
      <c r="CP134" s="158"/>
      <c r="CQ134" s="158"/>
      <c r="CR134" s="158"/>
      <c r="CS134" s="158"/>
    </row>
    <row r="135" spans="1:97" s="157" customFormat="1" x14ac:dyDescent="0.2">
      <c r="A135" s="158" t="s">
        <v>821</v>
      </c>
      <c r="B135" s="94" t="s">
        <v>829</v>
      </c>
      <c r="C135" s="94" t="s">
        <v>904</v>
      </c>
      <c r="D135" s="155" t="str">
        <f t="shared" si="2"/>
        <v>NFPL-2_40</v>
      </c>
      <c r="E135" s="155"/>
      <c r="F135" s="156">
        <v>1997</v>
      </c>
      <c r="G135" s="159">
        <v>11</v>
      </c>
      <c r="H135" s="159">
        <v>12</v>
      </c>
      <c r="I135" s="23"/>
      <c r="J135" s="94">
        <v>20</v>
      </c>
      <c r="K135" s="94">
        <v>40</v>
      </c>
      <c r="L135" s="158"/>
      <c r="M135" s="158"/>
      <c r="N135" s="158"/>
      <c r="O135" s="158"/>
      <c r="P135" s="158"/>
      <c r="Q135" s="158"/>
      <c r="R135" s="158">
        <v>1.3848479288441542</v>
      </c>
      <c r="S135" s="158"/>
      <c r="T135" s="158"/>
      <c r="U135" s="158"/>
      <c r="V135" s="158"/>
      <c r="W135" s="158"/>
      <c r="X135" s="158"/>
      <c r="Y135" s="158"/>
      <c r="Z135" s="158"/>
      <c r="AA135" s="158"/>
      <c r="AB135" s="158"/>
      <c r="AC135" s="158"/>
      <c r="AD135" s="158"/>
      <c r="AE135" s="158"/>
      <c r="AF135" s="158"/>
      <c r="AG135" s="158"/>
      <c r="AH135" s="158"/>
      <c r="AI135" s="158"/>
      <c r="AJ135" s="158"/>
      <c r="AK135" s="158"/>
      <c r="AL135" s="158"/>
      <c r="AM135" s="158"/>
      <c r="AN135" s="158"/>
      <c r="AO135" s="158"/>
      <c r="AP135" s="158">
        <v>0.61899999999999999</v>
      </c>
      <c r="AQ135" s="158"/>
      <c r="AR135" s="158"/>
      <c r="AS135" s="158">
        <v>7.2999999999999995E-2</v>
      </c>
      <c r="AT135" s="158"/>
      <c r="AU135" s="158"/>
      <c r="AV135" s="158">
        <v>4.24</v>
      </c>
      <c r="AW135" s="158">
        <v>-21.79</v>
      </c>
      <c r="AX135" s="23" t="s">
        <v>865</v>
      </c>
      <c r="AY135" s="23" t="s">
        <v>863</v>
      </c>
      <c r="AZ135" s="158"/>
      <c r="BA135" s="23">
        <v>123.2</v>
      </c>
      <c r="BB135" s="23">
        <v>6.8</v>
      </c>
      <c r="BC135" s="158"/>
      <c r="BD135" s="158"/>
      <c r="BE135" s="158"/>
      <c r="BF135" s="158"/>
      <c r="BG135" s="158"/>
      <c r="BH135" s="158"/>
      <c r="BI135" s="158"/>
      <c r="BJ135" s="158"/>
      <c r="BK135" s="158"/>
      <c r="BL135" s="158"/>
      <c r="BM135" s="158"/>
      <c r="BN135" s="158"/>
      <c r="BO135" s="158"/>
      <c r="BP135" s="158"/>
      <c r="BQ135" s="158"/>
      <c r="BR135" s="158"/>
      <c r="BS135" s="158"/>
      <c r="BT135" s="158"/>
      <c r="BU135" s="158"/>
      <c r="BV135" s="158"/>
      <c r="BW135" s="158"/>
      <c r="BX135" s="158"/>
      <c r="BY135" s="158"/>
      <c r="BZ135" s="158"/>
      <c r="CA135" s="158"/>
      <c r="CB135" s="158"/>
      <c r="CC135" s="158"/>
      <c r="CD135" s="158"/>
      <c r="CE135" s="158"/>
      <c r="CF135" s="158"/>
      <c r="CG135" s="158"/>
      <c r="CH135" s="158"/>
      <c r="CI135" s="158"/>
      <c r="CJ135" s="158"/>
      <c r="CK135" s="158"/>
      <c r="CL135" s="158"/>
      <c r="CM135" s="158"/>
      <c r="CN135" s="158"/>
      <c r="CO135" s="158"/>
      <c r="CP135" s="158"/>
      <c r="CQ135" s="158"/>
      <c r="CR135" s="158"/>
      <c r="CS135" s="158"/>
    </row>
    <row r="136" spans="1:97" s="157" customFormat="1" x14ac:dyDescent="0.2">
      <c r="A136" s="158" t="s">
        <v>821</v>
      </c>
      <c r="B136" s="94" t="s">
        <v>829</v>
      </c>
      <c r="C136" s="94" t="s">
        <v>904</v>
      </c>
      <c r="D136" s="155" t="str">
        <f t="shared" si="2"/>
        <v>NFPL-2_60</v>
      </c>
      <c r="E136" s="155"/>
      <c r="F136" s="156">
        <v>1997</v>
      </c>
      <c r="G136" s="159">
        <v>11</v>
      </c>
      <c r="H136" s="159">
        <v>12</v>
      </c>
      <c r="I136" s="23"/>
      <c r="J136" s="94">
        <v>40</v>
      </c>
      <c r="K136" s="94">
        <v>60</v>
      </c>
      <c r="L136" s="158"/>
      <c r="M136" s="158"/>
      <c r="N136" s="158"/>
      <c r="O136" s="158"/>
      <c r="P136" s="158"/>
      <c r="Q136" s="158"/>
      <c r="R136" s="158">
        <v>1.3225953011279736</v>
      </c>
      <c r="S136" s="158"/>
      <c r="T136" s="158"/>
      <c r="U136" s="158"/>
      <c r="V136" s="158"/>
      <c r="W136" s="158"/>
      <c r="X136" s="158"/>
      <c r="Y136" s="158"/>
      <c r="Z136" s="158"/>
      <c r="AA136" s="158"/>
      <c r="AB136" s="158"/>
      <c r="AC136" s="158"/>
      <c r="AD136" s="158"/>
      <c r="AE136" s="158"/>
      <c r="AF136" s="158"/>
      <c r="AG136" s="158"/>
      <c r="AH136" s="158"/>
      <c r="AI136" s="158"/>
      <c r="AJ136" s="158"/>
      <c r="AK136" s="158"/>
      <c r="AL136" s="158"/>
      <c r="AM136" s="158"/>
      <c r="AN136" s="158"/>
      <c r="AO136" s="158"/>
      <c r="AP136" s="158">
        <v>0.29799999999999999</v>
      </c>
      <c r="AQ136" s="158"/>
      <c r="AR136" s="158"/>
      <c r="AS136" s="158">
        <v>4.4999999999999998E-2</v>
      </c>
      <c r="AT136" s="158"/>
      <c r="AU136" s="158"/>
      <c r="AV136" s="158">
        <v>4.75</v>
      </c>
      <c r="AW136" s="158">
        <v>-21.66</v>
      </c>
      <c r="AX136" s="23" t="s">
        <v>865</v>
      </c>
      <c r="AY136" s="23" t="s">
        <v>864</v>
      </c>
      <c r="AZ136" s="158"/>
      <c r="BA136" s="23" t="s">
        <v>864</v>
      </c>
      <c r="BB136" s="23" t="s">
        <v>864</v>
      </c>
      <c r="BC136" s="158"/>
      <c r="BD136" s="158"/>
      <c r="BE136" s="158"/>
      <c r="BF136" s="158"/>
      <c r="BG136" s="158"/>
      <c r="BH136" s="158"/>
      <c r="BI136" s="158"/>
      <c r="BJ136" s="158"/>
      <c r="BK136" s="158"/>
      <c r="BL136" s="158"/>
      <c r="BM136" s="158"/>
      <c r="BN136" s="158"/>
      <c r="BO136" s="158"/>
      <c r="BP136" s="158"/>
      <c r="BQ136" s="158"/>
      <c r="BR136" s="158"/>
      <c r="BS136" s="158"/>
      <c r="BT136" s="158"/>
      <c r="BU136" s="158"/>
      <c r="BV136" s="158"/>
      <c r="BW136" s="158"/>
      <c r="BX136" s="158"/>
      <c r="BY136" s="158"/>
      <c r="BZ136" s="158"/>
      <c r="CA136" s="158"/>
      <c r="CB136" s="158"/>
      <c r="CC136" s="158"/>
      <c r="CD136" s="158"/>
      <c r="CE136" s="158"/>
      <c r="CF136" s="158"/>
      <c r="CG136" s="158"/>
      <c r="CH136" s="158"/>
      <c r="CI136" s="158"/>
      <c r="CJ136" s="158"/>
      <c r="CK136" s="158"/>
      <c r="CL136" s="158"/>
      <c r="CM136" s="158"/>
      <c r="CN136" s="158"/>
      <c r="CO136" s="158"/>
      <c r="CP136" s="158"/>
      <c r="CQ136" s="158"/>
      <c r="CR136" s="158"/>
      <c r="CS136" s="158"/>
    </row>
    <row r="137" spans="1:97" s="157" customFormat="1" x14ac:dyDescent="0.2">
      <c r="A137" s="158" t="s">
        <v>821</v>
      </c>
      <c r="B137" s="94" t="s">
        <v>829</v>
      </c>
      <c r="C137" s="94" t="s">
        <v>904</v>
      </c>
      <c r="D137" s="155" t="str">
        <f t="shared" si="2"/>
        <v>NFPL-2_80</v>
      </c>
      <c r="E137" s="155"/>
      <c r="F137" s="156">
        <v>1997</v>
      </c>
      <c r="G137" s="159">
        <v>11</v>
      </c>
      <c r="H137" s="159">
        <v>12</v>
      </c>
      <c r="I137" s="23"/>
      <c r="J137" s="94">
        <v>60</v>
      </c>
      <c r="K137" s="94">
        <v>80</v>
      </c>
      <c r="L137" s="158"/>
      <c r="M137" s="158"/>
      <c r="N137" s="158"/>
      <c r="O137" s="158"/>
      <c r="P137" s="158"/>
      <c r="Q137" s="158"/>
      <c r="R137" s="158">
        <v>1.4567842986495185</v>
      </c>
      <c r="S137" s="158"/>
      <c r="T137" s="158"/>
      <c r="U137" s="158"/>
      <c r="V137" s="158"/>
      <c r="W137" s="158"/>
      <c r="X137" s="158"/>
      <c r="Y137" s="158"/>
      <c r="Z137" s="158"/>
      <c r="AA137" s="158"/>
      <c r="AB137" s="158"/>
      <c r="AC137" s="158"/>
      <c r="AD137" s="158"/>
      <c r="AE137" s="158"/>
      <c r="AF137" s="158"/>
      <c r="AG137" s="158"/>
      <c r="AH137" s="158"/>
      <c r="AI137" s="158"/>
      <c r="AJ137" s="158"/>
      <c r="AK137" s="158"/>
      <c r="AL137" s="158"/>
      <c r="AM137" s="158"/>
      <c r="AN137" s="158"/>
      <c r="AO137" s="158"/>
      <c r="AP137" s="158">
        <v>0.24299999999999999</v>
      </c>
      <c r="AQ137" s="158"/>
      <c r="AR137" s="158"/>
      <c r="AS137" s="158">
        <v>3.9E-2</v>
      </c>
      <c r="AT137" s="158"/>
      <c r="AU137" s="158"/>
      <c r="AV137" s="158">
        <v>3.82</v>
      </c>
      <c r="AW137" s="158">
        <v>-23.15</v>
      </c>
      <c r="AX137" s="23" t="s">
        <v>865</v>
      </c>
      <c r="AY137" s="23" t="s">
        <v>864</v>
      </c>
      <c r="AZ137" s="158"/>
      <c r="BA137" s="23" t="s">
        <v>864</v>
      </c>
      <c r="BB137" s="23" t="s">
        <v>864</v>
      </c>
      <c r="BC137" s="158"/>
      <c r="BD137" s="158"/>
      <c r="BE137" s="158"/>
      <c r="BF137" s="158"/>
      <c r="BG137" s="158"/>
      <c r="BH137" s="158"/>
      <c r="BI137" s="158"/>
      <c r="BJ137" s="158"/>
      <c r="BK137" s="158"/>
      <c r="BL137" s="158"/>
      <c r="BM137" s="158"/>
      <c r="BN137" s="158"/>
      <c r="BO137" s="158"/>
      <c r="BP137" s="158"/>
      <c r="BQ137" s="158"/>
      <c r="BR137" s="158"/>
      <c r="BS137" s="158"/>
      <c r="BT137" s="158"/>
      <c r="BU137" s="158"/>
      <c r="BV137" s="158"/>
      <c r="BW137" s="158"/>
      <c r="BX137" s="158"/>
      <c r="BY137" s="158"/>
      <c r="BZ137" s="158"/>
      <c r="CA137" s="158"/>
      <c r="CB137" s="158"/>
      <c r="CC137" s="158"/>
      <c r="CD137" s="158"/>
      <c r="CE137" s="158"/>
      <c r="CF137" s="158"/>
      <c r="CG137" s="158"/>
      <c r="CH137" s="158"/>
      <c r="CI137" s="158"/>
      <c r="CJ137" s="158"/>
      <c r="CK137" s="158"/>
      <c r="CL137" s="158"/>
      <c r="CM137" s="158"/>
      <c r="CN137" s="158"/>
      <c r="CO137" s="158"/>
      <c r="CP137" s="158"/>
      <c r="CQ137" s="158"/>
      <c r="CR137" s="158"/>
      <c r="CS137" s="158"/>
    </row>
    <row r="138" spans="1:97" s="157" customFormat="1" x14ac:dyDescent="0.2">
      <c r="A138" s="158" t="s">
        <v>821</v>
      </c>
      <c r="B138" s="94" t="s">
        <v>829</v>
      </c>
      <c r="C138" s="94" t="s">
        <v>904</v>
      </c>
      <c r="D138" s="155" t="str">
        <f t="shared" si="2"/>
        <v>NFPL-2_100</v>
      </c>
      <c r="E138" s="155"/>
      <c r="F138" s="156">
        <v>1997</v>
      </c>
      <c r="G138" s="159">
        <v>11</v>
      </c>
      <c r="H138" s="159">
        <v>12</v>
      </c>
      <c r="I138" s="23"/>
      <c r="J138" s="94">
        <v>80</v>
      </c>
      <c r="K138" s="94">
        <v>100</v>
      </c>
      <c r="L138" s="158"/>
      <c r="M138" s="158"/>
      <c r="N138" s="158"/>
      <c r="O138" s="158"/>
      <c r="P138" s="158"/>
      <c r="Q138" s="158"/>
      <c r="R138" s="158">
        <v>1.4502313904688677</v>
      </c>
      <c r="S138" s="158"/>
      <c r="T138" s="158"/>
      <c r="U138" s="158"/>
      <c r="V138" s="158"/>
      <c r="W138" s="158"/>
      <c r="X138" s="158"/>
      <c r="Y138" s="158"/>
      <c r="Z138" s="158"/>
      <c r="AA138" s="158"/>
      <c r="AB138" s="158"/>
      <c r="AC138" s="158"/>
      <c r="AD138" s="158"/>
      <c r="AE138" s="158"/>
      <c r="AF138" s="158"/>
      <c r="AG138" s="158"/>
      <c r="AH138" s="158"/>
      <c r="AI138" s="158"/>
      <c r="AJ138" s="158"/>
      <c r="AK138" s="158"/>
      <c r="AL138" s="158"/>
      <c r="AM138" s="158"/>
      <c r="AN138" s="158"/>
      <c r="AO138" s="158"/>
      <c r="AP138" s="158">
        <v>0.17100000000000001</v>
      </c>
      <c r="AQ138" s="158"/>
      <c r="AR138" s="158"/>
      <c r="AS138" s="158">
        <v>0.03</v>
      </c>
      <c r="AT138" s="158"/>
      <c r="AU138" s="158"/>
      <c r="AV138" s="158">
        <v>2.74</v>
      </c>
      <c r="AW138" s="158">
        <v>-24.69</v>
      </c>
      <c r="AX138" s="23" t="s">
        <v>865</v>
      </c>
      <c r="AY138" s="23" t="s">
        <v>864</v>
      </c>
      <c r="AZ138" s="158"/>
      <c r="BA138" s="23" t="s">
        <v>864</v>
      </c>
      <c r="BB138" s="23" t="s">
        <v>864</v>
      </c>
      <c r="BC138" s="158"/>
      <c r="BD138" s="158"/>
      <c r="BE138" s="158"/>
      <c r="BF138" s="158"/>
      <c r="BG138" s="158"/>
      <c r="BH138" s="158"/>
      <c r="BI138" s="158"/>
      <c r="BJ138" s="158"/>
      <c r="BK138" s="158"/>
      <c r="BL138" s="158"/>
      <c r="BM138" s="158"/>
      <c r="BN138" s="158"/>
      <c r="BO138" s="158"/>
      <c r="BP138" s="158"/>
      <c r="BQ138" s="158"/>
      <c r="BR138" s="158"/>
      <c r="BS138" s="158"/>
      <c r="BT138" s="158"/>
      <c r="BU138" s="158"/>
      <c r="BV138" s="158"/>
      <c r="BW138" s="158"/>
      <c r="BX138" s="158"/>
      <c r="BY138" s="158"/>
      <c r="BZ138" s="158"/>
      <c r="CA138" s="158"/>
      <c r="CB138" s="158"/>
      <c r="CC138" s="158"/>
      <c r="CD138" s="158"/>
      <c r="CE138" s="158"/>
      <c r="CF138" s="158"/>
      <c r="CG138" s="158"/>
      <c r="CH138" s="158"/>
      <c r="CI138" s="158"/>
      <c r="CJ138" s="158"/>
      <c r="CK138" s="158"/>
      <c r="CL138" s="158"/>
      <c r="CM138" s="158"/>
      <c r="CN138" s="158"/>
      <c r="CO138" s="158"/>
      <c r="CP138" s="158"/>
      <c r="CQ138" s="158"/>
      <c r="CR138" s="158"/>
      <c r="CS138" s="158"/>
    </row>
    <row r="139" spans="1:97" s="157" customFormat="1" x14ac:dyDescent="0.2">
      <c r="A139" s="158" t="s">
        <v>821</v>
      </c>
      <c r="B139" s="94" t="s">
        <v>829</v>
      </c>
      <c r="C139" s="94" t="s">
        <v>905</v>
      </c>
      <c r="D139" s="155" t="str">
        <f t="shared" si="2"/>
        <v>NFPL-3_5</v>
      </c>
      <c r="E139" s="155"/>
      <c r="F139" s="156">
        <v>1997</v>
      </c>
      <c r="G139" s="159">
        <v>11</v>
      </c>
      <c r="H139" s="159">
        <v>12</v>
      </c>
      <c r="I139" s="23"/>
      <c r="J139" s="94">
        <v>0</v>
      </c>
      <c r="K139" s="94">
        <v>5</v>
      </c>
      <c r="L139" s="158"/>
      <c r="M139" s="158"/>
      <c r="N139" s="158"/>
      <c r="O139" s="158"/>
      <c r="P139" s="158"/>
      <c r="Q139" s="158"/>
      <c r="R139" s="158">
        <v>1.1129682997118158</v>
      </c>
      <c r="S139" s="158"/>
      <c r="T139" s="158"/>
      <c r="U139" s="158"/>
      <c r="V139" s="158"/>
      <c r="W139" s="158"/>
      <c r="X139" s="158"/>
      <c r="Y139" s="158"/>
      <c r="Z139" s="158"/>
      <c r="AA139" s="158"/>
      <c r="AB139" s="158"/>
      <c r="AC139" s="158"/>
      <c r="AD139" s="158"/>
      <c r="AE139" s="158"/>
      <c r="AF139" s="158"/>
      <c r="AG139" s="158"/>
      <c r="AH139" s="158"/>
      <c r="AI139" s="158"/>
      <c r="AJ139" s="158"/>
      <c r="AK139" s="158"/>
      <c r="AL139" s="158"/>
      <c r="AM139" s="158"/>
      <c r="AN139" s="158"/>
      <c r="AO139" s="158"/>
      <c r="AP139" s="158">
        <v>1.0940000000000001</v>
      </c>
      <c r="AQ139" s="158"/>
      <c r="AR139" s="158"/>
      <c r="AS139" s="158">
        <v>0.115</v>
      </c>
      <c r="AT139" s="158"/>
      <c r="AU139" s="158"/>
      <c r="AV139" s="158">
        <v>2.4500000000000002</v>
      </c>
      <c r="AW139" s="158">
        <v>-25.05</v>
      </c>
      <c r="AX139" s="23" t="s">
        <v>865</v>
      </c>
      <c r="AY139" s="23" t="s">
        <v>864</v>
      </c>
      <c r="AZ139" s="158"/>
      <c r="BA139" s="23" t="s">
        <v>864</v>
      </c>
      <c r="BB139" s="23" t="s">
        <v>864</v>
      </c>
      <c r="BC139" s="158"/>
      <c r="BD139" s="158"/>
      <c r="BE139" s="158"/>
      <c r="BF139" s="158"/>
      <c r="BG139" s="158"/>
      <c r="BH139" s="158"/>
      <c r="BI139" s="158"/>
      <c r="BJ139" s="158"/>
      <c r="BK139" s="158"/>
      <c r="BL139" s="158"/>
      <c r="BM139" s="158"/>
      <c r="BN139" s="158"/>
      <c r="BO139" s="158"/>
      <c r="BP139" s="158"/>
      <c r="BQ139" s="158"/>
      <c r="BR139" s="158"/>
      <c r="BS139" s="158"/>
      <c r="BT139" s="158"/>
      <c r="BU139" s="158"/>
      <c r="BV139" s="158"/>
      <c r="BW139" s="158"/>
      <c r="BX139" s="158"/>
      <c r="BY139" s="158"/>
      <c r="BZ139" s="158"/>
      <c r="CA139" s="158"/>
      <c r="CB139" s="158"/>
      <c r="CC139" s="158"/>
      <c r="CD139" s="158"/>
      <c r="CE139" s="158"/>
      <c r="CF139" s="158"/>
      <c r="CG139" s="158"/>
      <c r="CH139" s="158"/>
      <c r="CI139" s="158"/>
      <c r="CJ139" s="158"/>
      <c r="CK139" s="158"/>
      <c r="CL139" s="158"/>
      <c r="CM139" s="158"/>
      <c r="CN139" s="158"/>
      <c r="CO139" s="158"/>
      <c r="CP139" s="158"/>
      <c r="CQ139" s="158"/>
      <c r="CR139" s="158"/>
      <c r="CS139" s="158"/>
    </row>
    <row r="140" spans="1:97" s="157" customFormat="1" x14ac:dyDescent="0.2">
      <c r="A140" s="158" t="s">
        <v>821</v>
      </c>
      <c r="B140" s="94" t="s">
        <v>829</v>
      </c>
      <c r="C140" s="94" t="s">
        <v>905</v>
      </c>
      <c r="D140" s="155" t="str">
        <f t="shared" si="2"/>
        <v>NFPL-3_10</v>
      </c>
      <c r="E140" s="155"/>
      <c r="F140" s="156">
        <v>1997</v>
      </c>
      <c r="G140" s="159">
        <v>11</v>
      </c>
      <c r="H140" s="159">
        <v>12</v>
      </c>
      <c r="I140" s="23"/>
      <c r="J140" s="94">
        <v>5</v>
      </c>
      <c r="K140" s="94">
        <v>10</v>
      </c>
      <c r="L140" s="158"/>
      <c r="M140" s="158"/>
      <c r="N140" s="158"/>
      <c r="O140" s="158"/>
      <c r="P140" s="158"/>
      <c r="Q140" s="158"/>
      <c r="R140" s="158">
        <v>1.4670893371757923</v>
      </c>
      <c r="S140" s="158"/>
      <c r="T140" s="158"/>
      <c r="U140" s="158"/>
      <c r="V140" s="158"/>
      <c r="W140" s="158"/>
      <c r="X140" s="158"/>
      <c r="Y140" s="158"/>
      <c r="Z140" s="158"/>
      <c r="AA140" s="158"/>
      <c r="AB140" s="158"/>
      <c r="AC140" s="158"/>
      <c r="AD140" s="158"/>
      <c r="AE140" s="158"/>
      <c r="AF140" s="158"/>
      <c r="AG140" s="158"/>
      <c r="AH140" s="158"/>
      <c r="AI140" s="158"/>
      <c r="AJ140" s="158"/>
      <c r="AK140" s="158"/>
      <c r="AL140" s="158"/>
      <c r="AM140" s="158"/>
      <c r="AN140" s="158"/>
      <c r="AO140" s="158"/>
      <c r="AP140" s="158">
        <v>1.3320000000000001</v>
      </c>
      <c r="AQ140" s="158"/>
      <c r="AR140" s="158"/>
      <c r="AS140" s="158">
        <v>0.127</v>
      </c>
      <c r="AT140" s="158"/>
      <c r="AU140" s="158"/>
      <c r="AV140" s="158">
        <v>2.94</v>
      </c>
      <c r="AW140" s="158">
        <v>-25.25</v>
      </c>
      <c r="AX140" s="23" t="s">
        <v>865</v>
      </c>
      <c r="AY140" s="23" t="s">
        <v>864</v>
      </c>
      <c r="AZ140" s="158"/>
      <c r="BA140" s="23" t="s">
        <v>864</v>
      </c>
      <c r="BB140" s="23" t="s">
        <v>864</v>
      </c>
      <c r="BC140" s="158"/>
      <c r="BD140" s="158"/>
      <c r="BE140" s="158"/>
      <c r="BF140" s="158"/>
      <c r="BG140" s="158"/>
      <c r="BH140" s="158"/>
      <c r="BI140" s="158"/>
      <c r="BJ140" s="158"/>
      <c r="BK140" s="158"/>
      <c r="BL140" s="158"/>
      <c r="BM140" s="158"/>
      <c r="BN140" s="158"/>
      <c r="BO140" s="158"/>
      <c r="BP140" s="158"/>
      <c r="BQ140" s="158"/>
      <c r="BR140" s="158"/>
      <c r="BS140" s="158"/>
      <c r="BT140" s="158"/>
      <c r="BU140" s="158"/>
      <c r="BV140" s="158"/>
      <c r="BW140" s="158"/>
      <c r="BX140" s="158"/>
      <c r="BY140" s="158"/>
      <c r="BZ140" s="158"/>
      <c r="CA140" s="158"/>
      <c r="CB140" s="158"/>
      <c r="CC140" s="158"/>
      <c r="CD140" s="158"/>
      <c r="CE140" s="158"/>
      <c r="CF140" s="158"/>
      <c r="CG140" s="158"/>
      <c r="CH140" s="158"/>
      <c r="CI140" s="158"/>
      <c r="CJ140" s="158"/>
      <c r="CK140" s="158"/>
      <c r="CL140" s="158"/>
      <c r="CM140" s="158"/>
      <c r="CN140" s="158"/>
      <c r="CO140" s="158"/>
      <c r="CP140" s="158"/>
      <c r="CQ140" s="158"/>
      <c r="CR140" s="158"/>
      <c r="CS140" s="158"/>
    </row>
    <row r="141" spans="1:97" s="157" customFormat="1" x14ac:dyDescent="0.2">
      <c r="A141" s="158" t="s">
        <v>821</v>
      </c>
      <c r="B141" s="94" t="s">
        <v>829</v>
      </c>
      <c r="C141" s="94" t="s">
        <v>905</v>
      </c>
      <c r="D141" s="155" t="str">
        <f t="shared" si="2"/>
        <v>NFPL-3_20</v>
      </c>
      <c r="E141" s="155"/>
      <c r="F141" s="156">
        <v>1997</v>
      </c>
      <c r="G141" s="159">
        <v>11</v>
      </c>
      <c r="H141" s="159">
        <v>12</v>
      </c>
      <c r="I141" s="23"/>
      <c r="J141" s="94">
        <v>10</v>
      </c>
      <c r="K141" s="94">
        <v>20</v>
      </c>
      <c r="L141" s="158"/>
      <c r="M141" s="158"/>
      <c r="N141" s="158"/>
      <c r="O141" s="158"/>
      <c r="P141" s="158"/>
      <c r="Q141" s="158"/>
      <c r="R141" s="158">
        <v>1.5283566180004018</v>
      </c>
      <c r="S141" s="158"/>
      <c r="T141" s="158"/>
      <c r="U141" s="158"/>
      <c r="V141" s="158"/>
      <c r="W141" s="158"/>
      <c r="X141" s="158"/>
      <c r="Y141" s="158"/>
      <c r="Z141" s="158"/>
      <c r="AA141" s="158"/>
      <c r="AB141" s="158"/>
      <c r="AC141" s="158"/>
      <c r="AD141" s="158"/>
      <c r="AE141" s="158"/>
      <c r="AF141" s="158"/>
      <c r="AG141" s="158"/>
      <c r="AH141" s="158"/>
      <c r="AI141" s="158"/>
      <c r="AJ141" s="158"/>
      <c r="AK141" s="158"/>
      <c r="AL141" s="158"/>
      <c r="AM141" s="158"/>
      <c r="AN141" s="158"/>
      <c r="AO141" s="158"/>
      <c r="AP141" s="158">
        <v>0.83</v>
      </c>
      <c r="AQ141" s="158"/>
      <c r="AR141" s="158"/>
      <c r="AS141" s="158">
        <v>9.0999999999999998E-2</v>
      </c>
      <c r="AT141" s="158"/>
      <c r="AU141" s="158"/>
      <c r="AV141" s="158">
        <v>3.94</v>
      </c>
      <c r="AW141" s="158">
        <v>-23.51</v>
      </c>
      <c r="AX141" s="23" t="s">
        <v>865</v>
      </c>
      <c r="AY141" s="23" t="s">
        <v>862</v>
      </c>
      <c r="AZ141" s="158"/>
      <c r="BA141" s="23">
        <v>121</v>
      </c>
      <c r="BB141" s="23">
        <v>6.7</v>
      </c>
      <c r="BC141" s="158"/>
      <c r="BD141" s="158"/>
      <c r="BE141" s="158"/>
      <c r="BF141" s="158"/>
      <c r="BG141" s="158"/>
      <c r="BH141" s="158"/>
      <c r="BI141" s="158"/>
      <c r="BJ141" s="158"/>
      <c r="BK141" s="158"/>
      <c r="BL141" s="158"/>
      <c r="BM141" s="158"/>
      <c r="BN141" s="158"/>
      <c r="BO141" s="158"/>
      <c r="BP141" s="158"/>
      <c r="BQ141" s="158"/>
      <c r="BR141" s="158"/>
      <c r="BS141" s="158"/>
      <c r="BT141" s="158"/>
      <c r="BU141" s="158"/>
      <c r="BV141" s="158"/>
      <c r="BW141" s="158"/>
      <c r="BX141" s="158"/>
      <c r="BY141" s="158"/>
      <c r="BZ141" s="158"/>
      <c r="CA141" s="158"/>
      <c r="CB141" s="158"/>
      <c r="CC141" s="158"/>
      <c r="CD141" s="158"/>
      <c r="CE141" s="158"/>
      <c r="CF141" s="158"/>
      <c r="CG141" s="158"/>
      <c r="CH141" s="158"/>
      <c r="CI141" s="158"/>
      <c r="CJ141" s="158"/>
      <c r="CK141" s="158"/>
      <c r="CL141" s="158"/>
      <c r="CM141" s="158"/>
      <c r="CN141" s="158"/>
      <c r="CO141" s="158"/>
      <c r="CP141" s="158"/>
      <c r="CQ141" s="158"/>
      <c r="CR141" s="158"/>
      <c r="CS141" s="158"/>
    </row>
    <row r="142" spans="1:97" s="157" customFormat="1" x14ac:dyDescent="0.2">
      <c r="A142" s="158" t="s">
        <v>821</v>
      </c>
      <c r="B142" s="94" t="s">
        <v>829</v>
      </c>
      <c r="C142" s="94" t="s">
        <v>905</v>
      </c>
      <c r="D142" s="155" t="str">
        <f t="shared" si="2"/>
        <v>NFPL-3_40</v>
      </c>
      <c r="E142" s="155"/>
      <c r="F142" s="156">
        <v>1997</v>
      </c>
      <c r="G142" s="159">
        <v>11</v>
      </c>
      <c r="H142" s="159">
        <v>12</v>
      </c>
      <c r="I142" s="23"/>
      <c r="J142" s="94">
        <v>20</v>
      </c>
      <c r="K142" s="94">
        <v>40</v>
      </c>
      <c r="L142" s="158"/>
      <c r="M142" s="158"/>
      <c r="N142" s="158"/>
      <c r="O142" s="158"/>
      <c r="P142" s="158"/>
      <c r="Q142" s="158"/>
      <c r="R142" s="158">
        <v>1.3341721055804565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8"/>
      <c r="AH142" s="158"/>
      <c r="AI142" s="158"/>
      <c r="AJ142" s="158"/>
      <c r="AK142" s="158"/>
      <c r="AL142" s="158"/>
      <c r="AM142" s="158"/>
      <c r="AN142" s="158"/>
      <c r="AO142" s="158"/>
      <c r="AP142" s="158">
        <v>0.747</v>
      </c>
      <c r="AQ142" s="158"/>
      <c r="AR142" s="158"/>
      <c r="AS142" s="158">
        <v>8.6999999999999994E-2</v>
      </c>
      <c r="AT142" s="158"/>
      <c r="AU142" s="158"/>
      <c r="AV142" s="158">
        <v>3.55</v>
      </c>
      <c r="AW142" s="158">
        <v>-23.52</v>
      </c>
      <c r="AX142" s="23" t="s">
        <v>865</v>
      </c>
      <c r="AY142" s="23" t="s">
        <v>863</v>
      </c>
      <c r="AZ142" s="158"/>
      <c r="BA142" s="23">
        <v>123.2</v>
      </c>
      <c r="BB142" s="23">
        <v>6.8</v>
      </c>
      <c r="BC142" s="158"/>
      <c r="BD142" s="158"/>
      <c r="BE142" s="158"/>
      <c r="BF142" s="158"/>
      <c r="BG142" s="158"/>
      <c r="BH142" s="158"/>
      <c r="BI142" s="158"/>
      <c r="BJ142" s="158"/>
      <c r="BK142" s="158"/>
      <c r="BL142" s="158"/>
      <c r="BM142" s="158"/>
      <c r="BN142" s="158"/>
      <c r="BO142" s="158"/>
      <c r="BP142" s="158"/>
      <c r="BQ142" s="158"/>
      <c r="BR142" s="158"/>
      <c r="BS142" s="158"/>
      <c r="BT142" s="158"/>
      <c r="BU142" s="158"/>
      <c r="BV142" s="158"/>
      <c r="BW142" s="158"/>
      <c r="BX142" s="158"/>
      <c r="BY142" s="158"/>
      <c r="BZ142" s="158"/>
      <c r="CA142" s="158"/>
      <c r="CB142" s="158"/>
      <c r="CC142" s="158"/>
      <c r="CD142" s="158"/>
      <c r="CE142" s="158"/>
      <c r="CF142" s="158"/>
      <c r="CG142" s="158"/>
      <c r="CH142" s="158"/>
      <c r="CI142" s="158"/>
      <c r="CJ142" s="158"/>
      <c r="CK142" s="158"/>
      <c r="CL142" s="158"/>
      <c r="CM142" s="158"/>
      <c r="CN142" s="158"/>
      <c r="CO142" s="158"/>
      <c r="CP142" s="158"/>
      <c r="CQ142" s="158"/>
      <c r="CR142" s="158"/>
      <c r="CS142" s="158"/>
    </row>
    <row r="143" spans="1:97" s="157" customFormat="1" x14ac:dyDescent="0.2">
      <c r="A143" s="158" t="s">
        <v>821</v>
      </c>
      <c r="B143" s="94" t="s">
        <v>829</v>
      </c>
      <c r="C143" s="94" t="s">
        <v>905</v>
      </c>
      <c r="D143" s="155" t="str">
        <f t="shared" si="2"/>
        <v>NFPL-3_60</v>
      </c>
      <c r="E143" s="155"/>
      <c r="F143" s="156">
        <v>1997</v>
      </c>
      <c r="G143" s="159">
        <v>11</v>
      </c>
      <c r="H143" s="159">
        <v>12</v>
      </c>
      <c r="I143" s="23"/>
      <c r="J143" s="94">
        <v>40</v>
      </c>
      <c r="K143" s="94">
        <v>60</v>
      </c>
      <c r="L143" s="158"/>
      <c r="M143" s="158"/>
      <c r="N143" s="158"/>
      <c r="O143" s="158"/>
      <c r="P143" s="158"/>
      <c r="Q143" s="158"/>
      <c r="R143" s="158">
        <v>1.4221995054738621</v>
      </c>
      <c r="S143" s="158"/>
      <c r="T143" s="158"/>
      <c r="U143" s="158"/>
      <c r="V143" s="158"/>
      <c r="W143" s="158"/>
      <c r="X143" s="158"/>
      <c r="Y143" s="158"/>
      <c r="Z143" s="158"/>
      <c r="AA143" s="158"/>
      <c r="AB143" s="158"/>
      <c r="AC143" s="158"/>
      <c r="AD143" s="158"/>
      <c r="AE143" s="158"/>
      <c r="AF143" s="158"/>
      <c r="AG143" s="158"/>
      <c r="AH143" s="158"/>
      <c r="AI143" s="158"/>
      <c r="AJ143" s="158"/>
      <c r="AK143" s="158"/>
      <c r="AL143" s="158"/>
      <c r="AM143" s="158"/>
      <c r="AN143" s="158"/>
      <c r="AO143" s="158"/>
      <c r="AP143" s="158">
        <v>0.218</v>
      </c>
      <c r="AQ143" s="158"/>
      <c r="AR143" s="158"/>
      <c r="AS143" s="158">
        <v>3.5999999999999997E-2</v>
      </c>
      <c r="AT143" s="158"/>
      <c r="AU143" s="158"/>
      <c r="AV143" s="158">
        <v>4.16</v>
      </c>
      <c r="AW143" s="158">
        <v>-23.97</v>
      </c>
      <c r="AX143" s="23" t="s">
        <v>865</v>
      </c>
      <c r="AY143" s="23" t="s">
        <v>864</v>
      </c>
      <c r="AZ143" s="158"/>
      <c r="BA143" s="23" t="s">
        <v>864</v>
      </c>
      <c r="BB143" s="23" t="s">
        <v>864</v>
      </c>
      <c r="BC143" s="158"/>
      <c r="BD143" s="158"/>
      <c r="BE143" s="158"/>
      <c r="BF143" s="158"/>
      <c r="BG143" s="158"/>
      <c r="BH143" s="158"/>
      <c r="BI143" s="158"/>
      <c r="BJ143" s="158"/>
      <c r="BK143" s="158"/>
      <c r="BL143" s="158"/>
      <c r="BM143" s="158"/>
      <c r="BN143" s="158"/>
      <c r="BO143" s="158"/>
      <c r="BP143" s="158"/>
      <c r="BQ143" s="158"/>
      <c r="BR143" s="158"/>
      <c r="BS143" s="158"/>
      <c r="BT143" s="158"/>
      <c r="BU143" s="158"/>
      <c r="BV143" s="158"/>
      <c r="BW143" s="158"/>
      <c r="BX143" s="158"/>
      <c r="BY143" s="158"/>
      <c r="BZ143" s="158"/>
      <c r="CA143" s="158"/>
      <c r="CB143" s="158"/>
      <c r="CC143" s="158"/>
      <c r="CD143" s="158"/>
      <c r="CE143" s="158"/>
      <c r="CF143" s="158"/>
      <c r="CG143" s="158"/>
      <c r="CH143" s="158"/>
      <c r="CI143" s="158"/>
      <c r="CJ143" s="158"/>
      <c r="CK143" s="158"/>
      <c r="CL143" s="158"/>
      <c r="CM143" s="158"/>
      <c r="CN143" s="158"/>
      <c r="CO143" s="158"/>
      <c r="CP143" s="158"/>
      <c r="CQ143" s="158"/>
      <c r="CR143" s="158"/>
      <c r="CS143" s="158"/>
    </row>
    <row r="144" spans="1:97" s="157" customFormat="1" x14ac:dyDescent="0.2">
      <c r="A144" s="158" t="s">
        <v>821</v>
      </c>
      <c r="B144" s="94" t="s">
        <v>829</v>
      </c>
      <c r="C144" s="94" t="s">
        <v>905</v>
      </c>
      <c r="D144" s="155" t="str">
        <f t="shared" si="2"/>
        <v>NFPL-3_80</v>
      </c>
      <c r="E144" s="155"/>
      <c r="F144" s="156">
        <v>1997</v>
      </c>
      <c r="G144" s="159">
        <v>11</v>
      </c>
      <c r="H144" s="159">
        <v>12</v>
      </c>
      <c r="I144" s="23"/>
      <c r="J144" s="94">
        <v>60</v>
      </c>
      <c r="K144" s="94">
        <v>80</v>
      </c>
      <c r="L144" s="158"/>
      <c r="M144" s="158"/>
      <c r="N144" s="158"/>
      <c r="O144" s="158"/>
      <c r="P144" s="158"/>
      <c r="Q144" s="158"/>
      <c r="R144" s="158">
        <v>1.2730116292277178</v>
      </c>
      <c r="S144" s="158"/>
      <c r="T144" s="158"/>
      <c r="U144" s="158"/>
      <c r="V144" s="158"/>
      <c r="W144" s="158"/>
      <c r="X144" s="158"/>
      <c r="Y144" s="158"/>
      <c r="Z144" s="158"/>
      <c r="AA144" s="158"/>
      <c r="AB144" s="158"/>
      <c r="AC144" s="158"/>
      <c r="AD144" s="158"/>
      <c r="AE144" s="158"/>
      <c r="AF144" s="158"/>
      <c r="AG144" s="158"/>
      <c r="AH144" s="158"/>
      <c r="AI144" s="158"/>
      <c r="AJ144" s="158"/>
      <c r="AK144" s="158"/>
      <c r="AL144" s="158"/>
      <c r="AM144" s="158"/>
      <c r="AN144" s="158"/>
      <c r="AO144" s="158"/>
      <c r="AP144" s="158">
        <v>0.16</v>
      </c>
      <c r="AQ144" s="158"/>
      <c r="AR144" s="158"/>
      <c r="AS144" s="158">
        <v>2.8000000000000001E-2</v>
      </c>
      <c r="AT144" s="158"/>
      <c r="AU144" s="158"/>
      <c r="AV144" s="158">
        <v>3.28</v>
      </c>
      <c r="AW144" s="158">
        <v>-24.12</v>
      </c>
      <c r="AX144" s="23" t="s">
        <v>865</v>
      </c>
      <c r="AY144" s="23" t="s">
        <v>864</v>
      </c>
      <c r="AZ144" s="158"/>
      <c r="BA144" s="23" t="s">
        <v>864</v>
      </c>
      <c r="BB144" s="23" t="s">
        <v>864</v>
      </c>
      <c r="BC144" s="158"/>
      <c r="BD144" s="158"/>
      <c r="BE144" s="158"/>
      <c r="BF144" s="158"/>
      <c r="BG144" s="158"/>
      <c r="BH144" s="158"/>
      <c r="BI144" s="158"/>
      <c r="BJ144" s="158"/>
      <c r="BK144" s="158"/>
      <c r="BL144" s="158"/>
      <c r="BM144" s="158"/>
      <c r="BN144" s="158"/>
      <c r="BO144" s="158"/>
      <c r="BP144" s="158"/>
      <c r="BQ144" s="158"/>
      <c r="BR144" s="158"/>
      <c r="BS144" s="158"/>
      <c r="BT144" s="158"/>
      <c r="BU144" s="158"/>
      <c r="BV144" s="158"/>
      <c r="BW144" s="158"/>
      <c r="BX144" s="158"/>
      <c r="BY144" s="158"/>
      <c r="BZ144" s="158"/>
      <c r="CA144" s="158"/>
      <c r="CB144" s="158"/>
      <c r="CC144" s="158"/>
      <c r="CD144" s="158"/>
      <c r="CE144" s="158"/>
      <c r="CF144" s="158"/>
      <c r="CG144" s="158"/>
      <c r="CH144" s="158"/>
      <c r="CI144" s="158"/>
      <c r="CJ144" s="158"/>
      <c r="CK144" s="158"/>
      <c r="CL144" s="158"/>
      <c r="CM144" s="158"/>
      <c r="CN144" s="158"/>
      <c r="CO144" s="158"/>
      <c r="CP144" s="158"/>
      <c r="CQ144" s="158"/>
      <c r="CR144" s="158"/>
      <c r="CS144" s="158"/>
    </row>
    <row r="145" spans="1:97" s="157" customFormat="1" x14ac:dyDescent="0.2">
      <c r="A145" s="158" t="s">
        <v>821</v>
      </c>
      <c r="B145" s="94" t="s">
        <v>829</v>
      </c>
      <c r="C145" s="94" t="s">
        <v>905</v>
      </c>
      <c r="D145" s="155" t="str">
        <f t="shared" si="2"/>
        <v>NFPL-3_100</v>
      </c>
      <c r="E145" s="155"/>
      <c r="F145" s="156">
        <v>1997</v>
      </c>
      <c r="G145" s="159">
        <v>11</v>
      </c>
      <c r="H145" s="159">
        <v>12</v>
      </c>
      <c r="I145" s="23"/>
      <c r="J145" s="94">
        <v>80</v>
      </c>
      <c r="K145" s="94">
        <v>100</v>
      </c>
      <c r="L145" s="158"/>
      <c r="M145" s="158"/>
      <c r="N145" s="158"/>
      <c r="O145" s="158"/>
      <c r="P145" s="158"/>
      <c r="Q145" s="158"/>
      <c r="R145" s="158">
        <v>1.303446247222295</v>
      </c>
      <c r="S145" s="158"/>
      <c r="T145" s="158"/>
      <c r="U145" s="158"/>
      <c r="V145" s="158"/>
      <c r="W145" s="158"/>
      <c r="X145" s="158"/>
      <c r="Y145" s="158"/>
      <c r="Z145" s="158"/>
      <c r="AA145" s="158"/>
      <c r="AB145" s="158"/>
      <c r="AC145" s="158"/>
      <c r="AD145" s="158"/>
      <c r="AE145" s="158"/>
      <c r="AF145" s="158"/>
      <c r="AG145" s="158"/>
      <c r="AH145" s="158"/>
      <c r="AI145" s="158"/>
      <c r="AJ145" s="158"/>
      <c r="AK145" s="158"/>
      <c r="AL145" s="158"/>
      <c r="AM145" s="158"/>
      <c r="AN145" s="158"/>
      <c r="AO145" s="158"/>
      <c r="AP145" s="158">
        <v>0.122</v>
      </c>
      <c r="AQ145" s="158"/>
      <c r="AR145" s="158"/>
      <c r="AS145" s="158">
        <v>2.5999999999999999E-2</v>
      </c>
      <c r="AT145" s="158"/>
      <c r="AU145" s="158"/>
      <c r="AV145" s="158">
        <v>3.34</v>
      </c>
      <c r="AW145" s="158">
        <v>-24.64</v>
      </c>
      <c r="AX145" s="23" t="s">
        <v>865</v>
      </c>
      <c r="AY145" s="23" t="s">
        <v>864</v>
      </c>
      <c r="AZ145" s="158"/>
      <c r="BA145" s="23" t="s">
        <v>864</v>
      </c>
      <c r="BB145" s="23" t="s">
        <v>864</v>
      </c>
      <c r="BC145" s="158"/>
      <c r="BD145" s="158"/>
      <c r="BE145" s="158"/>
      <c r="BF145" s="158"/>
      <c r="BG145" s="158"/>
      <c r="BH145" s="158"/>
      <c r="BI145" s="158"/>
      <c r="BJ145" s="158"/>
      <c r="BK145" s="158"/>
      <c r="BL145" s="158"/>
      <c r="BM145" s="158"/>
      <c r="BN145" s="158"/>
      <c r="BO145" s="158"/>
      <c r="BP145" s="158"/>
      <c r="BQ145" s="158"/>
      <c r="BR145" s="158"/>
      <c r="BS145" s="158"/>
      <c r="BT145" s="158"/>
      <c r="BU145" s="158"/>
      <c r="BV145" s="158"/>
      <c r="BW145" s="158"/>
      <c r="BX145" s="158"/>
      <c r="BY145" s="158"/>
      <c r="BZ145" s="158"/>
      <c r="CA145" s="158"/>
      <c r="CB145" s="158"/>
      <c r="CC145" s="158"/>
      <c r="CD145" s="158"/>
      <c r="CE145" s="158"/>
      <c r="CF145" s="158"/>
      <c r="CG145" s="158"/>
      <c r="CH145" s="158"/>
      <c r="CI145" s="158"/>
      <c r="CJ145" s="158"/>
      <c r="CK145" s="158"/>
      <c r="CL145" s="158"/>
      <c r="CM145" s="158"/>
      <c r="CN145" s="158"/>
      <c r="CO145" s="158"/>
      <c r="CP145" s="158"/>
      <c r="CQ145" s="158"/>
      <c r="CR145" s="158"/>
      <c r="CS145" s="158"/>
    </row>
    <row r="146" spans="1:97" s="157" customFormat="1" x14ac:dyDescent="0.2">
      <c r="A146" s="158" t="s">
        <v>821</v>
      </c>
      <c r="B146" s="94" t="s">
        <v>829</v>
      </c>
      <c r="C146" s="94" t="s">
        <v>906</v>
      </c>
      <c r="D146" s="155" t="str">
        <f t="shared" si="2"/>
        <v>NFPL-4_5</v>
      </c>
      <c r="E146" s="155"/>
      <c r="F146" s="156">
        <v>1997</v>
      </c>
      <c r="G146" s="159">
        <v>11</v>
      </c>
      <c r="H146" s="159">
        <v>12</v>
      </c>
      <c r="I146" s="23"/>
      <c r="J146" s="94">
        <v>0</v>
      </c>
      <c r="K146" s="94">
        <v>5</v>
      </c>
      <c r="L146" s="158"/>
      <c r="M146" s="158"/>
      <c r="N146" s="158"/>
      <c r="O146" s="158"/>
      <c r="P146" s="158"/>
      <c r="Q146" s="158"/>
      <c r="R146" s="158">
        <v>1.5173331104691428</v>
      </c>
      <c r="S146" s="158"/>
      <c r="T146" s="158"/>
      <c r="U146" s="158"/>
      <c r="V146" s="158"/>
      <c r="W146" s="158"/>
      <c r="X146" s="158"/>
      <c r="Y146" s="158"/>
      <c r="Z146" s="158"/>
      <c r="AA146" s="158"/>
      <c r="AB146" s="158"/>
      <c r="AC146" s="158"/>
      <c r="AD146" s="158"/>
      <c r="AE146" s="158"/>
      <c r="AF146" s="158"/>
      <c r="AG146" s="158"/>
      <c r="AH146" s="158"/>
      <c r="AI146" s="158"/>
      <c r="AJ146" s="158"/>
      <c r="AK146" s="158"/>
      <c r="AL146" s="158"/>
      <c r="AM146" s="158"/>
      <c r="AN146" s="158"/>
      <c r="AO146" s="158"/>
      <c r="AP146" s="158">
        <v>0.96</v>
      </c>
      <c r="AQ146" s="158"/>
      <c r="AR146" s="158"/>
      <c r="AS146" s="158">
        <v>0.09</v>
      </c>
      <c r="AT146" s="158"/>
      <c r="AU146" s="158"/>
      <c r="AV146" s="158">
        <v>2.88</v>
      </c>
      <c r="AW146" s="158">
        <v>-24.26</v>
      </c>
      <c r="AX146" s="23" t="s">
        <v>865</v>
      </c>
      <c r="AY146" s="23" t="s">
        <v>864</v>
      </c>
      <c r="AZ146" s="158"/>
      <c r="BA146" s="23" t="s">
        <v>864</v>
      </c>
      <c r="BB146" s="23" t="s">
        <v>864</v>
      </c>
      <c r="BC146" s="158"/>
      <c r="BD146" s="158"/>
      <c r="BE146" s="158"/>
      <c r="BF146" s="158"/>
      <c r="BG146" s="158"/>
      <c r="BH146" s="158"/>
      <c r="BI146" s="158"/>
      <c r="BJ146" s="158"/>
      <c r="BK146" s="158"/>
      <c r="BL146" s="158"/>
      <c r="BM146" s="158"/>
      <c r="BN146" s="158"/>
      <c r="BO146" s="158"/>
      <c r="BP146" s="158"/>
      <c r="BQ146" s="158"/>
      <c r="BR146" s="158"/>
      <c r="BS146" s="158"/>
      <c r="BT146" s="158"/>
      <c r="BU146" s="158"/>
      <c r="BV146" s="158"/>
      <c r="BW146" s="158"/>
      <c r="BX146" s="158"/>
      <c r="BY146" s="158"/>
      <c r="BZ146" s="158"/>
      <c r="CA146" s="158"/>
      <c r="CB146" s="158"/>
      <c r="CC146" s="158"/>
      <c r="CD146" s="158"/>
      <c r="CE146" s="158"/>
      <c r="CF146" s="158"/>
      <c r="CG146" s="158"/>
      <c r="CH146" s="158"/>
      <c r="CI146" s="158"/>
      <c r="CJ146" s="158"/>
      <c r="CK146" s="158"/>
      <c r="CL146" s="158"/>
      <c r="CM146" s="158"/>
      <c r="CN146" s="158"/>
      <c r="CO146" s="158"/>
      <c r="CP146" s="158"/>
      <c r="CQ146" s="158"/>
      <c r="CR146" s="158"/>
      <c r="CS146" s="158"/>
    </row>
    <row r="147" spans="1:97" s="157" customFormat="1" x14ac:dyDescent="0.2">
      <c r="A147" s="158" t="s">
        <v>821</v>
      </c>
      <c r="B147" s="94" t="s">
        <v>829</v>
      </c>
      <c r="C147" s="94" t="s">
        <v>906</v>
      </c>
      <c r="D147" s="155" t="str">
        <f t="shared" si="2"/>
        <v>NFPL-4_10</v>
      </c>
      <c r="E147" s="155"/>
      <c r="F147" s="156">
        <v>1997</v>
      </c>
      <c r="G147" s="159">
        <v>11</v>
      </c>
      <c r="H147" s="159">
        <v>12</v>
      </c>
      <c r="I147" s="23"/>
      <c r="J147" s="94">
        <v>5</v>
      </c>
      <c r="K147" s="94">
        <v>10</v>
      </c>
      <c r="L147" s="158"/>
      <c r="M147" s="158"/>
      <c r="N147" s="158"/>
      <c r="O147" s="158"/>
      <c r="P147" s="158"/>
      <c r="Q147" s="158"/>
      <c r="R147" s="158">
        <v>1.523842774260864</v>
      </c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  <c r="AD147" s="158"/>
      <c r="AE147" s="158"/>
      <c r="AF147" s="158"/>
      <c r="AG147" s="158"/>
      <c r="AH147" s="158"/>
      <c r="AI147" s="158"/>
      <c r="AJ147" s="158"/>
      <c r="AK147" s="158"/>
      <c r="AL147" s="158"/>
      <c r="AM147" s="158"/>
      <c r="AN147" s="158"/>
      <c r="AO147" s="158"/>
      <c r="AP147" s="158">
        <v>1.107</v>
      </c>
      <c r="AQ147" s="158"/>
      <c r="AR147" s="158"/>
      <c r="AS147" s="158">
        <v>0.114</v>
      </c>
      <c r="AT147" s="158"/>
      <c r="AU147" s="158"/>
      <c r="AV147" s="158">
        <v>3.39</v>
      </c>
      <c r="AW147" s="158">
        <v>-24.93</v>
      </c>
      <c r="AX147" s="23" t="s">
        <v>865</v>
      </c>
      <c r="AY147" s="23" t="s">
        <v>864</v>
      </c>
      <c r="AZ147" s="158"/>
      <c r="BA147" s="23" t="s">
        <v>864</v>
      </c>
      <c r="BB147" s="23" t="s">
        <v>864</v>
      </c>
      <c r="BC147" s="158"/>
      <c r="BD147" s="158"/>
      <c r="BE147" s="158"/>
      <c r="BF147" s="158"/>
      <c r="BG147" s="158"/>
      <c r="BH147" s="158"/>
      <c r="BI147" s="158"/>
      <c r="BJ147" s="158"/>
      <c r="BK147" s="158"/>
      <c r="BL147" s="158"/>
      <c r="BM147" s="158"/>
      <c r="BN147" s="158"/>
      <c r="BO147" s="158"/>
      <c r="BP147" s="158"/>
      <c r="BQ147" s="158"/>
      <c r="BR147" s="158"/>
      <c r="BS147" s="158"/>
      <c r="BT147" s="158"/>
      <c r="BU147" s="158"/>
      <c r="BV147" s="158"/>
      <c r="BW147" s="158"/>
      <c r="BX147" s="158"/>
      <c r="BY147" s="158"/>
      <c r="BZ147" s="158"/>
      <c r="CA147" s="158"/>
      <c r="CB147" s="158"/>
      <c r="CC147" s="158"/>
      <c r="CD147" s="158"/>
      <c r="CE147" s="158"/>
      <c r="CF147" s="158"/>
      <c r="CG147" s="158"/>
      <c r="CH147" s="158"/>
      <c r="CI147" s="158"/>
      <c r="CJ147" s="158"/>
      <c r="CK147" s="158"/>
      <c r="CL147" s="158"/>
      <c r="CM147" s="158"/>
      <c r="CN147" s="158"/>
      <c r="CO147" s="158"/>
      <c r="CP147" s="158"/>
      <c r="CQ147" s="158"/>
      <c r="CR147" s="158"/>
      <c r="CS147" s="158"/>
    </row>
    <row r="148" spans="1:97" s="157" customFormat="1" x14ac:dyDescent="0.2">
      <c r="A148" s="158" t="s">
        <v>821</v>
      </c>
      <c r="B148" s="94" t="s">
        <v>829</v>
      </c>
      <c r="C148" s="94" t="s">
        <v>906</v>
      </c>
      <c r="D148" s="155" t="str">
        <f t="shared" si="2"/>
        <v>NFPL-4_20</v>
      </c>
      <c r="E148" s="155"/>
      <c r="F148" s="156">
        <v>1997</v>
      </c>
      <c r="G148" s="159">
        <v>11</v>
      </c>
      <c r="H148" s="159">
        <v>12</v>
      </c>
      <c r="I148" s="23"/>
      <c r="J148" s="94">
        <v>10</v>
      </c>
      <c r="K148" s="94">
        <v>20</v>
      </c>
      <c r="L148" s="158"/>
      <c r="M148" s="158"/>
      <c r="N148" s="158"/>
      <c r="O148" s="158"/>
      <c r="P148" s="158"/>
      <c r="Q148" s="158"/>
      <c r="R148" s="158">
        <v>1.8633350848599535</v>
      </c>
      <c r="S148" s="158"/>
      <c r="T148" s="158"/>
      <c r="U148" s="158"/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  <c r="AF148" s="158"/>
      <c r="AG148" s="158"/>
      <c r="AH148" s="158"/>
      <c r="AI148" s="158"/>
      <c r="AJ148" s="158"/>
      <c r="AK148" s="158"/>
      <c r="AL148" s="158"/>
      <c r="AM148" s="158"/>
      <c r="AN148" s="158"/>
      <c r="AO148" s="158"/>
      <c r="AP148" s="158">
        <v>0.84499999999999997</v>
      </c>
      <c r="AQ148" s="158"/>
      <c r="AR148" s="158"/>
      <c r="AS148" s="158">
        <v>9.0999999999999998E-2</v>
      </c>
      <c r="AT148" s="158"/>
      <c r="AU148" s="158"/>
      <c r="AV148" s="158">
        <v>4.09</v>
      </c>
      <c r="AW148" s="158">
        <v>-24.04</v>
      </c>
      <c r="AX148" s="23" t="s">
        <v>865</v>
      </c>
      <c r="AY148" s="23" t="s">
        <v>862</v>
      </c>
      <c r="AZ148" s="158"/>
      <c r="BA148" s="23">
        <v>121</v>
      </c>
      <c r="BB148" s="23">
        <v>6.7</v>
      </c>
      <c r="BC148" s="158"/>
      <c r="BD148" s="158"/>
      <c r="BE148" s="158"/>
      <c r="BF148" s="158"/>
      <c r="BG148" s="158"/>
      <c r="BH148" s="158"/>
      <c r="BI148" s="158"/>
      <c r="BJ148" s="158"/>
      <c r="BK148" s="158"/>
      <c r="BL148" s="158"/>
      <c r="BM148" s="158"/>
      <c r="BN148" s="158"/>
      <c r="BO148" s="158"/>
      <c r="BP148" s="158"/>
      <c r="BQ148" s="158"/>
      <c r="BR148" s="158"/>
      <c r="BS148" s="158"/>
      <c r="BT148" s="158"/>
      <c r="BU148" s="158"/>
      <c r="BV148" s="158"/>
      <c r="BW148" s="158"/>
      <c r="BX148" s="158"/>
      <c r="BY148" s="158"/>
      <c r="BZ148" s="158"/>
      <c r="CA148" s="158"/>
      <c r="CB148" s="158"/>
      <c r="CC148" s="158"/>
      <c r="CD148" s="158"/>
      <c r="CE148" s="158"/>
      <c r="CF148" s="158"/>
      <c r="CG148" s="158"/>
      <c r="CH148" s="158"/>
      <c r="CI148" s="158"/>
      <c r="CJ148" s="158"/>
      <c r="CK148" s="158"/>
      <c r="CL148" s="158"/>
      <c r="CM148" s="158"/>
      <c r="CN148" s="158"/>
      <c r="CO148" s="158"/>
      <c r="CP148" s="158"/>
      <c r="CQ148" s="158"/>
      <c r="CR148" s="158"/>
      <c r="CS148" s="158"/>
    </row>
    <row r="149" spans="1:97" s="157" customFormat="1" x14ac:dyDescent="0.2">
      <c r="A149" s="158" t="s">
        <v>821</v>
      </c>
      <c r="B149" s="94" t="s">
        <v>829</v>
      </c>
      <c r="C149" s="94" t="s">
        <v>906</v>
      </c>
      <c r="D149" s="155" t="str">
        <f t="shared" si="2"/>
        <v>NFPL-4_40</v>
      </c>
      <c r="E149" s="155"/>
      <c r="F149" s="156">
        <v>1997</v>
      </c>
      <c r="G149" s="159">
        <v>11</v>
      </c>
      <c r="H149" s="159">
        <v>12</v>
      </c>
      <c r="I149" s="23"/>
      <c r="J149" s="94">
        <v>20</v>
      </c>
      <c r="K149" s="94">
        <v>40</v>
      </c>
      <c r="L149" s="158"/>
      <c r="M149" s="158"/>
      <c r="N149" s="158"/>
      <c r="O149" s="158"/>
      <c r="P149" s="158"/>
      <c r="Q149" s="158"/>
      <c r="R149" s="158">
        <v>1.5460769175182147</v>
      </c>
      <c r="S149" s="158"/>
      <c r="T149" s="158"/>
      <c r="U149" s="158"/>
      <c r="V149" s="158"/>
      <c r="W149" s="158"/>
      <c r="X149" s="158"/>
      <c r="Y149" s="158"/>
      <c r="Z149" s="158"/>
      <c r="AA149" s="158"/>
      <c r="AB149" s="158"/>
      <c r="AC149" s="158"/>
      <c r="AD149" s="158"/>
      <c r="AE149" s="158"/>
      <c r="AF149" s="158"/>
      <c r="AG149" s="158"/>
      <c r="AH149" s="158"/>
      <c r="AI149" s="158"/>
      <c r="AJ149" s="158"/>
      <c r="AK149" s="158"/>
      <c r="AL149" s="158"/>
      <c r="AM149" s="158"/>
      <c r="AN149" s="158"/>
      <c r="AO149" s="158"/>
      <c r="AP149" s="158">
        <v>0.70499999999999996</v>
      </c>
      <c r="AQ149" s="158"/>
      <c r="AR149" s="158"/>
      <c r="AS149" s="158">
        <v>8.1000000000000003E-2</v>
      </c>
      <c r="AT149" s="158"/>
      <c r="AU149" s="158"/>
      <c r="AV149" s="158">
        <v>3.95</v>
      </c>
      <c r="AW149" s="158">
        <v>-23.12</v>
      </c>
      <c r="AX149" s="23" t="s">
        <v>865</v>
      </c>
      <c r="AY149" s="23" t="s">
        <v>863</v>
      </c>
      <c r="AZ149" s="158"/>
      <c r="BA149" s="23">
        <v>123.2</v>
      </c>
      <c r="BB149" s="23">
        <v>6.8</v>
      </c>
      <c r="BC149" s="158"/>
      <c r="BD149" s="158"/>
      <c r="BE149" s="158"/>
      <c r="BF149" s="158"/>
      <c r="BG149" s="158"/>
      <c r="BH149" s="158"/>
      <c r="BI149" s="158"/>
      <c r="BJ149" s="158"/>
      <c r="BK149" s="158"/>
      <c r="BL149" s="158"/>
      <c r="BM149" s="158"/>
      <c r="BN149" s="158"/>
      <c r="BO149" s="158"/>
      <c r="BP149" s="158"/>
      <c r="BQ149" s="158"/>
      <c r="BR149" s="158"/>
      <c r="BS149" s="158"/>
      <c r="BT149" s="158"/>
      <c r="BU149" s="158"/>
      <c r="BV149" s="158"/>
      <c r="BW149" s="158"/>
      <c r="BX149" s="158"/>
      <c r="BY149" s="158"/>
      <c r="BZ149" s="158"/>
      <c r="CA149" s="158"/>
      <c r="CB149" s="158"/>
      <c r="CC149" s="158"/>
      <c r="CD149" s="158"/>
      <c r="CE149" s="158"/>
      <c r="CF149" s="158"/>
      <c r="CG149" s="158"/>
      <c r="CH149" s="158"/>
      <c r="CI149" s="158"/>
      <c r="CJ149" s="158"/>
      <c r="CK149" s="158"/>
      <c r="CL149" s="158"/>
      <c r="CM149" s="158"/>
      <c r="CN149" s="158"/>
      <c r="CO149" s="158"/>
      <c r="CP149" s="158"/>
      <c r="CQ149" s="158"/>
      <c r="CR149" s="158"/>
      <c r="CS149" s="158"/>
    </row>
    <row r="150" spans="1:97" s="157" customFormat="1" x14ac:dyDescent="0.2">
      <c r="A150" s="158" t="s">
        <v>821</v>
      </c>
      <c r="B150" s="94" t="s">
        <v>829</v>
      </c>
      <c r="C150" s="94" t="s">
        <v>906</v>
      </c>
      <c r="D150" s="155" t="str">
        <f t="shared" si="2"/>
        <v>NFPL-4_60</v>
      </c>
      <c r="E150" s="155"/>
      <c r="F150" s="156">
        <v>1997</v>
      </c>
      <c r="G150" s="159">
        <v>11</v>
      </c>
      <c r="H150" s="159">
        <v>12</v>
      </c>
      <c r="I150" s="23"/>
      <c r="J150" s="94">
        <v>40</v>
      </c>
      <c r="K150" s="94">
        <v>60</v>
      </c>
      <c r="L150" s="158"/>
      <c r="M150" s="158"/>
      <c r="N150" s="158"/>
      <c r="O150" s="158"/>
      <c r="P150" s="158"/>
      <c r="Q150" s="158"/>
      <c r="R150" s="158">
        <v>1.5199876270655306</v>
      </c>
      <c r="S150" s="158"/>
      <c r="T150" s="158"/>
      <c r="U150" s="158"/>
      <c r="V150" s="158"/>
      <c r="W150" s="158"/>
      <c r="X150" s="158"/>
      <c r="Y150" s="158"/>
      <c r="Z150" s="158"/>
      <c r="AA150" s="158"/>
      <c r="AB150" s="158"/>
      <c r="AC150" s="158"/>
      <c r="AD150" s="158"/>
      <c r="AE150" s="158"/>
      <c r="AF150" s="158"/>
      <c r="AG150" s="158"/>
      <c r="AH150" s="158"/>
      <c r="AI150" s="158"/>
      <c r="AJ150" s="158"/>
      <c r="AK150" s="158"/>
      <c r="AL150" s="158"/>
      <c r="AM150" s="158"/>
      <c r="AN150" s="158"/>
      <c r="AO150" s="158"/>
      <c r="AP150" s="158">
        <v>0.21199999999999999</v>
      </c>
      <c r="AQ150" s="158"/>
      <c r="AR150" s="158"/>
      <c r="AS150" s="158">
        <v>3.5999999999999997E-2</v>
      </c>
      <c r="AT150" s="158"/>
      <c r="AU150" s="158"/>
      <c r="AV150" s="158">
        <v>4.5</v>
      </c>
      <c r="AW150" s="158">
        <v>-22.79</v>
      </c>
      <c r="AX150" s="23" t="s">
        <v>865</v>
      </c>
      <c r="AY150" s="23" t="s">
        <v>864</v>
      </c>
      <c r="AZ150" s="158"/>
      <c r="BA150" s="23" t="s">
        <v>864</v>
      </c>
      <c r="BB150" s="23" t="s">
        <v>864</v>
      </c>
      <c r="BC150" s="158"/>
      <c r="BD150" s="158"/>
      <c r="BE150" s="158"/>
      <c r="BF150" s="158"/>
      <c r="BG150" s="158"/>
      <c r="BH150" s="158"/>
      <c r="BI150" s="158"/>
      <c r="BJ150" s="158"/>
      <c r="BK150" s="158"/>
      <c r="BL150" s="158"/>
      <c r="BM150" s="158"/>
      <c r="BN150" s="158"/>
      <c r="BO150" s="158"/>
      <c r="BP150" s="158"/>
      <c r="BQ150" s="158"/>
      <c r="BR150" s="158"/>
      <c r="BS150" s="158"/>
      <c r="BT150" s="158"/>
      <c r="BU150" s="158"/>
      <c r="BV150" s="158"/>
      <c r="BW150" s="158"/>
      <c r="BX150" s="158"/>
      <c r="BY150" s="158"/>
      <c r="BZ150" s="158"/>
      <c r="CA150" s="158"/>
      <c r="CB150" s="158"/>
      <c r="CC150" s="158"/>
      <c r="CD150" s="158"/>
      <c r="CE150" s="158"/>
      <c r="CF150" s="158"/>
      <c r="CG150" s="158"/>
      <c r="CH150" s="158"/>
      <c r="CI150" s="158"/>
      <c r="CJ150" s="158"/>
      <c r="CK150" s="158"/>
      <c r="CL150" s="158"/>
      <c r="CM150" s="158"/>
      <c r="CN150" s="158"/>
      <c r="CO150" s="158"/>
      <c r="CP150" s="158"/>
      <c r="CQ150" s="158"/>
      <c r="CR150" s="158"/>
      <c r="CS150" s="158"/>
    </row>
    <row r="151" spans="1:97" s="157" customFormat="1" x14ac:dyDescent="0.2">
      <c r="A151" s="158" t="s">
        <v>821</v>
      </c>
      <c r="B151" s="94" t="s">
        <v>829</v>
      </c>
      <c r="C151" s="94" t="s">
        <v>906</v>
      </c>
      <c r="D151" s="155" t="str">
        <f t="shared" si="2"/>
        <v>NFPL-4_80</v>
      </c>
      <c r="E151" s="155"/>
      <c r="F151" s="156">
        <v>1997</v>
      </c>
      <c r="G151" s="159">
        <v>11</v>
      </c>
      <c r="H151" s="159">
        <v>12</v>
      </c>
      <c r="I151" s="23"/>
      <c r="J151" s="94">
        <v>60</v>
      </c>
      <c r="K151" s="94">
        <v>80</v>
      </c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  <c r="AA151" s="158"/>
      <c r="AB151" s="158"/>
      <c r="AC151" s="158"/>
      <c r="AD151" s="158"/>
      <c r="AE151" s="158"/>
      <c r="AF151" s="158"/>
      <c r="AG151" s="158"/>
      <c r="AH151" s="158"/>
      <c r="AI151" s="158"/>
      <c r="AJ151" s="158"/>
      <c r="AK151" s="158"/>
      <c r="AL151" s="158"/>
      <c r="AM151" s="158"/>
      <c r="AN151" s="158"/>
      <c r="AO151" s="158"/>
      <c r="AP151" s="158">
        <v>0.161</v>
      </c>
      <c r="AQ151" s="158"/>
      <c r="AR151" s="158"/>
      <c r="AS151" s="158">
        <v>2.9000000000000001E-2</v>
      </c>
      <c r="AT151" s="158"/>
      <c r="AU151" s="158"/>
      <c r="AV151" s="158">
        <v>2.4</v>
      </c>
      <c r="AW151" s="158">
        <v>-25.39</v>
      </c>
      <c r="AX151" s="23" t="s">
        <v>865</v>
      </c>
      <c r="AY151" s="23" t="s">
        <v>864</v>
      </c>
      <c r="AZ151" s="158"/>
      <c r="BA151" s="23" t="s">
        <v>864</v>
      </c>
      <c r="BB151" s="23" t="s">
        <v>864</v>
      </c>
      <c r="BC151" s="158"/>
      <c r="BD151" s="158"/>
      <c r="BE151" s="158"/>
      <c r="BF151" s="158"/>
      <c r="BG151" s="158"/>
      <c r="BH151" s="158"/>
      <c r="BI151" s="158"/>
      <c r="BJ151" s="158"/>
      <c r="BK151" s="158"/>
      <c r="BL151" s="158"/>
      <c r="BM151" s="158"/>
      <c r="BN151" s="158"/>
      <c r="BO151" s="158"/>
      <c r="BP151" s="158"/>
      <c r="BQ151" s="158"/>
      <c r="BR151" s="158"/>
      <c r="BS151" s="158"/>
      <c r="BT151" s="158"/>
      <c r="BU151" s="158"/>
      <c r="BV151" s="158"/>
      <c r="BW151" s="158"/>
      <c r="BX151" s="158"/>
      <c r="BY151" s="158"/>
      <c r="BZ151" s="158"/>
      <c r="CA151" s="158"/>
      <c r="CB151" s="158"/>
      <c r="CC151" s="158"/>
      <c r="CD151" s="158"/>
      <c r="CE151" s="158"/>
      <c r="CF151" s="158"/>
      <c r="CG151" s="158"/>
      <c r="CH151" s="158"/>
      <c r="CI151" s="158"/>
      <c r="CJ151" s="158"/>
      <c r="CK151" s="158"/>
      <c r="CL151" s="158"/>
      <c r="CM151" s="158"/>
      <c r="CN151" s="158"/>
      <c r="CO151" s="158"/>
      <c r="CP151" s="158"/>
      <c r="CQ151" s="158"/>
      <c r="CR151" s="158"/>
      <c r="CS151" s="158"/>
    </row>
    <row r="152" spans="1:97" s="157" customFormat="1" x14ac:dyDescent="0.2">
      <c r="A152" s="158" t="s">
        <v>821</v>
      </c>
      <c r="B152" s="94" t="s">
        <v>829</v>
      </c>
      <c r="C152" s="94" t="s">
        <v>906</v>
      </c>
      <c r="D152" s="155" t="str">
        <f t="shared" si="2"/>
        <v>NFPL-4_100</v>
      </c>
      <c r="E152" s="155"/>
      <c r="F152" s="156">
        <v>1997</v>
      </c>
      <c r="G152" s="159">
        <v>11</v>
      </c>
      <c r="H152" s="159">
        <v>12</v>
      </c>
      <c r="I152" s="23"/>
      <c r="J152" s="94">
        <v>80</v>
      </c>
      <c r="K152" s="94">
        <v>100</v>
      </c>
      <c r="L152" s="158"/>
      <c r="M152" s="158"/>
      <c r="N152" s="158"/>
      <c r="O152" s="158"/>
      <c r="P152" s="158"/>
      <c r="Q152" s="158"/>
      <c r="R152" s="158">
        <v>1.6644632520992848</v>
      </c>
      <c r="S152" s="158"/>
      <c r="T152" s="158"/>
      <c r="U152" s="158"/>
      <c r="V152" s="158"/>
      <c r="W152" s="158"/>
      <c r="X152" s="158"/>
      <c r="Y152" s="158"/>
      <c r="Z152" s="158"/>
      <c r="AA152" s="158"/>
      <c r="AB152" s="158"/>
      <c r="AC152" s="158"/>
      <c r="AD152" s="158"/>
      <c r="AE152" s="158"/>
      <c r="AF152" s="158"/>
      <c r="AG152" s="158"/>
      <c r="AH152" s="158"/>
      <c r="AI152" s="158"/>
      <c r="AJ152" s="158"/>
      <c r="AK152" s="158"/>
      <c r="AL152" s="158"/>
      <c r="AM152" s="158"/>
      <c r="AN152" s="158"/>
      <c r="AO152" s="158"/>
      <c r="AP152" s="158">
        <v>0.16800000000000001</v>
      </c>
      <c r="AQ152" s="158"/>
      <c r="AR152" s="158"/>
      <c r="AS152" s="158">
        <v>2.9000000000000001E-2</v>
      </c>
      <c r="AT152" s="158"/>
      <c r="AU152" s="158"/>
      <c r="AV152" s="158">
        <v>2.54</v>
      </c>
      <c r="AW152" s="158">
        <v>-25.99</v>
      </c>
      <c r="AX152" s="23" t="s">
        <v>865</v>
      </c>
      <c r="AY152" s="23" t="s">
        <v>864</v>
      </c>
      <c r="AZ152" s="158"/>
      <c r="BA152" s="23" t="s">
        <v>864</v>
      </c>
      <c r="BB152" s="23" t="s">
        <v>864</v>
      </c>
      <c r="BC152" s="158"/>
      <c r="BD152" s="158"/>
      <c r="BE152" s="158"/>
      <c r="BF152" s="158"/>
      <c r="BG152" s="158"/>
      <c r="BH152" s="158"/>
      <c r="BI152" s="158"/>
      <c r="BJ152" s="158"/>
      <c r="BK152" s="158"/>
      <c r="BL152" s="158"/>
      <c r="BM152" s="158"/>
      <c r="BN152" s="158"/>
      <c r="BO152" s="158"/>
      <c r="BP152" s="158"/>
      <c r="BQ152" s="158"/>
      <c r="BR152" s="158"/>
      <c r="BS152" s="158"/>
      <c r="BT152" s="158"/>
      <c r="BU152" s="158"/>
      <c r="BV152" s="158"/>
      <c r="BW152" s="158"/>
      <c r="BX152" s="158"/>
      <c r="BY152" s="158"/>
      <c r="BZ152" s="158"/>
      <c r="CA152" s="158"/>
      <c r="CB152" s="158"/>
      <c r="CC152" s="158"/>
      <c r="CD152" s="158"/>
      <c r="CE152" s="158"/>
      <c r="CF152" s="158"/>
      <c r="CG152" s="158"/>
      <c r="CH152" s="158"/>
      <c r="CI152" s="158"/>
      <c r="CJ152" s="158"/>
      <c r="CK152" s="158"/>
      <c r="CL152" s="158"/>
      <c r="CM152" s="158"/>
      <c r="CN152" s="158"/>
      <c r="CO152" s="158"/>
      <c r="CP152" s="158"/>
      <c r="CQ152" s="158"/>
      <c r="CR152" s="158"/>
      <c r="CS152" s="158"/>
    </row>
    <row r="153" spans="1:97" x14ac:dyDescent="0.2">
      <c r="A153" s="14" t="s">
        <v>821</v>
      </c>
      <c r="B153" s="12" t="s">
        <v>829</v>
      </c>
      <c r="C153" s="12" t="s">
        <v>837</v>
      </c>
      <c r="D153" s="11" t="str">
        <f t="shared" si="2"/>
        <v>NFPV*_5</v>
      </c>
      <c r="E153" s="11"/>
      <c r="F153" s="148">
        <v>1996</v>
      </c>
      <c r="G153" s="149">
        <v>12</v>
      </c>
      <c r="H153" s="149">
        <v>5</v>
      </c>
      <c r="I153" s="23"/>
      <c r="J153" s="12">
        <v>0</v>
      </c>
      <c r="K153" s="12">
        <v>5</v>
      </c>
      <c r="L153" s="14"/>
      <c r="M153" s="14"/>
      <c r="N153" s="14"/>
      <c r="O153" s="14"/>
      <c r="P153" s="14"/>
      <c r="Q153" s="14"/>
      <c r="R153" s="14">
        <v>0.82785362902165049</v>
      </c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>
        <v>2.5299999999999998</v>
      </c>
      <c r="AQ153" s="18"/>
      <c r="AR153" s="18"/>
      <c r="AS153" s="14">
        <v>0.23100000000000001</v>
      </c>
      <c r="AT153" s="14"/>
      <c r="AU153" s="14"/>
      <c r="AV153" s="14">
        <v>1.0649999999999999</v>
      </c>
      <c r="AW153" s="14">
        <v>-26.068000000000001</v>
      </c>
      <c r="AX153" s="8" t="s">
        <v>865</v>
      </c>
      <c r="AY153" s="8" t="s">
        <v>864</v>
      </c>
      <c r="AZ153" s="14"/>
      <c r="BA153" s="8" t="s">
        <v>864</v>
      </c>
      <c r="BB153" s="8" t="s">
        <v>864</v>
      </c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x14ac:dyDescent="0.2">
      <c r="A154" s="14" t="s">
        <v>821</v>
      </c>
      <c r="B154" s="12" t="s">
        <v>829</v>
      </c>
      <c r="C154" s="12" t="s">
        <v>837</v>
      </c>
      <c r="D154" s="11" t="str">
        <f t="shared" si="2"/>
        <v>NFPV*_10</v>
      </c>
      <c r="E154" s="11"/>
      <c r="F154" s="148">
        <v>1996</v>
      </c>
      <c r="G154" s="149">
        <v>12</v>
      </c>
      <c r="H154" s="149">
        <v>5</v>
      </c>
      <c r="I154" s="23"/>
      <c r="J154" s="12">
        <v>5</v>
      </c>
      <c r="K154" s="12">
        <v>10</v>
      </c>
      <c r="L154" s="14"/>
      <c r="M154" s="14"/>
      <c r="N154" s="14"/>
      <c r="O154" s="14"/>
      <c r="P154" s="14"/>
      <c r="Q154" s="14"/>
      <c r="R154" s="14">
        <v>1.4963038960355666</v>
      </c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>
        <v>0.86</v>
      </c>
      <c r="AQ154" s="18"/>
      <c r="AR154" s="18"/>
      <c r="AS154" s="14">
        <v>7.1999999999999995E-2</v>
      </c>
      <c r="AT154" s="14"/>
      <c r="AU154" s="14"/>
      <c r="AV154" s="14">
        <v>4.0110000000000001</v>
      </c>
      <c r="AW154" s="14">
        <v>-24.431000000000001</v>
      </c>
      <c r="AX154" s="8" t="s">
        <v>865</v>
      </c>
      <c r="AY154" s="8" t="s">
        <v>864</v>
      </c>
      <c r="AZ154" s="14"/>
      <c r="BA154" s="8" t="s">
        <v>864</v>
      </c>
      <c r="BB154" s="8" t="s">
        <v>864</v>
      </c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x14ac:dyDescent="0.2">
      <c r="A155" s="14" t="s">
        <v>821</v>
      </c>
      <c r="B155" s="12" t="s">
        <v>829</v>
      </c>
      <c r="C155" s="12" t="s">
        <v>837</v>
      </c>
      <c r="D155" s="11" t="str">
        <f t="shared" si="2"/>
        <v>NFPV*_15</v>
      </c>
      <c r="E155" s="11"/>
      <c r="F155" s="148">
        <v>1996</v>
      </c>
      <c r="G155" s="149">
        <v>12</v>
      </c>
      <c r="H155" s="149">
        <v>5</v>
      </c>
      <c r="I155" s="23"/>
      <c r="J155" s="12">
        <v>10</v>
      </c>
      <c r="K155" s="12">
        <v>15</v>
      </c>
      <c r="L155" s="14"/>
      <c r="M155" s="14"/>
      <c r="N155" s="14"/>
      <c r="O155" s="14"/>
      <c r="P155" s="14"/>
      <c r="Q155" s="14"/>
      <c r="R155" s="14">
        <v>1.3478020677136771</v>
      </c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>
        <v>0.58599999999999997</v>
      </c>
      <c r="AQ155" s="18"/>
      <c r="AR155" s="18"/>
      <c r="AS155" s="14">
        <v>5.8000000000000003E-2</v>
      </c>
      <c r="AT155" s="14"/>
      <c r="AU155" s="14"/>
      <c r="AV155" s="14">
        <v>4.1100000000000003</v>
      </c>
      <c r="AW155" s="14">
        <v>-23.466000000000001</v>
      </c>
      <c r="AX155" s="8" t="s">
        <v>865</v>
      </c>
      <c r="AY155" s="8" t="s">
        <v>864</v>
      </c>
      <c r="AZ155" s="14"/>
      <c r="BA155" s="8" t="s">
        <v>864</v>
      </c>
      <c r="BB155" s="8" t="s">
        <v>864</v>
      </c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x14ac:dyDescent="0.2">
      <c r="A156" s="14" t="s">
        <v>821</v>
      </c>
      <c r="B156" s="12" t="s">
        <v>829</v>
      </c>
      <c r="C156" s="12" t="s">
        <v>837</v>
      </c>
      <c r="D156" s="11" t="str">
        <f t="shared" si="2"/>
        <v>NFPV*_20</v>
      </c>
      <c r="E156" s="11"/>
      <c r="F156" s="148">
        <v>1996</v>
      </c>
      <c r="G156" s="149">
        <v>12</v>
      </c>
      <c r="H156" s="149">
        <v>5</v>
      </c>
      <c r="I156" s="23"/>
      <c r="J156" s="12">
        <v>15</v>
      </c>
      <c r="K156" s="12">
        <v>20</v>
      </c>
      <c r="L156" s="14"/>
      <c r="M156" s="14"/>
      <c r="N156" s="14"/>
      <c r="O156" s="14"/>
      <c r="P156" s="14"/>
      <c r="Q156" s="14"/>
      <c r="R156" s="14">
        <v>1.5873043432509932</v>
      </c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>
        <v>0.56299999999999994</v>
      </c>
      <c r="AQ156" s="18"/>
      <c r="AR156" s="18"/>
      <c r="AS156" s="14">
        <v>0.05</v>
      </c>
      <c r="AT156" s="14"/>
      <c r="AU156" s="14"/>
      <c r="AV156" s="14">
        <v>4.8609999999999998</v>
      </c>
      <c r="AW156" s="14">
        <v>-23.959</v>
      </c>
      <c r="AX156" s="8" t="s">
        <v>865</v>
      </c>
      <c r="AY156" s="8" t="s">
        <v>864</v>
      </c>
      <c r="AZ156" s="14"/>
      <c r="BA156" s="8" t="s">
        <v>864</v>
      </c>
      <c r="BB156" s="8" t="s">
        <v>864</v>
      </c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x14ac:dyDescent="0.2">
      <c r="A157" s="14" t="s">
        <v>821</v>
      </c>
      <c r="B157" s="12" t="s">
        <v>829</v>
      </c>
      <c r="C157" s="12" t="s">
        <v>837</v>
      </c>
      <c r="D157" s="11" t="str">
        <f t="shared" si="2"/>
        <v>NFPV*_25</v>
      </c>
      <c r="E157" s="11"/>
      <c r="F157" s="148">
        <v>1996</v>
      </c>
      <c r="G157" s="149">
        <v>12</v>
      </c>
      <c r="H157" s="149">
        <v>5</v>
      </c>
      <c r="I157" s="23"/>
      <c r="J157" s="12">
        <v>20</v>
      </c>
      <c r="K157" s="12">
        <v>25</v>
      </c>
      <c r="L157" s="14"/>
      <c r="M157" s="14"/>
      <c r="N157" s="14"/>
      <c r="O157" s="14"/>
      <c r="P157" s="14"/>
      <c r="Q157" s="14"/>
      <c r="R157" s="14">
        <v>1.1979691158287953</v>
      </c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>
        <v>0.77700000000000002</v>
      </c>
      <c r="AQ157" s="18"/>
      <c r="AR157" s="18"/>
      <c r="AS157" s="14">
        <v>0.06</v>
      </c>
      <c r="AT157" s="14"/>
      <c r="AU157" s="14"/>
      <c r="AV157" s="14">
        <v>3.8109999999999999</v>
      </c>
      <c r="AW157" s="14">
        <v>-25.058</v>
      </c>
      <c r="AX157" s="8" t="s">
        <v>865</v>
      </c>
      <c r="AY157" s="8" t="s">
        <v>864</v>
      </c>
      <c r="AZ157" s="14"/>
      <c r="BA157" s="8" t="s">
        <v>864</v>
      </c>
      <c r="BB157" s="8" t="s">
        <v>864</v>
      </c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x14ac:dyDescent="0.2">
      <c r="A158" s="14" t="s">
        <v>821</v>
      </c>
      <c r="B158" s="12" t="s">
        <v>829</v>
      </c>
      <c r="C158" s="12" t="s">
        <v>837</v>
      </c>
      <c r="D158" s="11" t="str">
        <f t="shared" si="2"/>
        <v>NFPV*_30</v>
      </c>
      <c r="E158" s="11"/>
      <c r="F158" s="148">
        <v>1996</v>
      </c>
      <c r="G158" s="149">
        <v>12</v>
      </c>
      <c r="H158" s="149">
        <v>5</v>
      </c>
      <c r="I158" s="23"/>
      <c r="J158" s="12">
        <v>25</v>
      </c>
      <c r="K158" s="12">
        <v>30</v>
      </c>
      <c r="L158" s="14"/>
      <c r="M158" s="14"/>
      <c r="N158" s="14"/>
      <c r="O158" s="14"/>
      <c r="P158" s="14"/>
      <c r="Q158" s="14"/>
      <c r="R158" s="14">
        <v>1.5071949070054982</v>
      </c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>
        <v>0.5605</v>
      </c>
      <c r="AQ158" s="18"/>
      <c r="AR158" s="18"/>
      <c r="AS158" s="14">
        <v>4.8500000000000001E-2</v>
      </c>
      <c r="AT158" s="14"/>
      <c r="AU158" s="14"/>
      <c r="AV158" s="14">
        <v>5.0039999999999996</v>
      </c>
      <c r="AW158" s="14">
        <v>-23.570499999999999</v>
      </c>
      <c r="AX158" s="8" t="s">
        <v>865</v>
      </c>
      <c r="AY158" s="8" t="s">
        <v>864</v>
      </c>
      <c r="AZ158" s="14"/>
      <c r="BA158" s="8" t="s">
        <v>864</v>
      </c>
      <c r="BB158" s="8" t="s">
        <v>864</v>
      </c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x14ac:dyDescent="0.2">
      <c r="A159" s="14" t="s">
        <v>821</v>
      </c>
      <c r="B159" s="12" t="s">
        <v>829</v>
      </c>
      <c r="C159" s="12" t="s">
        <v>837</v>
      </c>
      <c r="D159" s="11" t="str">
        <f t="shared" si="2"/>
        <v>NFPV*_35</v>
      </c>
      <c r="E159" s="11"/>
      <c r="F159" s="148">
        <v>1996</v>
      </c>
      <c r="G159" s="149">
        <v>12</v>
      </c>
      <c r="H159" s="149">
        <v>5</v>
      </c>
      <c r="I159" s="23"/>
      <c r="J159" s="12">
        <v>30</v>
      </c>
      <c r="K159" s="12">
        <v>35</v>
      </c>
      <c r="L159" s="14"/>
      <c r="M159" s="14"/>
      <c r="N159" s="14"/>
      <c r="O159" s="14"/>
      <c r="P159" s="14"/>
      <c r="Q159" s="14"/>
      <c r="R159" s="14">
        <v>1.5590824191723884</v>
      </c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>
        <v>0.45700000000000002</v>
      </c>
      <c r="AQ159" s="18"/>
      <c r="AR159" s="18"/>
      <c r="AS159" s="14">
        <v>4.2000000000000003E-2</v>
      </c>
      <c r="AT159" s="14"/>
      <c r="AU159" s="14"/>
      <c r="AV159" s="14">
        <v>4.1219999999999999</v>
      </c>
      <c r="AW159" s="14">
        <v>-22.939</v>
      </c>
      <c r="AX159" s="8" t="s">
        <v>865</v>
      </c>
      <c r="AY159" s="8" t="s">
        <v>864</v>
      </c>
      <c r="AZ159" s="14"/>
      <c r="BA159" s="8" t="s">
        <v>864</v>
      </c>
      <c r="BB159" s="8" t="s">
        <v>864</v>
      </c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x14ac:dyDescent="0.2">
      <c r="A160" s="14" t="s">
        <v>821</v>
      </c>
      <c r="B160" s="12" t="s">
        <v>829</v>
      </c>
      <c r="C160" s="12" t="s">
        <v>837</v>
      </c>
      <c r="D160" s="11" t="str">
        <f t="shared" si="2"/>
        <v>NFPV*_40</v>
      </c>
      <c r="E160" s="11"/>
      <c r="F160" s="148">
        <v>1996</v>
      </c>
      <c r="G160" s="149">
        <v>12</v>
      </c>
      <c r="H160" s="149">
        <v>5</v>
      </c>
      <c r="I160" s="23"/>
      <c r="J160" s="12">
        <v>35</v>
      </c>
      <c r="K160" s="12">
        <v>40</v>
      </c>
      <c r="L160" s="14"/>
      <c r="M160" s="14"/>
      <c r="N160" s="14"/>
      <c r="O160" s="14"/>
      <c r="P160" s="14"/>
      <c r="Q160" s="14"/>
      <c r="R160" s="14">
        <v>1.6996080288322415</v>
      </c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>
        <v>0.42</v>
      </c>
      <c r="AQ160" s="18"/>
      <c r="AR160" s="18"/>
      <c r="AS160" s="14">
        <v>4.4999999999999998E-2</v>
      </c>
      <c r="AT160" s="14"/>
      <c r="AU160" s="14"/>
      <c r="AV160" s="14">
        <v>5.3330000000000002</v>
      </c>
      <c r="AW160" s="14">
        <v>-22.565999999999999</v>
      </c>
      <c r="AX160" s="8" t="s">
        <v>865</v>
      </c>
      <c r="AY160" s="8" t="s">
        <v>864</v>
      </c>
      <c r="AZ160" s="14"/>
      <c r="BA160" s="8" t="s">
        <v>864</v>
      </c>
      <c r="BB160" s="8" t="s">
        <v>864</v>
      </c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x14ac:dyDescent="0.2">
      <c r="A161" s="14" t="s">
        <v>821</v>
      </c>
      <c r="B161" s="12" t="s">
        <v>829</v>
      </c>
      <c r="C161" s="12" t="s">
        <v>837</v>
      </c>
      <c r="D161" s="11" t="str">
        <f t="shared" si="2"/>
        <v>NFPV*_45.2</v>
      </c>
      <c r="E161" s="11"/>
      <c r="F161" s="148">
        <v>1996</v>
      </c>
      <c r="G161" s="149">
        <v>12</v>
      </c>
      <c r="H161" s="149">
        <v>5</v>
      </c>
      <c r="I161" s="23"/>
      <c r="J161" s="12">
        <v>40</v>
      </c>
      <c r="K161" s="12">
        <v>45.2</v>
      </c>
      <c r="L161" s="14"/>
      <c r="M161" s="14"/>
      <c r="N161" s="14"/>
      <c r="O161" s="14"/>
      <c r="P161" s="14"/>
      <c r="Q161" s="14"/>
      <c r="R161" s="14">
        <v>1.364760840926889</v>
      </c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>
        <v>0.46100000000000002</v>
      </c>
      <c r="AQ161" s="18"/>
      <c r="AR161" s="18"/>
      <c r="AS161" s="14">
        <v>5.3999999999999999E-2</v>
      </c>
      <c r="AT161" s="14"/>
      <c r="AU161" s="14"/>
      <c r="AV161" s="14">
        <v>5.0679999999999996</v>
      </c>
      <c r="AW161" s="14">
        <v>-22.481999999999999</v>
      </c>
      <c r="AX161" s="8" t="s">
        <v>865</v>
      </c>
      <c r="AY161" s="8" t="s">
        <v>864</v>
      </c>
      <c r="AZ161" s="14"/>
      <c r="BA161" s="8" t="s">
        <v>864</v>
      </c>
      <c r="BB161" s="8" t="s">
        <v>864</v>
      </c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x14ac:dyDescent="0.2">
      <c r="A162" s="14" t="s">
        <v>821</v>
      </c>
      <c r="B162" s="12" t="s">
        <v>829</v>
      </c>
      <c r="C162" s="12" t="s">
        <v>837</v>
      </c>
      <c r="D162" s="11" t="str">
        <f t="shared" si="2"/>
        <v>NFPV*_50.4</v>
      </c>
      <c r="E162" s="11"/>
      <c r="F162" s="148">
        <v>1996</v>
      </c>
      <c r="G162" s="149">
        <v>12</v>
      </c>
      <c r="H162" s="149">
        <v>5</v>
      </c>
      <c r="I162" s="23"/>
      <c r="J162" s="12">
        <v>45.2</v>
      </c>
      <c r="K162" s="12">
        <v>50.4</v>
      </c>
      <c r="L162" s="14"/>
      <c r="M162" s="14"/>
      <c r="N162" s="14"/>
      <c r="O162" s="14"/>
      <c r="P162" s="14"/>
      <c r="Q162" s="14"/>
      <c r="R162" s="14">
        <v>1.5155392183645691</v>
      </c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>
        <v>0.39600000000000002</v>
      </c>
      <c r="AQ162" s="18"/>
      <c r="AR162" s="18"/>
      <c r="AS162" s="14">
        <v>4.8000000000000001E-2</v>
      </c>
      <c r="AT162" s="14"/>
      <c r="AU162" s="14"/>
      <c r="AV162" s="14">
        <v>4.9160000000000004</v>
      </c>
      <c r="AW162" s="14">
        <v>-22.620999999999999</v>
      </c>
      <c r="AX162" s="8" t="s">
        <v>865</v>
      </c>
      <c r="AY162" s="8" t="s">
        <v>864</v>
      </c>
      <c r="AZ162" s="14"/>
      <c r="BA162" s="8" t="s">
        <v>864</v>
      </c>
      <c r="BB162" s="8" t="s">
        <v>864</v>
      </c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x14ac:dyDescent="0.2">
      <c r="A163" s="14" t="s">
        <v>821</v>
      </c>
      <c r="B163" s="12" t="s">
        <v>829</v>
      </c>
      <c r="C163" s="12" t="s">
        <v>837</v>
      </c>
      <c r="D163" s="11" t="str">
        <f t="shared" si="2"/>
        <v>NFPV*_55.6</v>
      </c>
      <c r="E163" s="11"/>
      <c r="F163" s="148">
        <v>1996</v>
      </c>
      <c r="G163" s="149">
        <v>12</v>
      </c>
      <c r="H163" s="149">
        <v>5</v>
      </c>
      <c r="I163" s="23"/>
      <c r="J163" s="12">
        <v>50.4</v>
      </c>
      <c r="K163" s="12">
        <v>55.6</v>
      </c>
      <c r="L163" s="14"/>
      <c r="M163" s="14"/>
      <c r="N163" s="14"/>
      <c r="O163" s="14"/>
      <c r="P163" s="14"/>
      <c r="Q163" s="14"/>
      <c r="R163" s="14">
        <v>1.4718648883276766</v>
      </c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>
        <v>0.39900000000000002</v>
      </c>
      <c r="AQ163" s="18"/>
      <c r="AR163" s="18"/>
      <c r="AS163" s="14">
        <v>4.2999999999999997E-2</v>
      </c>
      <c r="AT163" s="14"/>
      <c r="AU163" s="14"/>
      <c r="AV163" s="14">
        <v>5.1950000000000003</v>
      </c>
      <c r="AW163" s="14">
        <v>-23.472999999999999</v>
      </c>
      <c r="AX163" s="8" t="s">
        <v>865</v>
      </c>
      <c r="AY163" s="8" t="s">
        <v>864</v>
      </c>
      <c r="AZ163" s="14"/>
      <c r="BA163" s="8" t="s">
        <v>864</v>
      </c>
      <c r="BB163" s="8" t="s">
        <v>864</v>
      </c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x14ac:dyDescent="0.2">
      <c r="A164" s="14" t="s">
        <v>821</v>
      </c>
      <c r="B164" s="12" t="s">
        <v>829</v>
      </c>
      <c r="C164" s="12" t="s">
        <v>837</v>
      </c>
      <c r="D164" s="11" t="str">
        <f t="shared" si="2"/>
        <v>NFPV*_60.8</v>
      </c>
      <c r="E164" s="11"/>
      <c r="F164" s="148">
        <v>1996</v>
      </c>
      <c r="G164" s="149">
        <v>12</v>
      </c>
      <c r="H164" s="149">
        <v>5</v>
      </c>
      <c r="I164" s="23"/>
      <c r="J164" s="12">
        <v>55.6</v>
      </c>
      <c r="K164" s="12">
        <v>60.8</v>
      </c>
      <c r="L164" s="14"/>
      <c r="M164" s="14"/>
      <c r="N164" s="14"/>
      <c r="O164" s="14"/>
      <c r="P164" s="14"/>
      <c r="Q164" s="14"/>
      <c r="R164" s="14">
        <v>1.5221159158101796</v>
      </c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>
        <v>0.28599999999999998</v>
      </c>
      <c r="AQ164" s="18"/>
      <c r="AR164" s="18"/>
      <c r="AS164" s="14">
        <v>4.1000000000000002E-2</v>
      </c>
      <c r="AT164" s="14"/>
      <c r="AU164" s="14"/>
      <c r="AV164" s="14">
        <v>5.0590000000000002</v>
      </c>
      <c r="AW164" s="14">
        <v>-22.315999999999999</v>
      </c>
      <c r="AX164" s="8" t="s">
        <v>865</v>
      </c>
      <c r="AY164" s="8" t="s">
        <v>864</v>
      </c>
      <c r="AZ164" s="14"/>
      <c r="BA164" s="8" t="s">
        <v>864</v>
      </c>
      <c r="BB164" s="8" t="s">
        <v>864</v>
      </c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x14ac:dyDescent="0.2">
      <c r="A165" s="14" t="s">
        <v>821</v>
      </c>
      <c r="B165" s="12" t="s">
        <v>829</v>
      </c>
      <c r="C165" s="12" t="s">
        <v>837</v>
      </c>
      <c r="D165" s="11" t="str">
        <f t="shared" si="2"/>
        <v>NFPV*_65</v>
      </c>
      <c r="E165" s="11"/>
      <c r="F165" s="148">
        <v>1996</v>
      </c>
      <c r="G165" s="149">
        <v>12</v>
      </c>
      <c r="H165" s="149">
        <v>5</v>
      </c>
      <c r="I165" s="23"/>
      <c r="J165" s="12">
        <v>60.8</v>
      </c>
      <c r="K165" s="12">
        <v>65</v>
      </c>
      <c r="L165" s="14"/>
      <c r="M165" s="14"/>
      <c r="N165" s="14"/>
      <c r="O165" s="14"/>
      <c r="P165" s="14"/>
      <c r="Q165" s="14"/>
      <c r="R165" s="14">
        <v>1.1880522077033788</v>
      </c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>
        <v>0.309</v>
      </c>
      <c r="AQ165" s="18"/>
      <c r="AR165" s="18"/>
      <c r="AS165" s="14">
        <v>4.2000000000000003E-2</v>
      </c>
      <c r="AT165" s="14"/>
      <c r="AU165" s="14"/>
      <c r="AV165" s="14">
        <v>4.6040000000000001</v>
      </c>
      <c r="AW165" s="14">
        <v>-22.864000000000001</v>
      </c>
      <c r="AX165" s="8" t="s">
        <v>865</v>
      </c>
      <c r="AY165" s="8" t="s">
        <v>864</v>
      </c>
      <c r="AZ165" s="14"/>
      <c r="BA165" s="8" t="s">
        <v>864</v>
      </c>
      <c r="BB165" s="8" t="s">
        <v>864</v>
      </c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s="157" customFormat="1" x14ac:dyDescent="0.2">
      <c r="A166" s="158" t="s">
        <v>821</v>
      </c>
      <c r="B166" s="94" t="s">
        <v>829</v>
      </c>
      <c r="C166" s="94" t="s">
        <v>907</v>
      </c>
      <c r="D166" s="155" t="str">
        <f t="shared" si="2"/>
        <v>NFNF*-1_5</v>
      </c>
      <c r="E166" s="155"/>
      <c r="F166" s="156">
        <v>1997</v>
      </c>
      <c r="G166" s="160">
        <v>3</v>
      </c>
      <c r="H166" s="160">
        <v>6</v>
      </c>
      <c r="I166" s="23"/>
      <c r="J166" s="94">
        <v>0</v>
      </c>
      <c r="K166" s="94">
        <v>5</v>
      </c>
      <c r="L166" s="158"/>
      <c r="M166" s="158"/>
      <c r="N166" s="158"/>
      <c r="O166" s="158"/>
      <c r="P166" s="158"/>
      <c r="Q166" s="158"/>
      <c r="R166" s="158">
        <v>0.96254505158540493</v>
      </c>
      <c r="S166" s="158"/>
      <c r="T166" s="158"/>
      <c r="U166" s="158"/>
      <c r="V166" s="158"/>
      <c r="W166" s="158"/>
      <c r="X166" s="158"/>
      <c r="Y166" s="158"/>
      <c r="Z166" s="158"/>
      <c r="AA166" s="158"/>
      <c r="AB166" s="158"/>
      <c r="AC166" s="158"/>
      <c r="AD166" s="158"/>
      <c r="AE166" s="158"/>
      <c r="AF166" s="158"/>
      <c r="AG166" s="158"/>
      <c r="AH166" s="158"/>
      <c r="AI166" s="158"/>
      <c r="AJ166" s="158"/>
      <c r="AK166" s="158"/>
      <c r="AL166" s="158"/>
      <c r="AM166" s="158"/>
      <c r="AN166" s="158"/>
      <c r="AO166" s="158"/>
      <c r="AP166" s="158">
        <v>1.23</v>
      </c>
      <c r="AQ166" s="158"/>
      <c r="AR166" s="158"/>
      <c r="AS166" s="158">
        <v>0.13800000000000001</v>
      </c>
      <c r="AT166" s="158"/>
      <c r="AU166" s="158"/>
      <c r="AV166" s="158">
        <v>1.56</v>
      </c>
      <c r="AW166" s="158">
        <v>-25.43</v>
      </c>
      <c r="AX166" s="23" t="s">
        <v>865</v>
      </c>
      <c r="AY166" s="23" t="s">
        <v>864</v>
      </c>
      <c r="AZ166" s="158"/>
      <c r="BA166" s="23" t="s">
        <v>864</v>
      </c>
      <c r="BB166" s="23" t="s">
        <v>864</v>
      </c>
      <c r="BC166" s="158"/>
      <c r="BD166" s="158"/>
      <c r="BE166" s="158"/>
      <c r="BF166" s="158"/>
      <c r="BG166" s="158"/>
      <c r="BH166" s="158"/>
      <c r="BI166" s="158"/>
      <c r="BJ166" s="158"/>
      <c r="BK166" s="158"/>
      <c r="BL166" s="158"/>
      <c r="BM166" s="158"/>
      <c r="BN166" s="158"/>
      <c r="BO166" s="158"/>
      <c r="BP166" s="158"/>
      <c r="BQ166" s="158"/>
      <c r="BR166" s="158"/>
      <c r="BS166" s="158"/>
      <c r="BT166" s="158"/>
      <c r="BU166" s="158"/>
      <c r="BV166" s="158"/>
      <c r="BW166" s="158"/>
      <c r="BX166" s="158"/>
      <c r="BY166" s="158"/>
      <c r="BZ166" s="158"/>
      <c r="CA166" s="158"/>
      <c r="CB166" s="158"/>
      <c r="CC166" s="158"/>
      <c r="CD166" s="158"/>
      <c r="CE166" s="158"/>
      <c r="CF166" s="158"/>
      <c r="CG166" s="158"/>
      <c r="CH166" s="158"/>
      <c r="CI166" s="158"/>
      <c r="CJ166" s="158"/>
      <c r="CK166" s="158"/>
      <c r="CL166" s="158"/>
      <c r="CM166" s="158"/>
      <c r="CN166" s="158"/>
      <c r="CO166" s="158"/>
      <c r="CP166" s="158"/>
      <c r="CQ166" s="158"/>
      <c r="CR166" s="158"/>
      <c r="CS166" s="158"/>
    </row>
    <row r="167" spans="1:97" s="157" customFormat="1" x14ac:dyDescent="0.2">
      <c r="A167" s="158" t="s">
        <v>821</v>
      </c>
      <c r="B167" s="94" t="s">
        <v>829</v>
      </c>
      <c r="C167" s="94" t="s">
        <v>907</v>
      </c>
      <c r="D167" s="155" t="str">
        <f t="shared" si="2"/>
        <v>NFNF*-1_10</v>
      </c>
      <c r="E167" s="155"/>
      <c r="F167" s="156">
        <v>1997</v>
      </c>
      <c r="G167" s="160">
        <v>3</v>
      </c>
      <c r="H167" s="160">
        <v>6</v>
      </c>
      <c r="I167" s="23"/>
      <c r="J167" s="94">
        <v>5</v>
      </c>
      <c r="K167" s="94">
        <v>10</v>
      </c>
      <c r="L167" s="158"/>
      <c r="M167" s="158"/>
      <c r="N167" s="158"/>
      <c r="O167" s="158"/>
      <c r="P167" s="158"/>
      <c r="Q167" s="158"/>
      <c r="R167" s="158">
        <v>1.5123530368119524</v>
      </c>
      <c r="S167" s="158"/>
      <c r="T167" s="158"/>
      <c r="U167" s="158"/>
      <c r="V167" s="158"/>
      <c r="W167" s="158"/>
      <c r="X167" s="158"/>
      <c r="Y167" s="158"/>
      <c r="Z167" s="158"/>
      <c r="AA167" s="158"/>
      <c r="AB167" s="158"/>
      <c r="AC167" s="158"/>
      <c r="AD167" s="158"/>
      <c r="AE167" s="158"/>
      <c r="AF167" s="158"/>
      <c r="AG167" s="158"/>
      <c r="AH167" s="158"/>
      <c r="AI167" s="158"/>
      <c r="AJ167" s="158"/>
      <c r="AK167" s="158"/>
      <c r="AL167" s="158"/>
      <c r="AM167" s="158"/>
      <c r="AN167" s="158"/>
      <c r="AO167" s="158"/>
      <c r="AP167" s="158">
        <v>0.44600000000000001</v>
      </c>
      <c r="AQ167" s="158"/>
      <c r="AR167" s="158"/>
      <c r="AS167" s="158">
        <v>6.9000000000000006E-2</v>
      </c>
      <c r="AT167" s="158"/>
      <c r="AU167" s="158"/>
      <c r="AV167" s="158">
        <v>4.3</v>
      </c>
      <c r="AW167" s="158">
        <v>-22.56</v>
      </c>
      <c r="AX167" s="23" t="s">
        <v>865</v>
      </c>
      <c r="AY167" s="23" t="s">
        <v>864</v>
      </c>
      <c r="AZ167" s="158"/>
      <c r="BA167" s="23" t="s">
        <v>864</v>
      </c>
      <c r="BB167" s="23" t="s">
        <v>864</v>
      </c>
      <c r="BC167" s="158"/>
      <c r="BD167" s="158"/>
      <c r="BE167" s="158"/>
      <c r="BF167" s="158"/>
      <c r="BG167" s="158"/>
      <c r="BH167" s="158"/>
      <c r="BI167" s="158"/>
      <c r="BJ167" s="158"/>
      <c r="BK167" s="158"/>
      <c r="BL167" s="158"/>
      <c r="BM167" s="158"/>
      <c r="BN167" s="158"/>
      <c r="BO167" s="158"/>
      <c r="BP167" s="158"/>
      <c r="BQ167" s="158"/>
      <c r="BR167" s="158"/>
      <c r="BS167" s="158"/>
      <c r="BT167" s="158"/>
      <c r="BU167" s="158"/>
      <c r="BV167" s="158"/>
      <c r="BW167" s="158"/>
      <c r="BX167" s="158"/>
      <c r="BY167" s="158"/>
      <c r="BZ167" s="158"/>
      <c r="CA167" s="158"/>
      <c r="CB167" s="158"/>
      <c r="CC167" s="158"/>
      <c r="CD167" s="158"/>
      <c r="CE167" s="158"/>
      <c r="CF167" s="158"/>
      <c r="CG167" s="158"/>
      <c r="CH167" s="158"/>
      <c r="CI167" s="158"/>
      <c r="CJ167" s="158"/>
      <c r="CK167" s="158"/>
      <c r="CL167" s="158"/>
      <c r="CM167" s="158"/>
      <c r="CN167" s="158"/>
      <c r="CO167" s="158"/>
      <c r="CP167" s="158"/>
      <c r="CQ167" s="158"/>
      <c r="CR167" s="158"/>
      <c r="CS167" s="158"/>
    </row>
    <row r="168" spans="1:97" s="157" customFormat="1" x14ac:dyDescent="0.2">
      <c r="A168" s="158" t="s">
        <v>821</v>
      </c>
      <c r="B168" s="94" t="s">
        <v>829</v>
      </c>
      <c r="C168" s="94" t="s">
        <v>907</v>
      </c>
      <c r="D168" s="155" t="str">
        <f t="shared" si="2"/>
        <v>NFNF*-1_20</v>
      </c>
      <c r="E168" s="155"/>
      <c r="F168" s="156">
        <v>1997</v>
      </c>
      <c r="G168" s="160">
        <v>3</v>
      </c>
      <c r="H168" s="160">
        <v>6</v>
      </c>
      <c r="I168" s="23"/>
      <c r="J168" s="94">
        <v>10</v>
      </c>
      <c r="K168" s="94">
        <v>20</v>
      </c>
      <c r="L168" s="158"/>
      <c r="M168" s="158"/>
      <c r="N168" s="158"/>
      <c r="O168" s="158"/>
      <c r="P168" s="158"/>
      <c r="Q168" s="158"/>
      <c r="R168" s="158">
        <v>1.171696060382317</v>
      </c>
      <c r="S168" s="158"/>
      <c r="T168" s="158"/>
      <c r="U168" s="158"/>
      <c r="V168" s="158"/>
      <c r="W168" s="158"/>
      <c r="X168" s="158"/>
      <c r="Y168" s="158"/>
      <c r="Z168" s="158"/>
      <c r="AA168" s="158"/>
      <c r="AB168" s="158"/>
      <c r="AC168" s="158"/>
      <c r="AD168" s="158"/>
      <c r="AE168" s="158"/>
      <c r="AF168" s="158"/>
      <c r="AG168" s="158"/>
      <c r="AH168" s="158"/>
      <c r="AI168" s="158"/>
      <c r="AJ168" s="158"/>
      <c r="AK168" s="158"/>
      <c r="AL168" s="158"/>
      <c r="AM168" s="158"/>
      <c r="AN168" s="158"/>
      <c r="AO168" s="158"/>
      <c r="AP168" s="158">
        <v>0.17299999999999999</v>
      </c>
      <c r="AQ168" s="158"/>
      <c r="AR168" s="158"/>
      <c r="AS168" s="158">
        <v>4.2999999999999997E-2</v>
      </c>
      <c r="AT168" s="158"/>
      <c r="AU168" s="158"/>
      <c r="AV168" s="158">
        <v>4.18</v>
      </c>
      <c r="AW168" s="158">
        <v>-22.66</v>
      </c>
      <c r="AX168" s="23" t="s">
        <v>865</v>
      </c>
      <c r="AY168" s="23" t="s">
        <v>864</v>
      </c>
      <c r="AZ168" s="158"/>
      <c r="BA168" s="23" t="s">
        <v>864</v>
      </c>
      <c r="BB168" s="23" t="s">
        <v>864</v>
      </c>
      <c r="BC168" s="158"/>
      <c r="BD168" s="158"/>
      <c r="BE168" s="158"/>
      <c r="BF168" s="158"/>
      <c r="BG168" s="158"/>
      <c r="BH168" s="158"/>
      <c r="BI168" s="158"/>
      <c r="BJ168" s="158"/>
      <c r="BK168" s="158"/>
      <c r="BL168" s="158"/>
      <c r="BM168" s="158"/>
      <c r="BN168" s="158"/>
      <c r="BO168" s="158"/>
      <c r="BP168" s="158"/>
      <c r="BQ168" s="158"/>
      <c r="BR168" s="158"/>
      <c r="BS168" s="158"/>
      <c r="BT168" s="158"/>
      <c r="BU168" s="158"/>
      <c r="BV168" s="158"/>
      <c r="BW168" s="158"/>
      <c r="BX168" s="158"/>
      <c r="BY168" s="158"/>
      <c r="BZ168" s="158"/>
      <c r="CA168" s="158"/>
      <c r="CB168" s="158"/>
      <c r="CC168" s="158"/>
      <c r="CD168" s="158"/>
      <c r="CE168" s="158"/>
      <c r="CF168" s="158"/>
      <c r="CG168" s="158"/>
      <c r="CH168" s="158"/>
      <c r="CI168" s="158"/>
      <c r="CJ168" s="158"/>
      <c r="CK168" s="158"/>
      <c r="CL168" s="158"/>
      <c r="CM168" s="158"/>
      <c r="CN168" s="158"/>
      <c r="CO168" s="158"/>
      <c r="CP168" s="158"/>
      <c r="CQ168" s="158"/>
      <c r="CR168" s="158"/>
      <c r="CS168" s="158"/>
    </row>
    <row r="169" spans="1:97" s="157" customFormat="1" x14ac:dyDescent="0.2">
      <c r="A169" s="158" t="s">
        <v>821</v>
      </c>
      <c r="B169" s="94" t="s">
        <v>829</v>
      </c>
      <c r="C169" s="94" t="s">
        <v>907</v>
      </c>
      <c r="D169" s="155" t="str">
        <f t="shared" si="2"/>
        <v>NFNF*-1_40</v>
      </c>
      <c r="E169" s="155"/>
      <c r="F169" s="156">
        <v>1997</v>
      </c>
      <c r="G169" s="160">
        <v>3</v>
      </c>
      <c r="H169" s="160">
        <v>6</v>
      </c>
      <c r="I169" s="23"/>
      <c r="J169" s="94">
        <v>20</v>
      </c>
      <c r="K169" s="94">
        <v>40</v>
      </c>
      <c r="L169" s="158"/>
      <c r="M169" s="158"/>
      <c r="N169" s="158"/>
      <c r="O169" s="158"/>
      <c r="P169" s="158"/>
      <c r="Q169" s="158"/>
      <c r="R169" s="158">
        <v>1.2500994682736872</v>
      </c>
      <c r="S169" s="158"/>
      <c r="T169" s="158"/>
      <c r="U169" s="158"/>
      <c r="V169" s="158"/>
      <c r="W169" s="158"/>
      <c r="X169" s="158"/>
      <c r="Y169" s="158"/>
      <c r="Z169" s="158"/>
      <c r="AA169" s="158"/>
      <c r="AB169" s="158"/>
      <c r="AC169" s="158"/>
      <c r="AD169" s="158"/>
      <c r="AE169" s="158"/>
      <c r="AF169" s="158"/>
      <c r="AG169" s="158"/>
      <c r="AH169" s="158"/>
      <c r="AI169" s="158"/>
      <c r="AJ169" s="158"/>
      <c r="AK169" s="158"/>
      <c r="AL169" s="158"/>
      <c r="AM169" s="158"/>
      <c r="AN169" s="158"/>
      <c r="AO169" s="158"/>
      <c r="AP169" s="158">
        <v>0.13400000000000001</v>
      </c>
      <c r="AQ169" s="158"/>
      <c r="AR169" s="158"/>
      <c r="AS169" s="158">
        <v>3.3000000000000002E-2</v>
      </c>
      <c r="AT169" s="158"/>
      <c r="AU169" s="158"/>
      <c r="AV169" s="158">
        <v>3.66</v>
      </c>
      <c r="AW169" s="158">
        <v>-24.56</v>
      </c>
      <c r="AX169" s="23" t="s">
        <v>865</v>
      </c>
      <c r="AY169" s="23" t="s">
        <v>864</v>
      </c>
      <c r="AZ169" s="158"/>
      <c r="BA169" s="23" t="s">
        <v>864</v>
      </c>
      <c r="BB169" s="23" t="s">
        <v>864</v>
      </c>
      <c r="BC169" s="158"/>
      <c r="BD169" s="158"/>
      <c r="BE169" s="158"/>
      <c r="BF169" s="158"/>
      <c r="BG169" s="158"/>
      <c r="BH169" s="158"/>
      <c r="BI169" s="158"/>
      <c r="BJ169" s="158"/>
      <c r="BK169" s="158"/>
      <c r="BL169" s="158"/>
      <c r="BM169" s="158"/>
      <c r="BN169" s="158"/>
      <c r="BO169" s="158"/>
      <c r="BP169" s="158"/>
      <c r="BQ169" s="158"/>
      <c r="BR169" s="158"/>
      <c r="BS169" s="158"/>
      <c r="BT169" s="158"/>
      <c r="BU169" s="158"/>
      <c r="BV169" s="158"/>
      <c r="BW169" s="158"/>
      <c r="BX169" s="158"/>
      <c r="BY169" s="158"/>
      <c r="BZ169" s="158"/>
      <c r="CA169" s="158"/>
      <c r="CB169" s="158"/>
      <c r="CC169" s="158"/>
      <c r="CD169" s="158"/>
      <c r="CE169" s="158"/>
      <c r="CF169" s="158"/>
      <c r="CG169" s="158"/>
      <c r="CH169" s="158"/>
      <c r="CI169" s="158"/>
      <c r="CJ169" s="158"/>
      <c r="CK169" s="158"/>
      <c r="CL169" s="158"/>
      <c r="CM169" s="158"/>
      <c r="CN169" s="158"/>
      <c r="CO169" s="158"/>
      <c r="CP169" s="158"/>
      <c r="CQ169" s="158"/>
      <c r="CR169" s="158"/>
      <c r="CS169" s="158"/>
    </row>
    <row r="170" spans="1:97" s="157" customFormat="1" x14ac:dyDescent="0.2">
      <c r="A170" s="158" t="s">
        <v>821</v>
      </c>
      <c r="B170" s="94" t="s">
        <v>829</v>
      </c>
      <c r="C170" s="94" t="s">
        <v>907</v>
      </c>
      <c r="D170" s="155" t="str">
        <f t="shared" si="2"/>
        <v>NFNF*-1_60</v>
      </c>
      <c r="E170" s="155"/>
      <c r="F170" s="156">
        <v>1997</v>
      </c>
      <c r="G170" s="160">
        <v>3</v>
      </c>
      <c r="H170" s="160">
        <v>6</v>
      </c>
      <c r="I170" s="23"/>
      <c r="J170" s="94">
        <v>40</v>
      </c>
      <c r="K170" s="94">
        <v>60</v>
      </c>
      <c r="L170" s="158"/>
      <c r="M170" s="158"/>
      <c r="N170" s="158"/>
      <c r="O170" s="158"/>
      <c r="P170" s="158"/>
      <c r="Q170" s="158"/>
      <c r="R170" s="158">
        <v>0.90929743723972012</v>
      </c>
      <c r="S170" s="158"/>
      <c r="T170" s="158"/>
      <c r="U170" s="158"/>
      <c r="V170" s="158"/>
      <c r="W170" s="158"/>
      <c r="X170" s="158"/>
      <c r="Y170" s="158"/>
      <c r="Z170" s="158"/>
      <c r="AA170" s="158"/>
      <c r="AB170" s="158"/>
      <c r="AC170" s="158"/>
      <c r="AD170" s="158"/>
      <c r="AE170" s="158"/>
      <c r="AF170" s="158"/>
      <c r="AG170" s="158"/>
      <c r="AH170" s="158"/>
      <c r="AI170" s="158"/>
      <c r="AJ170" s="158"/>
      <c r="AK170" s="158"/>
      <c r="AL170" s="158"/>
      <c r="AM170" s="158"/>
      <c r="AN170" s="158"/>
      <c r="AO170" s="158"/>
      <c r="AP170" s="158">
        <v>0.128</v>
      </c>
      <c r="AQ170" s="158"/>
      <c r="AR170" s="158"/>
      <c r="AS170" s="158">
        <v>0.03</v>
      </c>
      <c r="AT170" s="158"/>
      <c r="AU170" s="158"/>
      <c r="AV170" s="158">
        <v>4.51</v>
      </c>
      <c r="AW170" s="158">
        <v>-24.25</v>
      </c>
      <c r="AX170" s="23" t="s">
        <v>865</v>
      </c>
      <c r="AY170" s="23" t="s">
        <v>864</v>
      </c>
      <c r="AZ170" s="158"/>
      <c r="BA170" s="23" t="s">
        <v>864</v>
      </c>
      <c r="BB170" s="23" t="s">
        <v>864</v>
      </c>
      <c r="BC170" s="158"/>
      <c r="BD170" s="158"/>
      <c r="BE170" s="158"/>
      <c r="BF170" s="158"/>
      <c r="BG170" s="158"/>
      <c r="BH170" s="158"/>
      <c r="BI170" s="158"/>
      <c r="BJ170" s="158"/>
      <c r="BK170" s="158"/>
      <c r="BL170" s="158"/>
      <c r="BM170" s="158"/>
      <c r="BN170" s="158"/>
      <c r="BO170" s="158"/>
      <c r="BP170" s="158"/>
      <c r="BQ170" s="158"/>
      <c r="BR170" s="158"/>
      <c r="BS170" s="158"/>
      <c r="BT170" s="158"/>
      <c r="BU170" s="158"/>
      <c r="BV170" s="158"/>
      <c r="BW170" s="158"/>
      <c r="BX170" s="158"/>
      <c r="BY170" s="158"/>
      <c r="BZ170" s="158"/>
      <c r="CA170" s="158"/>
      <c r="CB170" s="158"/>
      <c r="CC170" s="158"/>
      <c r="CD170" s="158"/>
      <c r="CE170" s="158"/>
      <c r="CF170" s="158"/>
      <c r="CG170" s="158"/>
      <c r="CH170" s="158"/>
      <c r="CI170" s="158"/>
      <c r="CJ170" s="158"/>
      <c r="CK170" s="158"/>
      <c r="CL170" s="158"/>
      <c r="CM170" s="158"/>
      <c r="CN170" s="158"/>
      <c r="CO170" s="158"/>
      <c r="CP170" s="158"/>
      <c r="CQ170" s="158"/>
      <c r="CR170" s="158"/>
      <c r="CS170" s="158"/>
    </row>
    <row r="171" spans="1:97" s="157" customFormat="1" x14ac:dyDescent="0.2">
      <c r="A171" s="158" t="s">
        <v>821</v>
      </c>
      <c r="B171" s="94" t="s">
        <v>829</v>
      </c>
      <c r="C171" s="94" t="s">
        <v>908</v>
      </c>
      <c r="D171" s="155" t="str">
        <f t="shared" si="2"/>
        <v>NFNF*-2_5</v>
      </c>
      <c r="E171" s="155"/>
      <c r="F171" s="156">
        <v>1997</v>
      </c>
      <c r="G171" s="160">
        <v>3</v>
      </c>
      <c r="H171" s="160">
        <v>6</v>
      </c>
      <c r="I171" s="23"/>
      <c r="J171" s="94">
        <v>0</v>
      </c>
      <c r="K171" s="94">
        <v>5</v>
      </c>
      <c r="L171" s="158"/>
      <c r="M171" s="158"/>
      <c r="N171" s="158"/>
      <c r="O171" s="158"/>
      <c r="P171" s="158"/>
      <c r="Q171" s="158"/>
      <c r="R171" s="158">
        <v>0.95570533502277777</v>
      </c>
      <c r="S171" s="158"/>
      <c r="T171" s="158"/>
      <c r="U171" s="158"/>
      <c r="V171" s="158"/>
      <c r="W171" s="158"/>
      <c r="X171" s="158"/>
      <c r="Y171" s="158"/>
      <c r="Z171" s="158"/>
      <c r="AA171" s="158"/>
      <c r="AB171" s="158"/>
      <c r="AC171" s="158"/>
      <c r="AD171" s="158"/>
      <c r="AE171" s="158"/>
      <c r="AF171" s="158"/>
      <c r="AG171" s="158"/>
      <c r="AH171" s="158"/>
      <c r="AI171" s="158"/>
      <c r="AJ171" s="158"/>
      <c r="AK171" s="158"/>
      <c r="AL171" s="158"/>
      <c r="AM171" s="158"/>
      <c r="AN171" s="158"/>
      <c r="AO171" s="158"/>
      <c r="AP171" s="158">
        <v>1.2050000000000001</v>
      </c>
      <c r="AQ171" s="158"/>
      <c r="AR171" s="158"/>
      <c r="AS171" s="158">
        <v>0.13400000000000001</v>
      </c>
      <c r="AT171" s="158"/>
      <c r="AU171" s="158"/>
      <c r="AV171" s="158">
        <v>1.67</v>
      </c>
      <c r="AW171" s="158">
        <v>-24.59</v>
      </c>
      <c r="AX171" s="23" t="s">
        <v>865</v>
      </c>
      <c r="AY171" s="23" t="s">
        <v>864</v>
      </c>
      <c r="AZ171" s="158"/>
      <c r="BA171" s="23" t="s">
        <v>864</v>
      </c>
      <c r="BB171" s="23" t="s">
        <v>864</v>
      </c>
      <c r="BC171" s="158"/>
      <c r="BD171" s="158"/>
      <c r="BE171" s="158"/>
      <c r="BF171" s="158"/>
      <c r="BG171" s="158"/>
      <c r="BH171" s="158"/>
      <c r="BI171" s="158"/>
      <c r="BJ171" s="158"/>
      <c r="BK171" s="158"/>
      <c r="BL171" s="158"/>
      <c r="BM171" s="158"/>
      <c r="BN171" s="158"/>
      <c r="BO171" s="158"/>
      <c r="BP171" s="158"/>
      <c r="BQ171" s="158"/>
      <c r="BR171" s="158"/>
      <c r="BS171" s="158"/>
      <c r="BT171" s="158"/>
      <c r="BU171" s="158"/>
      <c r="BV171" s="158"/>
      <c r="BW171" s="158"/>
      <c r="BX171" s="158"/>
      <c r="BY171" s="158"/>
      <c r="BZ171" s="158"/>
      <c r="CA171" s="158"/>
      <c r="CB171" s="158"/>
      <c r="CC171" s="158"/>
      <c r="CD171" s="158"/>
      <c r="CE171" s="158"/>
      <c r="CF171" s="158"/>
      <c r="CG171" s="158"/>
      <c r="CH171" s="158"/>
      <c r="CI171" s="158"/>
      <c r="CJ171" s="158"/>
      <c r="CK171" s="158"/>
      <c r="CL171" s="158"/>
      <c r="CM171" s="158"/>
      <c r="CN171" s="158"/>
      <c r="CO171" s="158"/>
      <c r="CP171" s="158"/>
      <c r="CQ171" s="158"/>
      <c r="CR171" s="158"/>
      <c r="CS171" s="158"/>
    </row>
    <row r="172" spans="1:97" s="157" customFormat="1" x14ac:dyDescent="0.2">
      <c r="A172" s="158" t="s">
        <v>821</v>
      </c>
      <c r="B172" s="94" t="s">
        <v>829</v>
      </c>
      <c r="C172" s="94" t="s">
        <v>908</v>
      </c>
      <c r="D172" s="155" t="str">
        <f t="shared" si="2"/>
        <v>NFNF*-2_10</v>
      </c>
      <c r="E172" s="155"/>
      <c r="F172" s="156">
        <v>1997</v>
      </c>
      <c r="G172" s="160">
        <v>3</v>
      </c>
      <c r="H172" s="160">
        <v>6</v>
      </c>
      <c r="I172" s="23"/>
      <c r="J172" s="94">
        <v>5</v>
      </c>
      <c r="K172" s="94">
        <v>10</v>
      </c>
      <c r="L172" s="158"/>
      <c r="M172" s="158"/>
      <c r="N172" s="158"/>
      <c r="O172" s="158"/>
      <c r="P172" s="158"/>
      <c r="Q172" s="158"/>
      <c r="R172" s="158">
        <v>1.5775934101785472</v>
      </c>
      <c r="S172" s="158"/>
      <c r="T172" s="158"/>
      <c r="U172" s="158"/>
      <c r="V172" s="158"/>
      <c r="W172" s="158"/>
      <c r="X172" s="158"/>
      <c r="Y172" s="158"/>
      <c r="Z172" s="158"/>
      <c r="AA172" s="158"/>
      <c r="AB172" s="158"/>
      <c r="AC172" s="158"/>
      <c r="AD172" s="158"/>
      <c r="AE172" s="158"/>
      <c r="AF172" s="158"/>
      <c r="AG172" s="158"/>
      <c r="AH172" s="158"/>
      <c r="AI172" s="158"/>
      <c r="AJ172" s="158"/>
      <c r="AK172" s="158"/>
      <c r="AL172" s="158"/>
      <c r="AM172" s="158"/>
      <c r="AN172" s="158"/>
      <c r="AO172" s="158"/>
      <c r="AP172" s="158">
        <v>0.56100000000000005</v>
      </c>
      <c r="AQ172" s="158"/>
      <c r="AR172" s="158"/>
      <c r="AS172" s="158">
        <v>7.3999999999999996E-2</v>
      </c>
      <c r="AT172" s="158"/>
      <c r="AU172" s="158"/>
      <c r="AV172" s="158">
        <v>3.55</v>
      </c>
      <c r="AW172" s="158">
        <v>-22.82</v>
      </c>
      <c r="AX172" s="23" t="s">
        <v>865</v>
      </c>
      <c r="AY172" s="23" t="s">
        <v>864</v>
      </c>
      <c r="AZ172" s="158"/>
      <c r="BA172" s="23" t="s">
        <v>864</v>
      </c>
      <c r="BB172" s="23" t="s">
        <v>864</v>
      </c>
      <c r="BC172" s="158"/>
      <c r="BD172" s="158"/>
      <c r="BE172" s="158"/>
      <c r="BF172" s="158"/>
      <c r="BG172" s="158"/>
      <c r="BH172" s="158"/>
      <c r="BI172" s="158"/>
      <c r="BJ172" s="158"/>
      <c r="BK172" s="158"/>
      <c r="BL172" s="158"/>
      <c r="BM172" s="158"/>
      <c r="BN172" s="158"/>
      <c r="BO172" s="158"/>
      <c r="BP172" s="158"/>
      <c r="BQ172" s="158"/>
      <c r="BR172" s="158"/>
      <c r="BS172" s="158"/>
      <c r="BT172" s="158"/>
      <c r="BU172" s="158"/>
      <c r="BV172" s="158"/>
      <c r="BW172" s="158"/>
      <c r="BX172" s="158"/>
      <c r="BY172" s="158"/>
      <c r="BZ172" s="158"/>
      <c r="CA172" s="158"/>
      <c r="CB172" s="158"/>
      <c r="CC172" s="158"/>
      <c r="CD172" s="158"/>
      <c r="CE172" s="158"/>
      <c r="CF172" s="158"/>
      <c r="CG172" s="158"/>
      <c r="CH172" s="158"/>
      <c r="CI172" s="158"/>
      <c r="CJ172" s="158"/>
      <c r="CK172" s="158"/>
      <c r="CL172" s="158"/>
      <c r="CM172" s="158"/>
      <c r="CN172" s="158"/>
      <c r="CO172" s="158"/>
      <c r="CP172" s="158"/>
      <c r="CQ172" s="158"/>
      <c r="CR172" s="158"/>
      <c r="CS172" s="158"/>
    </row>
    <row r="173" spans="1:97" s="157" customFormat="1" x14ac:dyDescent="0.2">
      <c r="A173" s="158" t="s">
        <v>821</v>
      </c>
      <c r="B173" s="94" t="s">
        <v>829</v>
      </c>
      <c r="C173" s="94" t="s">
        <v>908</v>
      </c>
      <c r="D173" s="155" t="str">
        <f t="shared" si="2"/>
        <v>NFNF*-2_20</v>
      </c>
      <c r="E173" s="155"/>
      <c r="F173" s="156">
        <v>1997</v>
      </c>
      <c r="G173" s="160">
        <v>3</v>
      </c>
      <c r="H173" s="160">
        <v>6</v>
      </c>
      <c r="I173" s="23"/>
      <c r="J173" s="94">
        <v>10</v>
      </c>
      <c r="K173" s="94">
        <v>20</v>
      </c>
      <c r="L173" s="158"/>
      <c r="M173" s="158"/>
      <c r="N173" s="158"/>
      <c r="O173" s="158"/>
      <c r="P173" s="158"/>
      <c r="Q173" s="158"/>
      <c r="R173" s="158">
        <v>0.96466310135203304</v>
      </c>
      <c r="S173" s="158"/>
      <c r="T173" s="158"/>
      <c r="U173" s="158"/>
      <c r="V173" s="158"/>
      <c r="W173" s="158"/>
      <c r="X173" s="158"/>
      <c r="Y173" s="158"/>
      <c r="Z173" s="158"/>
      <c r="AA173" s="158"/>
      <c r="AB173" s="158"/>
      <c r="AC173" s="158"/>
      <c r="AD173" s="158"/>
      <c r="AE173" s="158"/>
      <c r="AF173" s="158"/>
      <c r="AG173" s="158"/>
      <c r="AH173" s="158"/>
      <c r="AI173" s="158"/>
      <c r="AJ173" s="158"/>
      <c r="AK173" s="158"/>
      <c r="AL173" s="158"/>
      <c r="AM173" s="158"/>
      <c r="AN173" s="158"/>
      <c r="AO173" s="158"/>
      <c r="AP173" s="158">
        <v>0.33600000000000002</v>
      </c>
      <c r="AQ173" s="158"/>
      <c r="AR173" s="158"/>
      <c r="AS173" s="158">
        <v>5.8000000000000003E-2</v>
      </c>
      <c r="AT173" s="158"/>
      <c r="AU173" s="158"/>
      <c r="AV173" s="158">
        <v>4.54</v>
      </c>
      <c r="AW173" s="158">
        <v>-22.12</v>
      </c>
      <c r="AX173" s="23" t="s">
        <v>865</v>
      </c>
      <c r="AY173" s="23" t="s">
        <v>864</v>
      </c>
      <c r="AZ173" s="158"/>
      <c r="BA173" s="23" t="s">
        <v>864</v>
      </c>
      <c r="BB173" s="23" t="s">
        <v>864</v>
      </c>
      <c r="BC173" s="158"/>
      <c r="BD173" s="158"/>
      <c r="BE173" s="158"/>
      <c r="BF173" s="158"/>
      <c r="BG173" s="158"/>
      <c r="BH173" s="158"/>
      <c r="BI173" s="158"/>
      <c r="BJ173" s="158"/>
      <c r="BK173" s="158"/>
      <c r="BL173" s="158"/>
      <c r="BM173" s="158"/>
      <c r="BN173" s="158"/>
      <c r="BO173" s="158"/>
      <c r="BP173" s="158"/>
      <c r="BQ173" s="158"/>
      <c r="BR173" s="158"/>
      <c r="BS173" s="158"/>
      <c r="BT173" s="158"/>
      <c r="BU173" s="158"/>
      <c r="BV173" s="158"/>
      <c r="BW173" s="158"/>
      <c r="BX173" s="158"/>
      <c r="BY173" s="158"/>
      <c r="BZ173" s="158"/>
      <c r="CA173" s="158"/>
      <c r="CB173" s="158"/>
      <c r="CC173" s="158"/>
      <c r="CD173" s="158"/>
      <c r="CE173" s="158"/>
      <c r="CF173" s="158"/>
      <c r="CG173" s="158"/>
      <c r="CH173" s="158"/>
      <c r="CI173" s="158"/>
      <c r="CJ173" s="158"/>
      <c r="CK173" s="158"/>
      <c r="CL173" s="158"/>
      <c r="CM173" s="158"/>
      <c r="CN173" s="158"/>
      <c r="CO173" s="158"/>
      <c r="CP173" s="158"/>
      <c r="CQ173" s="158"/>
      <c r="CR173" s="158"/>
      <c r="CS173" s="158"/>
    </row>
    <row r="174" spans="1:97" s="157" customFormat="1" x14ac:dyDescent="0.2">
      <c r="A174" s="158" t="s">
        <v>821</v>
      </c>
      <c r="B174" s="94" t="s">
        <v>829</v>
      </c>
      <c r="C174" s="94" t="s">
        <v>908</v>
      </c>
      <c r="D174" s="155" t="str">
        <f t="shared" si="2"/>
        <v>NFNF*-2_40</v>
      </c>
      <c r="E174" s="155"/>
      <c r="F174" s="156">
        <v>1997</v>
      </c>
      <c r="G174" s="160">
        <v>3</v>
      </c>
      <c r="H174" s="160">
        <v>6</v>
      </c>
      <c r="I174" s="23"/>
      <c r="J174" s="94">
        <v>20</v>
      </c>
      <c r="K174" s="94">
        <v>40</v>
      </c>
      <c r="L174" s="158"/>
      <c r="M174" s="158"/>
      <c r="N174" s="158"/>
      <c r="O174" s="158"/>
      <c r="P174" s="158"/>
      <c r="Q174" s="158"/>
      <c r="R174" s="158">
        <v>1.4413484660056011</v>
      </c>
      <c r="S174" s="158"/>
      <c r="T174" s="158"/>
      <c r="U174" s="158"/>
      <c r="V174" s="158"/>
      <c r="W174" s="158"/>
      <c r="X174" s="158"/>
      <c r="Y174" s="158"/>
      <c r="Z174" s="158"/>
      <c r="AA174" s="158"/>
      <c r="AB174" s="158"/>
      <c r="AC174" s="158"/>
      <c r="AD174" s="158"/>
      <c r="AE174" s="158"/>
      <c r="AF174" s="158"/>
      <c r="AG174" s="158"/>
      <c r="AH174" s="158"/>
      <c r="AI174" s="158"/>
      <c r="AJ174" s="158"/>
      <c r="AK174" s="158"/>
      <c r="AL174" s="158"/>
      <c r="AM174" s="158"/>
      <c r="AN174" s="158"/>
      <c r="AO174" s="158"/>
      <c r="AP174" s="158">
        <v>0.20499999999999999</v>
      </c>
      <c r="AQ174" s="158"/>
      <c r="AR174" s="158"/>
      <c r="AS174" s="158">
        <v>0.04</v>
      </c>
      <c r="AT174" s="158"/>
      <c r="AU174" s="158"/>
      <c r="AV174" s="158">
        <v>1.95</v>
      </c>
      <c r="AW174" s="158">
        <v>-23.47</v>
      </c>
      <c r="AX174" s="23" t="s">
        <v>865</v>
      </c>
      <c r="AY174" s="23" t="s">
        <v>864</v>
      </c>
      <c r="AZ174" s="158"/>
      <c r="BA174" s="23" t="s">
        <v>864</v>
      </c>
      <c r="BB174" s="23" t="s">
        <v>864</v>
      </c>
      <c r="BC174" s="158"/>
      <c r="BD174" s="158"/>
      <c r="BE174" s="158"/>
      <c r="BF174" s="158"/>
      <c r="BG174" s="158"/>
      <c r="BH174" s="158"/>
      <c r="BI174" s="158"/>
      <c r="BJ174" s="158"/>
      <c r="BK174" s="158"/>
      <c r="BL174" s="158"/>
      <c r="BM174" s="158"/>
      <c r="BN174" s="158"/>
      <c r="BO174" s="158"/>
      <c r="BP174" s="158"/>
      <c r="BQ174" s="158"/>
      <c r="BR174" s="158"/>
      <c r="BS174" s="158"/>
      <c r="BT174" s="158"/>
      <c r="BU174" s="158"/>
      <c r="BV174" s="158"/>
      <c r="BW174" s="158"/>
      <c r="BX174" s="158"/>
      <c r="BY174" s="158"/>
      <c r="BZ174" s="158"/>
      <c r="CA174" s="158"/>
      <c r="CB174" s="158"/>
      <c r="CC174" s="158"/>
      <c r="CD174" s="158"/>
      <c r="CE174" s="158"/>
      <c r="CF174" s="158"/>
      <c r="CG174" s="158"/>
      <c r="CH174" s="158"/>
      <c r="CI174" s="158"/>
      <c r="CJ174" s="158"/>
      <c r="CK174" s="158"/>
      <c r="CL174" s="158"/>
      <c r="CM174" s="158"/>
      <c r="CN174" s="158"/>
      <c r="CO174" s="158"/>
      <c r="CP174" s="158"/>
      <c r="CQ174" s="158"/>
      <c r="CR174" s="158"/>
      <c r="CS174" s="158"/>
    </row>
    <row r="175" spans="1:97" s="157" customFormat="1" x14ac:dyDescent="0.2">
      <c r="A175" s="158" t="s">
        <v>821</v>
      </c>
      <c r="B175" s="94" t="s">
        <v>829</v>
      </c>
      <c r="C175" s="94" t="s">
        <v>908</v>
      </c>
      <c r="D175" s="155" t="str">
        <f t="shared" si="2"/>
        <v>NFNF*-2_60</v>
      </c>
      <c r="E175" s="155"/>
      <c r="F175" s="156">
        <v>1997</v>
      </c>
      <c r="G175" s="160">
        <v>3</v>
      </c>
      <c r="H175" s="160">
        <v>6</v>
      </c>
      <c r="I175" s="23"/>
      <c r="J175" s="94">
        <v>40</v>
      </c>
      <c r="K175" s="94">
        <v>60</v>
      </c>
      <c r="L175" s="158"/>
      <c r="M175" s="158"/>
      <c r="N175" s="158"/>
      <c r="O175" s="158"/>
      <c r="P175" s="158"/>
      <c r="Q175" s="158"/>
      <c r="R175" s="158">
        <v>1.2791682636648516</v>
      </c>
      <c r="S175" s="158"/>
      <c r="T175" s="158"/>
      <c r="U175" s="158"/>
      <c r="V175" s="158"/>
      <c r="W175" s="158"/>
      <c r="X175" s="158"/>
      <c r="Y175" s="158"/>
      <c r="Z175" s="158"/>
      <c r="AA175" s="158"/>
      <c r="AB175" s="158"/>
      <c r="AC175" s="158"/>
      <c r="AD175" s="158"/>
      <c r="AE175" s="158"/>
      <c r="AF175" s="158"/>
      <c r="AG175" s="158"/>
      <c r="AH175" s="158"/>
      <c r="AI175" s="158"/>
      <c r="AJ175" s="158"/>
      <c r="AK175" s="158"/>
      <c r="AL175" s="158"/>
      <c r="AM175" s="158"/>
      <c r="AN175" s="158"/>
      <c r="AO175" s="158"/>
      <c r="AP175" s="158">
        <v>0.13100000000000001</v>
      </c>
      <c r="AQ175" s="158"/>
      <c r="AR175" s="158"/>
      <c r="AS175" s="158">
        <v>2.9000000000000001E-2</v>
      </c>
      <c r="AT175" s="158"/>
      <c r="AU175" s="158"/>
      <c r="AV175" s="158">
        <v>4.82</v>
      </c>
      <c r="AW175" s="158">
        <v>-24.2</v>
      </c>
      <c r="AX175" s="23" t="s">
        <v>865</v>
      </c>
      <c r="AY175" s="23" t="s">
        <v>864</v>
      </c>
      <c r="AZ175" s="158"/>
      <c r="BA175" s="23" t="s">
        <v>864</v>
      </c>
      <c r="BB175" s="23" t="s">
        <v>864</v>
      </c>
      <c r="BC175" s="158"/>
      <c r="BD175" s="158"/>
      <c r="BE175" s="158"/>
      <c r="BF175" s="158"/>
      <c r="BG175" s="158"/>
      <c r="BH175" s="158"/>
      <c r="BI175" s="158"/>
      <c r="BJ175" s="158"/>
      <c r="BK175" s="158"/>
      <c r="BL175" s="158"/>
      <c r="BM175" s="158"/>
      <c r="BN175" s="158"/>
      <c r="BO175" s="158"/>
      <c r="BP175" s="158"/>
      <c r="BQ175" s="158"/>
      <c r="BR175" s="158"/>
      <c r="BS175" s="158"/>
      <c r="BT175" s="158"/>
      <c r="BU175" s="158"/>
      <c r="BV175" s="158"/>
      <c r="BW175" s="158"/>
      <c r="BX175" s="158"/>
      <c r="BY175" s="158"/>
      <c r="BZ175" s="158"/>
      <c r="CA175" s="158"/>
      <c r="CB175" s="158"/>
      <c r="CC175" s="158"/>
      <c r="CD175" s="158"/>
      <c r="CE175" s="158"/>
      <c r="CF175" s="158"/>
      <c r="CG175" s="158"/>
      <c r="CH175" s="158"/>
      <c r="CI175" s="158"/>
      <c r="CJ175" s="158"/>
      <c r="CK175" s="158"/>
      <c r="CL175" s="158"/>
      <c r="CM175" s="158"/>
      <c r="CN175" s="158"/>
      <c r="CO175" s="158"/>
      <c r="CP175" s="158"/>
      <c r="CQ175" s="158"/>
      <c r="CR175" s="158"/>
      <c r="CS175" s="158"/>
    </row>
    <row r="176" spans="1:97" s="157" customFormat="1" x14ac:dyDescent="0.2">
      <c r="A176" s="158" t="s">
        <v>821</v>
      </c>
      <c r="B176" s="94" t="s">
        <v>829</v>
      </c>
      <c r="C176" s="94" t="s">
        <v>909</v>
      </c>
      <c r="D176" s="155" t="str">
        <f t="shared" si="2"/>
        <v>NFNF*-3_5</v>
      </c>
      <c r="E176" s="155"/>
      <c r="F176" s="156">
        <v>1997</v>
      </c>
      <c r="G176" s="160">
        <v>3</v>
      </c>
      <c r="H176" s="160">
        <v>6</v>
      </c>
      <c r="I176" s="23"/>
      <c r="J176" s="94">
        <v>0</v>
      </c>
      <c r="K176" s="94">
        <v>5</v>
      </c>
      <c r="L176" s="158"/>
      <c r="M176" s="158"/>
      <c r="N176" s="158"/>
      <c r="O176" s="158"/>
      <c r="P176" s="158"/>
      <c r="Q176" s="158"/>
      <c r="R176" s="158">
        <v>1.2824333338990326</v>
      </c>
      <c r="S176" s="158"/>
      <c r="T176" s="158"/>
      <c r="U176" s="158"/>
      <c r="V176" s="158"/>
      <c r="W176" s="158"/>
      <c r="X176" s="158"/>
      <c r="Y176" s="158"/>
      <c r="Z176" s="158"/>
      <c r="AA176" s="158"/>
      <c r="AB176" s="158"/>
      <c r="AC176" s="158"/>
      <c r="AD176" s="158"/>
      <c r="AE176" s="158"/>
      <c r="AF176" s="158"/>
      <c r="AG176" s="158"/>
      <c r="AH176" s="158"/>
      <c r="AI176" s="158"/>
      <c r="AJ176" s="158"/>
      <c r="AK176" s="158"/>
      <c r="AL176" s="158"/>
      <c r="AM176" s="158"/>
      <c r="AN176" s="158"/>
      <c r="AO176" s="158"/>
      <c r="AP176" s="158">
        <v>1.012</v>
      </c>
      <c r="AQ176" s="158"/>
      <c r="AR176" s="158"/>
      <c r="AS176" s="158">
        <v>0.111</v>
      </c>
      <c r="AT176" s="158"/>
      <c r="AU176" s="158"/>
      <c r="AV176" s="158">
        <v>3.07</v>
      </c>
      <c r="AW176" s="158">
        <v>-25.37</v>
      </c>
      <c r="AX176" s="23" t="s">
        <v>865</v>
      </c>
      <c r="AY176" s="23" t="s">
        <v>864</v>
      </c>
      <c r="AZ176" s="158"/>
      <c r="BA176" s="23" t="s">
        <v>864</v>
      </c>
      <c r="BB176" s="23" t="s">
        <v>864</v>
      </c>
      <c r="BC176" s="158"/>
      <c r="BD176" s="158"/>
      <c r="BE176" s="158"/>
      <c r="BF176" s="158"/>
      <c r="BG176" s="158"/>
      <c r="BH176" s="158"/>
      <c r="BI176" s="158"/>
      <c r="BJ176" s="158"/>
      <c r="BK176" s="158"/>
      <c r="BL176" s="158"/>
      <c r="BM176" s="158"/>
      <c r="BN176" s="158"/>
      <c r="BO176" s="158"/>
      <c r="BP176" s="158"/>
      <c r="BQ176" s="158"/>
      <c r="BR176" s="158"/>
      <c r="BS176" s="158"/>
      <c r="BT176" s="158"/>
      <c r="BU176" s="158"/>
      <c r="BV176" s="158"/>
      <c r="BW176" s="158"/>
      <c r="BX176" s="158"/>
      <c r="BY176" s="158"/>
      <c r="BZ176" s="158"/>
      <c r="CA176" s="158"/>
      <c r="CB176" s="158"/>
      <c r="CC176" s="158"/>
      <c r="CD176" s="158"/>
      <c r="CE176" s="158"/>
      <c r="CF176" s="158"/>
      <c r="CG176" s="158"/>
      <c r="CH176" s="158"/>
      <c r="CI176" s="158"/>
      <c r="CJ176" s="158"/>
      <c r="CK176" s="158"/>
      <c r="CL176" s="158"/>
      <c r="CM176" s="158"/>
      <c r="CN176" s="158"/>
      <c r="CO176" s="158"/>
      <c r="CP176" s="158"/>
      <c r="CQ176" s="158"/>
      <c r="CR176" s="158"/>
      <c r="CS176" s="158"/>
    </row>
    <row r="177" spans="1:97" s="157" customFormat="1" x14ac:dyDescent="0.2">
      <c r="A177" s="158" t="s">
        <v>821</v>
      </c>
      <c r="B177" s="94" t="s">
        <v>829</v>
      </c>
      <c r="C177" s="94" t="s">
        <v>909</v>
      </c>
      <c r="D177" s="155" t="str">
        <f t="shared" si="2"/>
        <v>NFNF*-3_10</v>
      </c>
      <c r="E177" s="155"/>
      <c r="F177" s="156">
        <v>1997</v>
      </c>
      <c r="G177" s="160">
        <v>3</v>
      </c>
      <c r="H177" s="160">
        <v>6</v>
      </c>
      <c r="I177" s="23"/>
      <c r="J177" s="94">
        <v>5</v>
      </c>
      <c r="K177" s="94">
        <v>10</v>
      </c>
      <c r="L177" s="158"/>
      <c r="M177" s="158"/>
      <c r="N177" s="158"/>
      <c r="O177" s="158"/>
      <c r="P177" s="158"/>
      <c r="Q177" s="158"/>
      <c r="R177" s="158">
        <v>1.7017605723923899</v>
      </c>
      <c r="S177" s="158"/>
      <c r="T177" s="158"/>
      <c r="U177" s="158"/>
      <c r="V177" s="158"/>
      <c r="W177" s="158"/>
      <c r="X177" s="158"/>
      <c r="Y177" s="158"/>
      <c r="Z177" s="158"/>
      <c r="AA177" s="158"/>
      <c r="AB177" s="158"/>
      <c r="AC177" s="158"/>
      <c r="AD177" s="158"/>
      <c r="AE177" s="158"/>
      <c r="AF177" s="158"/>
      <c r="AG177" s="158"/>
      <c r="AH177" s="158"/>
      <c r="AI177" s="158"/>
      <c r="AJ177" s="158"/>
      <c r="AK177" s="158"/>
      <c r="AL177" s="158"/>
      <c r="AM177" s="158"/>
      <c r="AN177" s="158"/>
      <c r="AO177" s="158"/>
      <c r="AP177" s="158">
        <v>0.71299999999999997</v>
      </c>
      <c r="AQ177" s="158"/>
      <c r="AR177" s="158"/>
      <c r="AS177" s="158">
        <v>8.7999999999999995E-2</v>
      </c>
      <c r="AT177" s="158"/>
      <c r="AU177" s="158"/>
      <c r="AV177" s="158">
        <v>3.59</v>
      </c>
      <c r="AW177" s="158">
        <v>-24.11</v>
      </c>
      <c r="AX177" s="23" t="s">
        <v>865</v>
      </c>
      <c r="AY177" s="23" t="s">
        <v>864</v>
      </c>
      <c r="AZ177" s="158"/>
      <c r="BA177" s="23" t="s">
        <v>864</v>
      </c>
      <c r="BB177" s="23" t="s">
        <v>864</v>
      </c>
      <c r="BC177" s="158"/>
      <c r="BD177" s="158"/>
      <c r="BE177" s="158"/>
      <c r="BF177" s="158"/>
      <c r="BG177" s="158"/>
      <c r="BH177" s="158"/>
      <c r="BI177" s="158"/>
      <c r="BJ177" s="158"/>
      <c r="BK177" s="158"/>
      <c r="BL177" s="158"/>
      <c r="BM177" s="158"/>
      <c r="BN177" s="158"/>
      <c r="BO177" s="158"/>
      <c r="BP177" s="158"/>
      <c r="BQ177" s="158"/>
      <c r="BR177" s="158"/>
      <c r="BS177" s="158"/>
      <c r="BT177" s="158"/>
      <c r="BU177" s="158"/>
      <c r="BV177" s="158"/>
      <c r="BW177" s="158"/>
      <c r="BX177" s="158"/>
      <c r="BY177" s="158"/>
      <c r="BZ177" s="158"/>
      <c r="CA177" s="158"/>
      <c r="CB177" s="158"/>
      <c r="CC177" s="158"/>
      <c r="CD177" s="158"/>
      <c r="CE177" s="158"/>
      <c r="CF177" s="158"/>
      <c r="CG177" s="158"/>
      <c r="CH177" s="158"/>
      <c r="CI177" s="158"/>
      <c r="CJ177" s="158"/>
      <c r="CK177" s="158"/>
      <c r="CL177" s="158"/>
      <c r="CM177" s="158"/>
      <c r="CN177" s="158"/>
      <c r="CO177" s="158"/>
      <c r="CP177" s="158"/>
      <c r="CQ177" s="158"/>
      <c r="CR177" s="158"/>
      <c r="CS177" s="158"/>
    </row>
    <row r="178" spans="1:97" s="157" customFormat="1" x14ac:dyDescent="0.2">
      <c r="A178" s="158" t="s">
        <v>821</v>
      </c>
      <c r="B178" s="94" t="s">
        <v>829</v>
      </c>
      <c r="C178" s="94" t="s">
        <v>909</v>
      </c>
      <c r="D178" s="155" t="str">
        <f t="shared" si="2"/>
        <v>NFNF*-3_20</v>
      </c>
      <c r="E178" s="155"/>
      <c r="F178" s="156">
        <v>1997</v>
      </c>
      <c r="G178" s="160">
        <v>3</v>
      </c>
      <c r="H178" s="160">
        <v>6</v>
      </c>
      <c r="I178" s="23"/>
      <c r="J178" s="94">
        <v>10</v>
      </c>
      <c r="K178" s="94">
        <v>20</v>
      </c>
      <c r="L178" s="158"/>
      <c r="M178" s="158"/>
      <c r="N178" s="158"/>
      <c r="O178" s="158"/>
      <c r="P178" s="158"/>
      <c r="Q178" s="158"/>
      <c r="R178" s="158">
        <v>1.2742918088217201</v>
      </c>
      <c r="S178" s="158"/>
      <c r="T178" s="158"/>
      <c r="U178" s="158"/>
      <c r="V178" s="158"/>
      <c r="W178" s="158"/>
      <c r="X178" s="158"/>
      <c r="Y178" s="158"/>
      <c r="Z178" s="158"/>
      <c r="AA178" s="158"/>
      <c r="AB178" s="158"/>
      <c r="AC178" s="158"/>
      <c r="AD178" s="158"/>
      <c r="AE178" s="158"/>
      <c r="AF178" s="158"/>
      <c r="AG178" s="158"/>
      <c r="AH178" s="158"/>
      <c r="AI178" s="158"/>
      <c r="AJ178" s="158"/>
      <c r="AK178" s="158"/>
      <c r="AL178" s="158"/>
      <c r="AM178" s="158"/>
      <c r="AN178" s="158"/>
      <c r="AO178" s="158"/>
      <c r="AP178" s="158">
        <v>0.23100000000000001</v>
      </c>
      <c r="AQ178" s="158"/>
      <c r="AR178" s="158"/>
      <c r="AS178" s="158">
        <v>4.2000000000000003E-2</v>
      </c>
      <c r="AT178" s="158"/>
      <c r="AU178" s="158"/>
      <c r="AV178" s="158">
        <v>4.33</v>
      </c>
      <c r="AW178" s="158">
        <v>-23.2</v>
      </c>
      <c r="AX178" s="23" t="s">
        <v>865</v>
      </c>
      <c r="AY178" s="23" t="s">
        <v>864</v>
      </c>
      <c r="AZ178" s="158"/>
      <c r="BA178" s="23" t="s">
        <v>864</v>
      </c>
      <c r="BB178" s="23" t="s">
        <v>864</v>
      </c>
      <c r="BC178" s="158"/>
      <c r="BD178" s="158"/>
      <c r="BE178" s="158"/>
      <c r="BF178" s="158"/>
      <c r="BG178" s="158"/>
      <c r="BH178" s="158"/>
      <c r="BI178" s="158"/>
      <c r="BJ178" s="158"/>
      <c r="BK178" s="158"/>
      <c r="BL178" s="158"/>
      <c r="BM178" s="158"/>
      <c r="BN178" s="158"/>
      <c r="BO178" s="158"/>
      <c r="BP178" s="158"/>
      <c r="BQ178" s="158"/>
      <c r="BR178" s="158"/>
      <c r="BS178" s="158"/>
      <c r="BT178" s="158"/>
      <c r="BU178" s="158"/>
      <c r="BV178" s="158"/>
      <c r="BW178" s="158"/>
      <c r="BX178" s="158"/>
      <c r="BY178" s="158"/>
      <c r="BZ178" s="158"/>
      <c r="CA178" s="158"/>
      <c r="CB178" s="158"/>
      <c r="CC178" s="158"/>
      <c r="CD178" s="158"/>
      <c r="CE178" s="158"/>
      <c r="CF178" s="158"/>
      <c r="CG178" s="158"/>
      <c r="CH178" s="158"/>
      <c r="CI178" s="158"/>
      <c r="CJ178" s="158"/>
      <c r="CK178" s="158"/>
      <c r="CL178" s="158"/>
      <c r="CM178" s="158"/>
      <c r="CN178" s="158"/>
      <c r="CO178" s="158"/>
      <c r="CP178" s="158"/>
      <c r="CQ178" s="158"/>
      <c r="CR178" s="158"/>
      <c r="CS178" s="158"/>
    </row>
    <row r="179" spans="1:97" s="157" customFormat="1" x14ac:dyDescent="0.2">
      <c r="A179" s="158" t="s">
        <v>821</v>
      </c>
      <c r="B179" s="94" t="s">
        <v>829</v>
      </c>
      <c r="C179" s="94" t="s">
        <v>909</v>
      </c>
      <c r="D179" s="155" t="str">
        <f t="shared" si="2"/>
        <v>NFNF*-3_40</v>
      </c>
      <c r="E179" s="155"/>
      <c r="F179" s="156">
        <v>1997</v>
      </c>
      <c r="G179" s="160">
        <v>3</v>
      </c>
      <c r="H179" s="160">
        <v>6</v>
      </c>
      <c r="I179" s="23"/>
      <c r="J179" s="94">
        <v>20</v>
      </c>
      <c r="K179" s="94">
        <v>40</v>
      </c>
      <c r="L179" s="158"/>
      <c r="M179" s="158"/>
      <c r="N179" s="158"/>
      <c r="O179" s="158"/>
      <c r="P179" s="158"/>
      <c r="Q179" s="158"/>
      <c r="R179" s="158">
        <v>1.2991612813094537</v>
      </c>
      <c r="S179" s="158"/>
      <c r="T179" s="158"/>
      <c r="U179" s="158"/>
      <c r="V179" s="158"/>
      <c r="W179" s="158"/>
      <c r="X179" s="158"/>
      <c r="Y179" s="158"/>
      <c r="Z179" s="158"/>
      <c r="AA179" s="158"/>
      <c r="AB179" s="158"/>
      <c r="AC179" s="158"/>
      <c r="AD179" s="158"/>
      <c r="AE179" s="158"/>
      <c r="AF179" s="158"/>
      <c r="AG179" s="158"/>
      <c r="AH179" s="158"/>
      <c r="AI179" s="158"/>
      <c r="AJ179" s="158"/>
      <c r="AK179" s="158"/>
      <c r="AL179" s="158"/>
      <c r="AM179" s="158"/>
      <c r="AN179" s="158"/>
      <c r="AO179" s="158"/>
      <c r="AP179" s="158">
        <v>0.156</v>
      </c>
      <c r="AQ179" s="158"/>
      <c r="AR179" s="158"/>
      <c r="AS179" s="158">
        <v>3.4000000000000002E-2</v>
      </c>
      <c r="AT179" s="158"/>
      <c r="AU179" s="158"/>
      <c r="AV179" s="158">
        <v>3.81</v>
      </c>
      <c r="AW179" s="158">
        <v>-23.87</v>
      </c>
      <c r="AX179" s="23" t="s">
        <v>865</v>
      </c>
      <c r="AY179" s="23" t="s">
        <v>864</v>
      </c>
      <c r="AZ179" s="158"/>
      <c r="BA179" s="23" t="s">
        <v>864</v>
      </c>
      <c r="BB179" s="23" t="s">
        <v>864</v>
      </c>
      <c r="BC179" s="158"/>
      <c r="BD179" s="158"/>
      <c r="BE179" s="158"/>
      <c r="BF179" s="158"/>
      <c r="BG179" s="158"/>
      <c r="BH179" s="158"/>
      <c r="BI179" s="158"/>
      <c r="BJ179" s="158"/>
      <c r="BK179" s="158"/>
      <c r="BL179" s="158"/>
      <c r="BM179" s="158"/>
      <c r="BN179" s="158"/>
      <c r="BO179" s="158"/>
      <c r="BP179" s="158"/>
      <c r="BQ179" s="158"/>
      <c r="BR179" s="158"/>
      <c r="BS179" s="158"/>
      <c r="BT179" s="158"/>
      <c r="BU179" s="158"/>
      <c r="BV179" s="158"/>
      <c r="BW179" s="158"/>
      <c r="BX179" s="158"/>
      <c r="BY179" s="158"/>
      <c r="BZ179" s="158"/>
      <c r="CA179" s="158"/>
      <c r="CB179" s="158"/>
      <c r="CC179" s="158"/>
      <c r="CD179" s="158"/>
      <c r="CE179" s="158"/>
      <c r="CF179" s="158"/>
      <c r="CG179" s="158"/>
      <c r="CH179" s="158"/>
      <c r="CI179" s="158"/>
      <c r="CJ179" s="158"/>
      <c r="CK179" s="158"/>
      <c r="CL179" s="158"/>
      <c r="CM179" s="158"/>
      <c r="CN179" s="158"/>
      <c r="CO179" s="158"/>
      <c r="CP179" s="158"/>
      <c r="CQ179" s="158"/>
      <c r="CR179" s="158"/>
      <c r="CS179" s="158"/>
    </row>
    <row r="180" spans="1:97" s="157" customFormat="1" x14ac:dyDescent="0.2">
      <c r="A180" s="158" t="s">
        <v>821</v>
      </c>
      <c r="B180" s="94" t="s">
        <v>829</v>
      </c>
      <c r="C180" s="94" t="s">
        <v>909</v>
      </c>
      <c r="D180" s="155" t="str">
        <f t="shared" si="2"/>
        <v>NFNF*-3_60</v>
      </c>
      <c r="E180" s="155"/>
      <c r="F180" s="156">
        <v>1997</v>
      </c>
      <c r="G180" s="160">
        <v>3</v>
      </c>
      <c r="H180" s="160">
        <v>6</v>
      </c>
      <c r="I180" s="23"/>
      <c r="J180" s="94">
        <v>40</v>
      </c>
      <c r="K180" s="94">
        <v>60</v>
      </c>
      <c r="L180" s="158"/>
      <c r="M180" s="158"/>
      <c r="N180" s="158"/>
      <c r="O180" s="158"/>
      <c r="P180" s="158"/>
      <c r="Q180" s="158"/>
      <c r="R180" s="158">
        <v>1.2908747016278093</v>
      </c>
      <c r="S180" s="158"/>
      <c r="T180" s="158"/>
      <c r="U180" s="158"/>
      <c r="V180" s="158"/>
      <c r="W180" s="158"/>
      <c r="X180" s="158"/>
      <c r="Y180" s="158"/>
      <c r="Z180" s="158"/>
      <c r="AA180" s="158"/>
      <c r="AB180" s="158"/>
      <c r="AC180" s="158"/>
      <c r="AD180" s="158"/>
      <c r="AE180" s="158"/>
      <c r="AF180" s="158"/>
      <c r="AG180" s="158"/>
      <c r="AH180" s="158"/>
      <c r="AI180" s="158"/>
      <c r="AJ180" s="158"/>
      <c r="AK180" s="158"/>
      <c r="AL180" s="158"/>
      <c r="AM180" s="158"/>
      <c r="AN180" s="158"/>
      <c r="AO180" s="158"/>
      <c r="AP180" s="158">
        <v>0.129</v>
      </c>
      <c r="AQ180" s="158"/>
      <c r="AR180" s="158"/>
      <c r="AS180" s="158">
        <v>3.2000000000000001E-2</v>
      </c>
      <c r="AT180" s="158"/>
      <c r="AU180" s="158"/>
      <c r="AV180" s="158">
        <v>4.0999999999999996</v>
      </c>
      <c r="AW180" s="158">
        <v>-23.97</v>
      </c>
      <c r="AX180" s="23" t="s">
        <v>865</v>
      </c>
      <c r="AY180" s="23" t="s">
        <v>864</v>
      </c>
      <c r="AZ180" s="158"/>
      <c r="BA180" s="23" t="s">
        <v>864</v>
      </c>
      <c r="BB180" s="23" t="s">
        <v>864</v>
      </c>
      <c r="BC180" s="158"/>
      <c r="BD180" s="158"/>
      <c r="BE180" s="158"/>
      <c r="BF180" s="158"/>
      <c r="BG180" s="158"/>
      <c r="BH180" s="158"/>
      <c r="BI180" s="158"/>
      <c r="BJ180" s="158"/>
      <c r="BK180" s="158"/>
      <c r="BL180" s="158"/>
      <c r="BM180" s="158"/>
      <c r="BN180" s="158"/>
      <c r="BO180" s="158"/>
      <c r="BP180" s="158"/>
      <c r="BQ180" s="158"/>
      <c r="BR180" s="158"/>
      <c r="BS180" s="158"/>
      <c r="BT180" s="158"/>
      <c r="BU180" s="158"/>
      <c r="BV180" s="158"/>
      <c r="BW180" s="158"/>
      <c r="BX180" s="158"/>
      <c r="BY180" s="158"/>
      <c r="BZ180" s="158"/>
      <c r="CA180" s="158"/>
      <c r="CB180" s="158"/>
      <c r="CC180" s="158"/>
      <c r="CD180" s="158"/>
      <c r="CE180" s="158"/>
      <c r="CF180" s="158"/>
      <c r="CG180" s="158"/>
      <c r="CH180" s="158"/>
      <c r="CI180" s="158"/>
      <c r="CJ180" s="158"/>
      <c r="CK180" s="158"/>
      <c r="CL180" s="158"/>
      <c r="CM180" s="158"/>
      <c r="CN180" s="158"/>
      <c r="CO180" s="158"/>
      <c r="CP180" s="158"/>
      <c r="CQ180" s="158"/>
      <c r="CR180" s="158"/>
      <c r="CS180" s="158"/>
    </row>
    <row r="181" spans="1:97" x14ac:dyDescent="0.2">
      <c r="A181" s="14" t="s">
        <v>821</v>
      </c>
      <c r="B181" s="12" t="s">
        <v>828</v>
      </c>
      <c r="C181" s="12" t="s">
        <v>866</v>
      </c>
      <c r="D181" s="12" t="s">
        <v>876</v>
      </c>
      <c r="E181" s="12"/>
      <c r="F181" s="136">
        <v>1997</v>
      </c>
      <c r="G181" s="136"/>
      <c r="H181" s="136"/>
      <c r="I181" s="23"/>
      <c r="J181" s="12">
        <v>0</v>
      </c>
      <c r="K181" s="12">
        <v>20</v>
      </c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x14ac:dyDescent="0.2">
      <c r="A182" s="14" t="s">
        <v>821</v>
      </c>
      <c r="B182" s="12" t="s">
        <v>828</v>
      </c>
      <c r="C182" s="12" t="s">
        <v>866</v>
      </c>
      <c r="D182" s="12" t="s">
        <v>877</v>
      </c>
      <c r="E182" s="12"/>
      <c r="F182" s="136">
        <v>1997</v>
      </c>
      <c r="G182" s="136"/>
      <c r="H182" s="136"/>
      <c r="I182" s="23"/>
      <c r="J182" s="12">
        <v>20</v>
      </c>
      <c r="K182" s="12">
        <v>40</v>
      </c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x14ac:dyDescent="0.2">
      <c r="A183" s="14" t="s">
        <v>821</v>
      </c>
      <c r="B183" s="12" t="s">
        <v>828</v>
      </c>
      <c r="C183" s="12" t="s">
        <v>867</v>
      </c>
      <c r="D183" s="12" t="s">
        <v>878</v>
      </c>
      <c r="E183" s="12"/>
      <c r="F183" s="136">
        <v>1997</v>
      </c>
      <c r="G183" s="136"/>
      <c r="H183" s="136"/>
      <c r="I183" s="23"/>
      <c r="J183" s="12">
        <v>0</v>
      </c>
      <c r="K183" s="12">
        <v>20</v>
      </c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x14ac:dyDescent="0.2">
      <c r="A184" s="14" t="s">
        <v>821</v>
      </c>
      <c r="B184" s="12" t="s">
        <v>828</v>
      </c>
      <c r="C184" s="12" t="s">
        <v>867</v>
      </c>
      <c r="D184" s="12" t="s">
        <v>879</v>
      </c>
      <c r="E184" s="12"/>
      <c r="F184" s="136">
        <v>1997</v>
      </c>
      <c r="G184" s="136"/>
      <c r="H184" s="136"/>
      <c r="I184" s="23"/>
      <c r="J184" s="12">
        <v>20</v>
      </c>
      <c r="K184" s="12">
        <v>40</v>
      </c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x14ac:dyDescent="0.2">
      <c r="A185" s="14" t="s">
        <v>821</v>
      </c>
      <c r="B185" s="12" t="s">
        <v>828</v>
      </c>
      <c r="C185" s="12" t="s">
        <v>868</v>
      </c>
      <c r="D185" s="12" t="s">
        <v>880</v>
      </c>
      <c r="E185" s="12"/>
      <c r="F185" s="136">
        <v>1997</v>
      </c>
      <c r="G185" s="136"/>
      <c r="H185" s="136"/>
      <c r="I185" s="23"/>
      <c r="J185" s="12">
        <v>0</v>
      </c>
      <c r="K185" s="12">
        <v>20</v>
      </c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x14ac:dyDescent="0.2">
      <c r="A186" s="14" t="s">
        <v>821</v>
      </c>
      <c r="B186" s="12" t="s">
        <v>828</v>
      </c>
      <c r="C186" s="12" t="s">
        <v>868</v>
      </c>
      <c r="D186" s="12" t="s">
        <v>881</v>
      </c>
      <c r="E186" s="12"/>
      <c r="F186" s="136">
        <v>1997</v>
      </c>
      <c r="G186" s="136"/>
      <c r="H186" s="136"/>
      <c r="I186" s="23"/>
      <c r="J186" s="12">
        <v>20</v>
      </c>
      <c r="K186" s="12">
        <v>40</v>
      </c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x14ac:dyDescent="0.2">
      <c r="A187" s="14" t="s">
        <v>821</v>
      </c>
      <c r="B187" s="12" t="s">
        <v>828</v>
      </c>
      <c r="C187" s="12" t="s">
        <v>869</v>
      </c>
      <c r="D187" s="12" t="s">
        <v>882</v>
      </c>
      <c r="E187" s="12"/>
      <c r="F187" s="136">
        <v>1997</v>
      </c>
      <c r="G187" s="136"/>
      <c r="H187" s="136"/>
      <c r="I187" s="23"/>
      <c r="J187" s="12">
        <v>0</v>
      </c>
      <c r="K187" s="12">
        <v>20</v>
      </c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x14ac:dyDescent="0.2">
      <c r="A188" s="14" t="s">
        <v>821</v>
      </c>
      <c r="B188" s="12" t="s">
        <v>828</v>
      </c>
      <c r="C188" s="12" t="s">
        <v>869</v>
      </c>
      <c r="D188" s="12" t="s">
        <v>883</v>
      </c>
      <c r="E188" s="12"/>
      <c r="F188" s="136">
        <v>1997</v>
      </c>
      <c r="G188" s="136"/>
      <c r="H188" s="136"/>
      <c r="I188" s="23"/>
      <c r="J188" s="12">
        <v>20</v>
      </c>
      <c r="K188" s="12">
        <v>40</v>
      </c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x14ac:dyDescent="0.2">
      <c r="A189" s="14" t="s">
        <v>821</v>
      </c>
      <c r="B189" s="12" t="s">
        <v>829</v>
      </c>
      <c r="C189" s="12" t="s">
        <v>870</v>
      </c>
      <c r="D189" s="12" t="s">
        <v>884</v>
      </c>
      <c r="E189" s="12"/>
      <c r="F189" s="136">
        <v>1997</v>
      </c>
      <c r="G189" s="136"/>
      <c r="H189" s="136"/>
      <c r="I189" s="23"/>
      <c r="J189" s="12">
        <v>0</v>
      </c>
      <c r="K189" s="12">
        <v>20</v>
      </c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x14ac:dyDescent="0.2">
      <c r="A190" s="14" t="s">
        <v>821</v>
      </c>
      <c r="B190" s="12" t="s">
        <v>829</v>
      </c>
      <c r="C190" s="12" t="s">
        <v>870</v>
      </c>
      <c r="D190" s="12" t="s">
        <v>885</v>
      </c>
      <c r="E190" s="12"/>
      <c r="F190" s="136">
        <v>1997</v>
      </c>
      <c r="G190" s="136"/>
      <c r="H190" s="136"/>
      <c r="I190" s="23"/>
      <c r="J190" s="12">
        <v>20</v>
      </c>
      <c r="K190" s="12">
        <v>40</v>
      </c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x14ac:dyDescent="0.2">
      <c r="A191" s="14" t="s">
        <v>821</v>
      </c>
      <c r="B191" s="12" t="s">
        <v>829</v>
      </c>
      <c r="C191" s="12" t="s">
        <v>871</v>
      </c>
      <c r="D191" s="12" t="s">
        <v>886</v>
      </c>
      <c r="E191" s="12"/>
      <c r="F191" s="136">
        <v>1997</v>
      </c>
      <c r="G191" s="136"/>
      <c r="H191" s="136"/>
      <c r="I191" s="23"/>
      <c r="J191" s="12">
        <v>0</v>
      </c>
      <c r="K191" s="12">
        <v>20</v>
      </c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x14ac:dyDescent="0.2">
      <c r="A192" s="14" t="s">
        <v>821</v>
      </c>
      <c r="B192" s="12" t="s">
        <v>829</v>
      </c>
      <c r="C192" s="12" t="s">
        <v>871</v>
      </c>
      <c r="D192" s="12" t="s">
        <v>887</v>
      </c>
      <c r="E192" s="12"/>
      <c r="F192" s="136">
        <v>1997</v>
      </c>
      <c r="G192" s="136"/>
      <c r="H192" s="136"/>
      <c r="I192" s="23"/>
      <c r="J192" s="12">
        <v>20</v>
      </c>
      <c r="K192" s="12">
        <v>40</v>
      </c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x14ac:dyDescent="0.2">
      <c r="A193" s="14" t="s">
        <v>821</v>
      </c>
      <c r="B193" s="12" t="s">
        <v>829</v>
      </c>
      <c r="C193" s="12" t="s">
        <v>872</v>
      </c>
      <c r="D193" s="12" t="s">
        <v>888</v>
      </c>
      <c r="E193" s="12"/>
      <c r="F193" s="136">
        <v>1997</v>
      </c>
      <c r="G193" s="136"/>
      <c r="H193" s="136"/>
      <c r="I193" s="23"/>
      <c r="J193" s="12">
        <v>0</v>
      </c>
      <c r="K193" s="12">
        <v>20</v>
      </c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x14ac:dyDescent="0.2">
      <c r="A194" s="14" t="s">
        <v>821</v>
      </c>
      <c r="B194" s="12" t="s">
        <v>829</v>
      </c>
      <c r="C194" s="12" t="s">
        <v>872</v>
      </c>
      <c r="D194" s="12" t="s">
        <v>889</v>
      </c>
      <c r="E194" s="12"/>
      <c r="F194" s="136">
        <v>1997</v>
      </c>
      <c r="G194" s="136"/>
      <c r="H194" s="136"/>
      <c r="I194" s="23"/>
      <c r="J194" s="12">
        <v>20</v>
      </c>
      <c r="K194" s="12">
        <v>40</v>
      </c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x14ac:dyDescent="0.2">
      <c r="A195" s="14"/>
      <c r="B195" s="12"/>
      <c r="C195" s="12"/>
      <c r="D195" s="12"/>
      <c r="E195" s="12"/>
      <c r="F195" s="136"/>
      <c r="G195" s="136"/>
      <c r="H195" s="136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x14ac:dyDescent="0.2">
      <c r="A196" s="14"/>
      <c r="B196" s="12"/>
      <c r="C196" s="12"/>
      <c r="D196" s="12"/>
      <c r="E196" s="12"/>
      <c r="F196" s="136"/>
      <c r="G196" s="136"/>
      <c r="H196" s="136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x14ac:dyDescent="0.2">
      <c r="A197" s="14"/>
      <c r="B197" s="12"/>
      <c r="C197" s="12"/>
      <c r="D197" s="12"/>
      <c r="E197" s="12"/>
      <c r="F197" s="136"/>
      <c r="G197" s="136"/>
      <c r="H197" s="136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x14ac:dyDescent="0.2">
      <c r="A198" s="14"/>
      <c r="B198" s="12"/>
      <c r="C198" s="12"/>
      <c r="D198" s="12"/>
      <c r="E198" s="12"/>
      <c r="F198" s="136"/>
      <c r="G198" s="136"/>
      <c r="H198" s="136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x14ac:dyDescent="0.2">
      <c r="A199" s="14"/>
      <c r="B199" s="12"/>
      <c r="C199" s="12"/>
      <c r="D199" s="12"/>
      <c r="E199" s="12"/>
      <c r="F199" s="136"/>
      <c r="G199" s="136"/>
      <c r="H199" s="136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x14ac:dyDescent="0.2">
      <c r="A200" s="14"/>
      <c r="B200" s="12"/>
      <c r="C200" s="12"/>
      <c r="D200" s="12"/>
      <c r="E200" s="12"/>
      <c r="F200" s="136"/>
      <c r="G200" s="136"/>
      <c r="H200" s="136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x14ac:dyDescent="0.2">
      <c r="A201" s="14"/>
      <c r="B201" s="12"/>
      <c r="C201" s="12"/>
      <c r="D201" s="12"/>
      <c r="E201" s="12"/>
      <c r="F201" s="136"/>
      <c r="G201" s="136"/>
      <c r="H201" s="136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x14ac:dyDescent="0.2">
      <c r="A202" s="14"/>
      <c r="B202" s="12"/>
      <c r="C202" s="12"/>
      <c r="D202" s="12"/>
      <c r="E202" s="12"/>
      <c r="F202" s="136"/>
      <c r="G202" s="136"/>
      <c r="H202" s="136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x14ac:dyDescent="0.2">
      <c r="A203" s="14"/>
      <c r="B203" s="12"/>
      <c r="C203" s="12"/>
      <c r="D203" s="12"/>
      <c r="E203" s="12"/>
      <c r="F203" s="136"/>
      <c r="G203" s="136"/>
      <c r="H203" s="136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x14ac:dyDescent="0.2">
      <c r="A204" s="14"/>
      <c r="B204" s="12"/>
      <c r="C204" s="12"/>
      <c r="D204" s="12"/>
      <c r="E204" s="12"/>
      <c r="F204" s="136"/>
      <c r="G204" s="136"/>
      <c r="H204" s="136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x14ac:dyDescent="0.2">
      <c r="A205" s="14"/>
      <c r="B205" s="12"/>
      <c r="C205" s="12"/>
      <c r="D205" s="12"/>
      <c r="E205" s="12"/>
      <c r="F205" s="136"/>
      <c r="G205" s="136"/>
      <c r="H205" s="136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x14ac:dyDescent="0.2">
      <c r="A206" s="14"/>
      <c r="B206" s="12"/>
      <c r="C206" s="12"/>
      <c r="D206" s="12"/>
      <c r="E206" s="12"/>
      <c r="F206" s="136"/>
      <c r="G206" s="136"/>
      <c r="H206" s="136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x14ac:dyDescent="0.2">
      <c r="A207" s="14"/>
      <c r="B207" s="12"/>
      <c r="C207" s="12"/>
      <c r="D207" s="12"/>
      <c r="E207" s="12"/>
      <c r="F207" s="136"/>
      <c r="G207" s="136"/>
      <c r="H207" s="136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x14ac:dyDescent="0.2">
      <c r="A208" s="14"/>
      <c r="B208" s="12"/>
      <c r="C208" s="12"/>
      <c r="D208" s="12"/>
      <c r="E208" s="12"/>
      <c r="F208" s="136"/>
      <c r="G208" s="136"/>
      <c r="H208" s="136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x14ac:dyDescent="0.2">
      <c r="A209" s="14"/>
      <c r="B209" s="12"/>
      <c r="C209" s="12"/>
      <c r="D209" s="12"/>
      <c r="E209" s="12"/>
      <c r="F209" s="136"/>
      <c r="G209" s="136"/>
      <c r="H209" s="136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x14ac:dyDescent="0.2">
      <c r="A210" s="14"/>
      <c r="B210" s="12"/>
      <c r="C210" s="12"/>
      <c r="D210" s="12"/>
      <c r="E210" s="12"/>
      <c r="F210" s="136"/>
      <c r="G210" s="136"/>
      <c r="H210" s="136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x14ac:dyDescent="0.2">
      <c r="A211" s="14"/>
      <c r="B211" s="12"/>
      <c r="C211" s="12"/>
      <c r="D211" s="12"/>
      <c r="E211" s="12"/>
      <c r="F211" s="136"/>
      <c r="G211" s="136"/>
      <c r="H211" s="136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x14ac:dyDescent="0.2">
      <c r="A212" s="14"/>
      <c r="B212" s="12"/>
      <c r="C212" s="12"/>
      <c r="D212" s="12"/>
      <c r="E212" s="12"/>
      <c r="F212" s="136"/>
      <c r="G212" s="136"/>
      <c r="H212" s="136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x14ac:dyDescent="0.2">
      <c r="A213" s="14"/>
      <c r="B213" s="12"/>
      <c r="C213" s="12"/>
      <c r="D213" s="12"/>
      <c r="E213" s="12"/>
      <c r="F213" s="136"/>
      <c r="G213" s="136"/>
      <c r="H213" s="136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x14ac:dyDescent="0.2">
      <c r="A214" s="14"/>
      <c r="B214" s="12"/>
      <c r="C214" s="12"/>
      <c r="D214" s="12"/>
      <c r="E214" s="12"/>
      <c r="F214" s="136"/>
      <c r="G214" s="136"/>
      <c r="H214" s="136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x14ac:dyDescent="0.2">
      <c r="A215" s="14"/>
      <c r="B215" s="12"/>
      <c r="C215" s="12"/>
      <c r="D215" s="12"/>
      <c r="E215" s="12"/>
      <c r="F215" s="136"/>
      <c r="G215" s="136"/>
      <c r="H215" s="136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x14ac:dyDescent="0.2">
      <c r="A216" s="14"/>
      <c r="B216" s="12"/>
      <c r="C216" s="12"/>
      <c r="D216" s="12"/>
      <c r="E216" s="12"/>
      <c r="F216" s="136"/>
      <c r="G216" s="136"/>
      <c r="H216" s="136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x14ac:dyDescent="0.2">
      <c r="A217" s="14"/>
      <c r="B217" s="12"/>
      <c r="C217" s="12"/>
      <c r="D217" s="12"/>
      <c r="E217" s="12"/>
      <c r="F217" s="136"/>
      <c r="G217" s="136"/>
      <c r="H217" s="136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x14ac:dyDescent="0.2">
      <c r="A218" s="14"/>
      <c r="B218" s="12"/>
      <c r="C218" s="12"/>
      <c r="D218" s="12"/>
      <c r="E218" s="12"/>
      <c r="F218" s="136"/>
      <c r="G218" s="136"/>
      <c r="H218" s="136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x14ac:dyDescent="0.2">
      <c r="A219" s="14"/>
      <c r="B219" s="12"/>
      <c r="C219" s="12"/>
      <c r="D219" s="12"/>
      <c r="E219" s="12"/>
      <c r="F219" s="136"/>
      <c r="G219" s="136"/>
      <c r="H219" s="136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x14ac:dyDescent="0.2">
      <c r="A220" s="14"/>
      <c r="B220" s="12"/>
      <c r="C220" s="12"/>
      <c r="D220" s="12"/>
      <c r="E220" s="12"/>
      <c r="F220" s="136"/>
      <c r="G220" s="136"/>
      <c r="H220" s="136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x14ac:dyDescent="0.2">
      <c r="A221" s="14"/>
      <c r="B221" s="12"/>
      <c r="C221" s="12"/>
      <c r="D221" s="12"/>
      <c r="E221" s="12"/>
      <c r="F221" s="136"/>
      <c r="G221" s="136"/>
      <c r="H221" s="136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x14ac:dyDescent="0.2">
      <c r="A222" s="14"/>
      <c r="B222" s="12"/>
      <c r="C222" s="12"/>
      <c r="D222" s="12"/>
      <c r="E222" s="12"/>
      <c r="F222" s="136"/>
      <c r="G222" s="136"/>
      <c r="H222" s="136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x14ac:dyDescent="0.2">
      <c r="A223" s="14"/>
      <c r="B223" s="12"/>
      <c r="C223" s="12"/>
      <c r="D223" s="12"/>
      <c r="E223" s="12"/>
      <c r="F223" s="136"/>
      <c r="G223" s="136"/>
      <c r="H223" s="136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x14ac:dyDescent="0.2">
      <c r="A224" s="14"/>
      <c r="B224" s="12"/>
      <c r="C224" s="12"/>
      <c r="D224" s="12"/>
      <c r="E224" s="12"/>
      <c r="F224" s="136"/>
      <c r="G224" s="136"/>
      <c r="H224" s="136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x14ac:dyDescent="0.2">
      <c r="A225" s="14"/>
      <c r="B225" s="12"/>
      <c r="C225" s="12"/>
      <c r="D225" s="12"/>
      <c r="E225" s="12"/>
      <c r="F225" s="136"/>
      <c r="G225" s="136"/>
      <c r="H225" s="136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x14ac:dyDescent="0.2">
      <c r="A226" s="14"/>
      <c r="B226" s="12"/>
      <c r="C226" s="12"/>
      <c r="D226" s="12"/>
      <c r="E226" s="12"/>
      <c r="F226" s="136"/>
      <c r="G226" s="136"/>
      <c r="H226" s="136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x14ac:dyDescent="0.2">
      <c r="A227" s="14"/>
      <c r="B227" s="12"/>
      <c r="C227" s="12"/>
      <c r="D227" s="12"/>
      <c r="E227" s="12"/>
      <c r="F227" s="136"/>
      <c r="G227" s="136"/>
      <c r="H227" s="136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x14ac:dyDescent="0.2">
      <c r="A228" s="14"/>
      <c r="B228" s="12"/>
      <c r="C228" s="12"/>
      <c r="D228" s="12"/>
      <c r="E228" s="12"/>
      <c r="F228" s="136"/>
      <c r="G228" s="136"/>
      <c r="H228" s="136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x14ac:dyDescent="0.2">
      <c r="A229" s="14"/>
      <c r="B229" s="12"/>
      <c r="C229" s="12"/>
      <c r="D229" s="12"/>
      <c r="E229" s="12"/>
      <c r="F229" s="136"/>
      <c r="G229" s="136"/>
      <c r="H229" s="136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x14ac:dyDescent="0.2">
      <c r="A230" s="14"/>
      <c r="B230" s="12"/>
      <c r="C230" s="12"/>
      <c r="D230" s="12"/>
      <c r="E230" s="12"/>
      <c r="F230" s="136"/>
      <c r="G230" s="136"/>
      <c r="H230" s="136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x14ac:dyDescent="0.2">
      <c r="A231" s="14"/>
      <c r="B231" s="12"/>
      <c r="C231" s="12"/>
      <c r="D231" s="12"/>
      <c r="E231" s="12"/>
      <c r="F231" s="136"/>
      <c r="G231" s="136"/>
      <c r="H231" s="136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x14ac:dyDescent="0.2">
      <c r="A232" s="14"/>
      <c r="B232" s="12"/>
      <c r="C232" s="12"/>
      <c r="D232" s="12"/>
      <c r="E232" s="12"/>
      <c r="F232" s="136"/>
      <c r="G232" s="136"/>
      <c r="H232" s="136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x14ac:dyDescent="0.2">
      <c r="A233" s="14"/>
      <c r="B233" s="12"/>
      <c r="C233" s="12"/>
      <c r="D233" s="12"/>
      <c r="E233" s="12"/>
      <c r="F233" s="136"/>
      <c r="G233" s="136"/>
      <c r="H233" s="136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x14ac:dyDescent="0.2">
      <c r="A234" s="14"/>
      <c r="B234" s="12"/>
      <c r="C234" s="12"/>
      <c r="D234" s="12"/>
      <c r="E234" s="12"/>
      <c r="F234" s="136"/>
      <c r="G234" s="136"/>
      <c r="H234" s="136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x14ac:dyDescent="0.2">
      <c r="A235" s="14"/>
      <c r="B235" s="12"/>
      <c r="C235" s="12"/>
      <c r="D235" s="12"/>
      <c r="E235" s="12"/>
      <c r="F235" s="136"/>
      <c r="G235" s="136"/>
      <c r="H235" s="136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x14ac:dyDescent="0.2">
      <c r="A236" s="14"/>
      <c r="B236" s="12"/>
      <c r="C236" s="12"/>
      <c r="D236" s="12"/>
      <c r="E236" s="12"/>
      <c r="F236" s="136"/>
      <c r="G236" s="136"/>
      <c r="H236" s="136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x14ac:dyDescent="0.2">
      <c r="A237" s="14"/>
      <c r="B237" s="12"/>
      <c r="C237" s="12"/>
      <c r="D237" s="12"/>
      <c r="E237" s="12"/>
      <c r="F237" s="136"/>
      <c r="G237" s="136"/>
      <c r="H237" s="136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x14ac:dyDescent="0.2">
      <c r="A238" s="14"/>
      <c r="B238" s="12"/>
      <c r="C238" s="12"/>
      <c r="D238" s="12"/>
      <c r="E238" s="12"/>
      <c r="F238" s="136"/>
      <c r="G238" s="136"/>
      <c r="H238" s="136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x14ac:dyDescent="0.2">
      <c r="A239" s="14"/>
      <c r="B239" s="12"/>
      <c r="C239" s="12"/>
      <c r="D239" s="12"/>
      <c r="E239" s="12"/>
      <c r="F239" s="136"/>
      <c r="G239" s="136"/>
      <c r="H239" s="136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x14ac:dyDescent="0.2">
      <c r="A240" s="14"/>
      <c r="B240" s="12"/>
      <c r="C240" s="12"/>
      <c r="D240" s="12"/>
      <c r="E240" s="12"/>
      <c r="F240" s="136"/>
      <c r="G240" s="136"/>
      <c r="H240" s="136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x14ac:dyDescent="0.2">
      <c r="A241" s="14"/>
      <c r="B241" s="12"/>
      <c r="C241" s="12"/>
      <c r="D241" s="12"/>
      <c r="E241" s="12"/>
      <c r="F241" s="136"/>
      <c r="G241" s="136"/>
      <c r="H241" s="136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x14ac:dyDescent="0.2">
      <c r="A242" s="14"/>
      <c r="B242" s="12"/>
      <c r="C242" s="12"/>
      <c r="D242" s="12"/>
      <c r="E242" s="12"/>
      <c r="F242" s="136"/>
      <c r="G242" s="136"/>
      <c r="H242" s="136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x14ac:dyDescent="0.2">
      <c r="A243" s="14"/>
      <c r="B243" s="12"/>
      <c r="C243" s="12"/>
      <c r="D243" s="12"/>
      <c r="E243" s="12"/>
      <c r="F243" s="136"/>
      <c r="G243" s="136"/>
      <c r="H243" s="136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x14ac:dyDescent="0.2">
      <c r="A244" s="14"/>
      <c r="B244" s="12"/>
      <c r="C244" s="12"/>
      <c r="D244" s="12"/>
      <c r="E244" s="12"/>
      <c r="F244" s="136"/>
      <c r="G244" s="136"/>
      <c r="H244" s="136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x14ac:dyDescent="0.2">
      <c r="A245" s="14"/>
      <c r="B245" s="12"/>
      <c r="C245" s="12"/>
      <c r="D245" s="12"/>
      <c r="E245" s="12"/>
      <c r="F245" s="136"/>
      <c r="G245" s="136"/>
      <c r="H245" s="136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x14ac:dyDescent="0.2">
      <c r="A246" s="14"/>
      <c r="B246" s="12"/>
      <c r="C246" s="12"/>
      <c r="D246" s="12"/>
      <c r="E246" s="12"/>
      <c r="F246" s="136"/>
      <c r="G246" s="136"/>
      <c r="H246" s="136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x14ac:dyDescent="0.2">
      <c r="A247" s="14"/>
      <c r="B247" s="12"/>
      <c r="C247" s="12"/>
      <c r="D247" s="12"/>
      <c r="E247" s="12"/>
      <c r="F247" s="136"/>
      <c r="G247" s="136"/>
      <c r="H247" s="136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x14ac:dyDescent="0.2">
      <c r="A248" s="14"/>
      <c r="B248" s="12"/>
      <c r="C248" s="12"/>
      <c r="D248" s="12"/>
      <c r="E248" s="12"/>
      <c r="F248" s="136"/>
      <c r="G248" s="136"/>
      <c r="H248" s="136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x14ac:dyDescent="0.2">
      <c r="A249" s="14"/>
      <c r="B249" s="12"/>
      <c r="C249" s="12"/>
      <c r="D249" s="12"/>
      <c r="E249" s="12"/>
      <c r="F249" s="136"/>
      <c r="G249" s="136"/>
      <c r="H249" s="136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x14ac:dyDescent="0.2">
      <c r="A250" s="14"/>
      <c r="B250" s="12"/>
      <c r="C250" s="12"/>
      <c r="D250" s="12"/>
      <c r="E250" s="12"/>
      <c r="F250" s="136"/>
      <c r="G250" s="136"/>
      <c r="H250" s="136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x14ac:dyDescent="0.2">
      <c r="A251" s="14"/>
      <c r="B251" s="12"/>
      <c r="C251" s="12"/>
      <c r="D251" s="12"/>
      <c r="E251" s="12"/>
      <c r="F251" s="136"/>
      <c r="G251" s="136"/>
      <c r="H251" s="136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x14ac:dyDescent="0.2">
      <c r="A252" s="14"/>
      <c r="B252" s="12"/>
      <c r="C252" s="12"/>
      <c r="D252" s="12"/>
      <c r="E252" s="12"/>
      <c r="F252" s="136"/>
      <c r="G252" s="136"/>
      <c r="H252" s="136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x14ac:dyDescent="0.2">
      <c r="A253" s="14"/>
      <c r="B253" s="12"/>
      <c r="C253" s="12"/>
      <c r="D253" s="12"/>
      <c r="E253" s="12"/>
      <c r="F253" s="136"/>
      <c r="G253" s="136"/>
      <c r="H253" s="136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x14ac:dyDescent="0.2">
      <c r="A254" s="14"/>
      <c r="B254" s="12"/>
      <c r="C254" s="12"/>
      <c r="D254" s="12"/>
      <c r="E254" s="12"/>
      <c r="F254" s="136"/>
      <c r="G254" s="136"/>
      <c r="H254" s="136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x14ac:dyDescent="0.2">
      <c r="A255" s="14"/>
      <c r="B255" s="12"/>
      <c r="C255" s="12"/>
      <c r="D255" s="12"/>
      <c r="E255" s="12"/>
      <c r="F255" s="136"/>
      <c r="G255" s="136"/>
      <c r="H255" s="136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x14ac:dyDescent="0.2">
      <c r="A256" s="14"/>
      <c r="B256" s="12"/>
      <c r="C256" s="12"/>
      <c r="D256" s="12"/>
      <c r="E256" s="12"/>
      <c r="F256" s="136"/>
      <c r="G256" s="136"/>
      <c r="H256" s="136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x14ac:dyDescent="0.2">
      <c r="A257" s="14"/>
      <c r="B257" s="12"/>
      <c r="C257" s="12"/>
      <c r="D257" s="12"/>
      <c r="E257" s="12"/>
      <c r="F257" s="136"/>
      <c r="G257" s="136"/>
      <c r="H257" s="136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x14ac:dyDescent="0.2">
      <c r="A258" s="14"/>
      <c r="B258" s="12"/>
      <c r="C258" s="12"/>
      <c r="D258" s="12"/>
      <c r="E258" s="12"/>
      <c r="F258" s="136"/>
      <c r="G258" s="136"/>
      <c r="H258" s="136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x14ac:dyDescent="0.2">
      <c r="A259" s="14"/>
      <c r="B259" s="12"/>
      <c r="C259" s="12"/>
      <c r="D259" s="12"/>
      <c r="E259" s="12"/>
      <c r="F259" s="136"/>
      <c r="G259" s="136"/>
      <c r="H259" s="136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x14ac:dyDescent="0.2">
      <c r="A260" s="14"/>
      <c r="B260" s="12"/>
      <c r="C260" s="12"/>
      <c r="D260" s="12"/>
      <c r="E260" s="12"/>
      <c r="F260" s="136"/>
      <c r="G260" s="136"/>
      <c r="H260" s="136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x14ac:dyDescent="0.2">
      <c r="A261" s="14"/>
      <c r="B261" s="12"/>
      <c r="C261" s="12"/>
      <c r="D261" s="12"/>
      <c r="E261" s="12"/>
      <c r="F261" s="136"/>
      <c r="G261" s="136"/>
      <c r="H261" s="136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x14ac:dyDescent="0.2">
      <c r="A262" s="14"/>
      <c r="B262" s="12"/>
      <c r="C262" s="12"/>
      <c r="D262" s="12"/>
      <c r="E262" s="12"/>
      <c r="F262" s="136"/>
      <c r="G262" s="136"/>
      <c r="H262" s="136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x14ac:dyDescent="0.2">
      <c r="A263" s="14"/>
      <c r="B263" s="12"/>
      <c r="C263" s="12"/>
      <c r="D263" s="12"/>
      <c r="E263" s="12"/>
      <c r="F263" s="136"/>
      <c r="G263" s="136"/>
      <c r="H263" s="136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x14ac:dyDescent="0.2">
      <c r="A264" s="14"/>
      <c r="B264" s="12"/>
      <c r="C264" s="12"/>
      <c r="D264" s="12"/>
      <c r="E264" s="12"/>
      <c r="F264" s="136"/>
      <c r="G264" s="136"/>
      <c r="H264" s="136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x14ac:dyDescent="0.2">
      <c r="A265" s="14"/>
      <c r="B265" s="12"/>
      <c r="C265" s="12"/>
      <c r="D265" s="12"/>
      <c r="E265" s="12"/>
      <c r="F265" s="136"/>
      <c r="G265" s="136"/>
      <c r="H265" s="136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x14ac:dyDescent="0.2">
      <c r="A266" s="14"/>
      <c r="B266" s="12"/>
      <c r="C266" s="12"/>
      <c r="D266" s="12"/>
      <c r="E266" s="12"/>
      <c r="F266" s="136"/>
      <c r="G266" s="136"/>
      <c r="H266" s="136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x14ac:dyDescent="0.2">
      <c r="A267" s="14"/>
      <c r="B267" s="12"/>
      <c r="C267" s="12"/>
      <c r="D267" s="12"/>
      <c r="E267" s="12"/>
      <c r="F267" s="136"/>
      <c r="G267" s="136"/>
      <c r="H267" s="136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x14ac:dyDescent="0.2">
      <c r="A268" s="14"/>
      <c r="B268" s="12"/>
      <c r="C268" s="12"/>
      <c r="D268" s="12"/>
      <c r="E268" s="12"/>
      <c r="F268" s="136"/>
      <c r="G268" s="136"/>
      <c r="H268" s="136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x14ac:dyDescent="0.2">
      <c r="A269" s="14"/>
      <c r="B269" s="12"/>
      <c r="C269" s="12"/>
      <c r="D269" s="12"/>
      <c r="E269" s="12"/>
      <c r="F269" s="136"/>
      <c r="G269" s="136"/>
      <c r="H269" s="136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x14ac:dyDescent="0.2">
      <c r="A270" s="14"/>
      <c r="B270" s="12"/>
      <c r="C270" s="12"/>
      <c r="D270" s="12"/>
      <c r="E270" s="12"/>
      <c r="F270" s="136"/>
      <c r="G270" s="136"/>
      <c r="H270" s="136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x14ac:dyDescent="0.2">
      <c r="A271" s="14"/>
      <c r="B271" s="12"/>
      <c r="C271" s="12"/>
      <c r="D271" s="12"/>
      <c r="E271" s="12"/>
      <c r="F271" s="136"/>
      <c r="G271" s="136"/>
      <c r="H271" s="136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x14ac:dyDescent="0.2">
      <c r="A272" s="14"/>
      <c r="B272" s="12"/>
      <c r="C272" s="12"/>
      <c r="D272" s="12"/>
      <c r="E272" s="12"/>
      <c r="F272" s="136"/>
      <c r="G272" s="136"/>
      <c r="H272" s="136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x14ac:dyDescent="0.2">
      <c r="A273" s="14"/>
      <c r="B273" s="12"/>
      <c r="C273" s="12"/>
      <c r="D273" s="12"/>
      <c r="E273" s="12"/>
      <c r="F273" s="136"/>
      <c r="G273" s="136"/>
      <c r="H273" s="136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x14ac:dyDescent="0.2">
      <c r="A274" s="14"/>
      <c r="B274" s="12"/>
      <c r="C274" s="12"/>
      <c r="D274" s="12"/>
      <c r="E274" s="12"/>
      <c r="F274" s="136"/>
      <c r="G274" s="136"/>
      <c r="H274" s="136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x14ac:dyDescent="0.2">
      <c r="A275" s="14"/>
      <c r="B275" s="12"/>
      <c r="C275" s="12"/>
      <c r="D275" s="12"/>
      <c r="E275" s="12"/>
      <c r="F275" s="136"/>
      <c r="G275" s="136"/>
      <c r="H275" s="136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x14ac:dyDescent="0.2">
      <c r="A276" s="14"/>
      <c r="B276" s="12"/>
      <c r="C276" s="12"/>
      <c r="D276" s="12"/>
      <c r="E276" s="12"/>
      <c r="F276" s="136"/>
      <c r="G276" s="136"/>
      <c r="H276" s="136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x14ac:dyDescent="0.2">
      <c r="A277" s="14"/>
      <c r="B277" s="12"/>
      <c r="C277" s="12"/>
      <c r="D277" s="12"/>
      <c r="E277" s="12"/>
      <c r="F277" s="136"/>
      <c r="G277" s="136"/>
      <c r="H277" s="136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x14ac:dyDescent="0.2">
      <c r="A278" s="14"/>
      <c r="B278" s="12"/>
      <c r="C278" s="12"/>
      <c r="D278" s="12"/>
      <c r="E278" s="12"/>
      <c r="F278" s="136"/>
      <c r="G278" s="136"/>
      <c r="H278" s="136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x14ac:dyDescent="0.2">
      <c r="A279" s="14"/>
      <c r="B279" s="12"/>
      <c r="C279" s="12"/>
      <c r="D279" s="12"/>
      <c r="E279" s="12"/>
      <c r="F279" s="136"/>
      <c r="G279" s="136"/>
      <c r="H279" s="136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x14ac:dyDescent="0.2">
      <c r="A280" s="14"/>
      <c r="B280" s="12"/>
      <c r="C280" s="12"/>
      <c r="D280" s="12"/>
      <c r="E280" s="12"/>
      <c r="F280" s="136"/>
      <c r="G280" s="136"/>
      <c r="H280" s="136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x14ac:dyDescent="0.2">
      <c r="A281" s="14"/>
      <c r="B281" s="12"/>
      <c r="C281" s="12"/>
      <c r="D281" s="12"/>
      <c r="E281" s="12"/>
      <c r="F281" s="136"/>
      <c r="G281" s="136"/>
      <c r="H281" s="136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x14ac:dyDescent="0.2">
      <c r="A282" s="14"/>
      <c r="B282" s="12"/>
      <c r="C282" s="12"/>
      <c r="D282" s="12"/>
      <c r="E282" s="12"/>
      <c r="F282" s="136"/>
      <c r="G282" s="136"/>
      <c r="H282" s="136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x14ac:dyDescent="0.2">
      <c r="A283" s="14"/>
      <c r="B283" s="12"/>
      <c r="C283" s="12"/>
      <c r="D283" s="12"/>
      <c r="E283" s="12"/>
      <c r="F283" s="136"/>
      <c r="G283" s="136"/>
      <c r="H283" s="136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x14ac:dyDescent="0.2">
      <c r="A284" s="14"/>
      <c r="B284" s="12"/>
      <c r="C284" s="12"/>
      <c r="D284" s="12"/>
      <c r="E284" s="12"/>
      <c r="F284" s="136"/>
      <c r="G284" s="136"/>
      <c r="H284" s="136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x14ac:dyDescent="0.2">
      <c r="A285" s="14"/>
      <c r="B285" s="12"/>
      <c r="C285" s="12"/>
      <c r="D285" s="12"/>
      <c r="E285" s="12"/>
      <c r="F285" s="136"/>
      <c r="G285" s="136"/>
      <c r="H285" s="136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x14ac:dyDescent="0.2">
      <c r="A286" s="14"/>
      <c r="B286" s="12"/>
      <c r="C286" s="12"/>
      <c r="D286" s="12"/>
      <c r="E286" s="12"/>
      <c r="F286" s="136"/>
      <c r="G286" s="136"/>
      <c r="H286" s="136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x14ac:dyDescent="0.2">
      <c r="A287" s="14"/>
      <c r="B287" s="12"/>
      <c r="C287" s="12"/>
      <c r="D287" s="12"/>
      <c r="E287" s="12"/>
      <c r="F287" s="136"/>
      <c r="G287" s="136"/>
      <c r="H287" s="136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x14ac:dyDescent="0.2">
      <c r="A288" s="14"/>
      <c r="B288" s="12"/>
      <c r="C288" s="12"/>
      <c r="D288" s="12"/>
      <c r="E288" s="12"/>
      <c r="F288" s="136"/>
      <c r="G288" s="136"/>
      <c r="H288" s="136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x14ac:dyDescent="0.2">
      <c r="A289" s="14"/>
      <c r="B289" s="12"/>
      <c r="C289" s="12"/>
      <c r="D289" s="12"/>
      <c r="E289" s="12"/>
      <c r="F289" s="136"/>
      <c r="G289" s="136"/>
      <c r="H289" s="136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x14ac:dyDescent="0.2">
      <c r="A290" s="14"/>
      <c r="B290" s="12"/>
      <c r="C290" s="12"/>
      <c r="D290" s="12"/>
      <c r="E290" s="12"/>
      <c r="F290" s="136"/>
      <c r="G290" s="136"/>
      <c r="H290" s="136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x14ac:dyDescent="0.2">
      <c r="A291" s="14"/>
      <c r="B291" s="12"/>
      <c r="C291" s="12"/>
      <c r="D291" s="12"/>
      <c r="E291" s="12"/>
      <c r="F291" s="136"/>
      <c r="G291" s="136"/>
      <c r="H291" s="136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x14ac:dyDescent="0.2">
      <c r="A292" s="14"/>
      <c r="B292" s="12"/>
      <c r="C292" s="12"/>
      <c r="D292" s="12"/>
      <c r="E292" s="12"/>
      <c r="F292" s="136"/>
      <c r="G292" s="136"/>
      <c r="H292" s="136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x14ac:dyDescent="0.2">
      <c r="A293" s="14"/>
      <c r="B293" s="12"/>
      <c r="C293" s="12"/>
      <c r="D293" s="12"/>
      <c r="E293" s="12"/>
      <c r="F293" s="136"/>
      <c r="G293" s="136"/>
      <c r="H293" s="136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x14ac:dyDescent="0.2">
      <c r="A294" s="14"/>
      <c r="B294" s="12"/>
      <c r="C294" s="12"/>
      <c r="D294" s="12"/>
      <c r="E294" s="12"/>
      <c r="F294" s="136"/>
      <c r="G294" s="136"/>
      <c r="H294" s="136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x14ac:dyDescent="0.2">
      <c r="A295" s="14"/>
      <c r="B295" s="12"/>
      <c r="C295" s="12"/>
      <c r="D295" s="12"/>
      <c r="E295" s="12"/>
      <c r="F295" s="136"/>
      <c r="G295" s="136"/>
      <c r="H295" s="136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x14ac:dyDescent="0.2">
      <c r="A296" s="14"/>
      <c r="B296" s="12"/>
      <c r="C296" s="12"/>
      <c r="D296" s="12"/>
      <c r="E296" s="12"/>
      <c r="F296" s="136"/>
      <c r="G296" s="136"/>
      <c r="H296" s="136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x14ac:dyDescent="0.2">
      <c r="A297" s="14"/>
      <c r="B297" s="12"/>
      <c r="C297" s="12"/>
      <c r="D297" s="12"/>
      <c r="E297" s="12"/>
      <c r="F297" s="136"/>
      <c r="G297" s="136"/>
      <c r="H297" s="136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x14ac:dyDescent="0.2">
      <c r="A298" s="14"/>
      <c r="B298" s="12"/>
      <c r="C298" s="12"/>
      <c r="D298" s="12"/>
      <c r="E298" s="12"/>
      <c r="F298" s="136"/>
      <c r="G298" s="136"/>
      <c r="H298" s="136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x14ac:dyDescent="0.2">
      <c r="A299" s="14"/>
      <c r="B299" s="12"/>
      <c r="C299" s="12"/>
      <c r="D299" s="12"/>
      <c r="E299" s="12"/>
      <c r="F299" s="136"/>
      <c r="G299" s="136"/>
      <c r="H299" s="136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x14ac:dyDescent="0.2">
      <c r="A300" s="14"/>
      <c r="B300" s="12"/>
      <c r="C300" s="12"/>
      <c r="D300" s="12"/>
      <c r="E300" s="12"/>
      <c r="F300" s="136"/>
      <c r="G300" s="136"/>
      <c r="H300" s="136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x14ac:dyDescent="0.2">
      <c r="A301" s="14"/>
      <c r="B301" s="12"/>
      <c r="C301" s="12"/>
      <c r="D301" s="12"/>
      <c r="E301" s="12"/>
      <c r="F301" s="136"/>
      <c r="G301" s="136"/>
      <c r="H301" s="136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x14ac:dyDescent="0.2">
      <c r="A302" s="14"/>
      <c r="B302" s="12"/>
      <c r="C302" s="12"/>
      <c r="D302" s="12"/>
      <c r="E302" s="12"/>
      <c r="F302" s="136"/>
      <c r="G302" s="136"/>
      <c r="H302" s="136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x14ac:dyDescent="0.2">
      <c r="A303" s="14"/>
      <c r="B303" s="12"/>
      <c r="C303" s="12"/>
      <c r="D303" s="12"/>
      <c r="E303" s="12"/>
      <c r="F303" s="136"/>
      <c r="G303" s="136"/>
      <c r="H303" s="136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x14ac:dyDescent="0.2">
      <c r="A304" s="14"/>
      <c r="B304" s="12"/>
      <c r="C304" s="12"/>
      <c r="D304" s="12"/>
      <c r="E304" s="12"/>
      <c r="F304" s="136"/>
      <c r="G304" s="136"/>
      <c r="H304" s="136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x14ac:dyDescent="0.2">
      <c r="A305" s="14"/>
      <c r="B305" s="12"/>
      <c r="C305" s="12"/>
      <c r="D305" s="12"/>
      <c r="E305" s="12"/>
      <c r="F305" s="136"/>
      <c r="G305" s="136"/>
      <c r="H305" s="136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x14ac:dyDescent="0.2">
      <c r="A306" s="14"/>
      <c r="B306" s="12"/>
      <c r="C306" s="12"/>
      <c r="D306" s="12"/>
      <c r="E306" s="12"/>
      <c r="F306" s="136"/>
      <c r="G306" s="136"/>
      <c r="H306" s="136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x14ac:dyDescent="0.2">
      <c r="A307" s="14"/>
      <c r="B307" s="12"/>
      <c r="C307" s="12"/>
      <c r="D307" s="12"/>
      <c r="E307" s="12"/>
      <c r="F307" s="136"/>
      <c r="G307" s="136"/>
      <c r="H307" s="136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x14ac:dyDescent="0.2">
      <c r="A308" s="14"/>
      <c r="B308" s="12"/>
      <c r="C308" s="12"/>
      <c r="D308" s="12"/>
      <c r="E308" s="12"/>
      <c r="F308" s="136"/>
      <c r="G308" s="136"/>
      <c r="H308" s="136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x14ac:dyDescent="0.2">
      <c r="A309" s="14"/>
      <c r="B309" s="12"/>
      <c r="C309" s="12"/>
      <c r="D309" s="12"/>
      <c r="E309" s="12"/>
      <c r="F309" s="136"/>
      <c r="G309" s="136"/>
      <c r="H309" s="136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x14ac:dyDescent="0.2">
      <c r="A310" s="14"/>
      <c r="B310" s="12"/>
      <c r="C310" s="12"/>
      <c r="D310" s="12"/>
      <c r="E310" s="12"/>
      <c r="F310" s="136"/>
      <c r="G310" s="136"/>
      <c r="H310" s="136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x14ac:dyDescent="0.2">
      <c r="A311" s="14"/>
      <c r="B311" s="12"/>
      <c r="C311" s="12"/>
      <c r="D311" s="12"/>
      <c r="E311" s="12"/>
      <c r="F311" s="136"/>
      <c r="G311" s="136"/>
      <c r="H311" s="136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x14ac:dyDescent="0.2">
      <c r="A312" s="14"/>
      <c r="B312" s="12"/>
      <c r="C312" s="12"/>
      <c r="D312" s="12"/>
      <c r="E312" s="12"/>
      <c r="F312" s="136"/>
      <c r="G312" s="136"/>
      <c r="H312" s="136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x14ac:dyDescent="0.2">
      <c r="A313" s="14"/>
      <c r="B313" s="12"/>
      <c r="C313" s="12"/>
      <c r="D313" s="12"/>
      <c r="E313" s="12"/>
      <c r="F313" s="136"/>
      <c r="G313" s="136"/>
      <c r="H313" s="136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x14ac:dyDescent="0.2">
      <c r="A314" s="14"/>
      <c r="B314" s="12"/>
      <c r="C314" s="12"/>
      <c r="D314" s="12"/>
      <c r="E314" s="12"/>
      <c r="F314" s="136"/>
      <c r="G314" s="136"/>
      <c r="H314" s="136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x14ac:dyDescent="0.2">
      <c r="A315" s="14"/>
      <c r="B315" s="12"/>
      <c r="C315" s="12"/>
      <c r="D315" s="12"/>
      <c r="E315" s="12"/>
      <c r="F315" s="136"/>
      <c r="G315" s="136"/>
      <c r="H315" s="136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x14ac:dyDescent="0.2">
      <c r="A316" s="14"/>
      <c r="B316" s="12"/>
      <c r="C316" s="12"/>
      <c r="D316" s="12"/>
      <c r="E316" s="12"/>
      <c r="F316" s="136"/>
      <c r="G316" s="136"/>
      <c r="H316" s="136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x14ac:dyDescent="0.2">
      <c r="A317" s="14"/>
      <c r="B317" s="12"/>
      <c r="C317" s="12"/>
      <c r="D317" s="12"/>
      <c r="E317" s="12"/>
      <c r="F317" s="136"/>
      <c r="G317" s="136"/>
      <c r="H317" s="136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x14ac:dyDescent="0.2">
      <c r="A318" s="14"/>
      <c r="B318" s="12"/>
      <c r="C318" s="12"/>
      <c r="D318" s="12"/>
      <c r="E318" s="12"/>
      <c r="F318" s="136"/>
      <c r="G318" s="136"/>
      <c r="H318" s="136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x14ac:dyDescent="0.2">
      <c r="A319" s="14"/>
      <c r="B319" s="12"/>
      <c r="C319" s="12"/>
      <c r="D319" s="12"/>
      <c r="E319" s="12"/>
      <c r="F319" s="136"/>
      <c r="G319" s="136"/>
      <c r="H319" s="136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x14ac:dyDescent="0.2">
      <c r="A320" s="14"/>
      <c r="B320" s="12"/>
      <c r="C320" s="12"/>
      <c r="D320" s="12"/>
      <c r="E320" s="12"/>
      <c r="F320" s="136"/>
      <c r="G320" s="136"/>
      <c r="H320" s="136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x14ac:dyDescent="0.2">
      <c r="A321" s="14"/>
      <c r="B321" s="12"/>
      <c r="C321" s="12"/>
      <c r="D321" s="12"/>
      <c r="E321" s="12"/>
      <c r="F321" s="136"/>
      <c r="G321" s="136"/>
      <c r="H321" s="136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x14ac:dyDescent="0.2">
      <c r="A322" s="14"/>
      <c r="B322" s="12"/>
      <c r="C322" s="12"/>
      <c r="D322" s="12"/>
      <c r="E322" s="12"/>
      <c r="F322" s="136"/>
      <c r="G322" s="136"/>
      <c r="H322" s="136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x14ac:dyDescent="0.2">
      <c r="A323" s="14"/>
      <c r="B323" s="12"/>
      <c r="C323" s="12"/>
      <c r="D323" s="12"/>
      <c r="E323" s="12"/>
      <c r="F323" s="136"/>
      <c r="G323" s="136"/>
      <c r="H323" s="136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x14ac:dyDescent="0.2">
      <c r="A324" s="14"/>
      <c r="B324" s="12"/>
      <c r="C324" s="12"/>
      <c r="D324" s="12"/>
      <c r="E324" s="12"/>
      <c r="F324" s="136"/>
      <c r="G324" s="136"/>
      <c r="H324" s="136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x14ac:dyDescent="0.2">
      <c r="A325" s="14"/>
      <c r="B325" s="12"/>
      <c r="C325" s="12"/>
      <c r="D325" s="12"/>
      <c r="E325" s="12"/>
      <c r="F325" s="136"/>
      <c r="G325" s="136"/>
      <c r="H325" s="136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x14ac:dyDescent="0.2">
      <c r="A326" s="14"/>
      <c r="B326" s="12"/>
      <c r="C326" s="12"/>
      <c r="D326" s="12"/>
      <c r="E326" s="12"/>
      <c r="F326" s="136"/>
      <c r="G326" s="136"/>
      <c r="H326" s="136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x14ac:dyDescent="0.2">
      <c r="A327" s="14"/>
      <c r="B327" s="12"/>
      <c r="C327" s="12"/>
      <c r="D327" s="12"/>
      <c r="E327" s="12"/>
      <c r="F327" s="136"/>
      <c r="G327" s="136"/>
      <c r="H327" s="136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x14ac:dyDescent="0.2">
      <c r="A328" s="14"/>
      <c r="B328" s="12"/>
      <c r="C328" s="12"/>
      <c r="D328" s="12"/>
      <c r="E328" s="12"/>
      <c r="F328" s="136"/>
      <c r="G328" s="136"/>
      <c r="H328" s="136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x14ac:dyDescent="0.2">
      <c r="A329" s="14"/>
      <c r="B329" s="12"/>
      <c r="C329" s="12"/>
      <c r="D329" s="12"/>
      <c r="E329" s="12"/>
      <c r="F329" s="136"/>
      <c r="G329" s="136"/>
      <c r="H329" s="136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x14ac:dyDescent="0.2">
      <c r="A330" s="14"/>
      <c r="B330" s="12"/>
      <c r="C330" s="12"/>
      <c r="D330" s="12"/>
      <c r="E330" s="12"/>
      <c r="F330" s="136"/>
      <c r="G330" s="136"/>
      <c r="H330" s="136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x14ac:dyDescent="0.2">
      <c r="A331" s="14"/>
      <c r="B331" s="12"/>
      <c r="C331" s="12"/>
      <c r="D331" s="12"/>
      <c r="E331" s="12"/>
      <c r="F331" s="136"/>
      <c r="G331" s="136"/>
      <c r="H331" s="136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x14ac:dyDescent="0.2">
      <c r="A332" s="14"/>
      <c r="B332" s="12"/>
      <c r="C332" s="12"/>
      <c r="D332" s="12"/>
      <c r="E332" s="12"/>
      <c r="F332" s="136"/>
      <c r="G332" s="136"/>
      <c r="H332" s="136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x14ac:dyDescent="0.2">
      <c r="A333" s="14"/>
      <c r="B333" s="12"/>
      <c r="C333" s="12"/>
      <c r="D333" s="12"/>
      <c r="E333" s="12"/>
      <c r="F333" s="136"/>
      <c r="G333" s="136"/>
      <c r="H333" s="136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x14ac:dyDescent="0.2">
      <c r="A334" s="14"/>
      <c r="B334" s="12"/>
      <c r="C334" s="12"/>
      <c r="D334" s="12"/>
      <c r="E334" s="12"/>
      <c r="F334" s="136"/>
      <c r="G334" s="136"/>
      <c r="H334" s="136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x14ac:dyDescent="0.2">
      <c r="A335" s="14"/>
      <c r="B335" s="12"/>
      <c r="C335" s="12"/>
      <c r="D335" s="12"/>
      <c r="E335" s="12"/>
      <c r="F335" s="136"/>
      <c r="G335" s="136"/>
      <c r="H335" s="136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x14ac:dyDescent="0.2">
      <c r="A336" s="14"/>
      <c r="B336" s="12"/>
      <c r="C336" s="12"/>
      <c r="D336" s="12"/>
      <c r="E336" s="12"/>
      <c r="F336" s="136"/>
      <c r="G336" s="136"/>
      <c r="H336" s="136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x14ac:dyDescent="0.2">
      <c r="A337" s="14"/>
      <c r="B337" s="12"/>
      <c r="C337" s="12"/>
      <c r="D337" s="12"/>
      <c r="E337" s="12"/>
      <c r="F337" s="136"/>
      <c r="G337" s="136"/>
      <c r="H337" s="136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x14ac:dyDescent="0.2">
      <c r="A338" s="14"/>
      <c r="B338" s="12"/>
      <c r="C338" s="12"/>
      <c r="D338" s="12"/>
      <c r="E338" s="12"/>
      <c r="F338" s="136"/>
      <c r="G338" s="136"/>
      <c r="H338" s="136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x14ac:dyDescent="0.2">
      <c r="A339" s="14"/>
      <c r="B339" s="12"/>
      <c r="C339" s="12"/>
      <c r="D339" s="12"/>
      <c r="E339" s="12"/>
      <c r="F339" s="136"/>
      <c r="G339" s="136"/>
      <c r="H339" s="136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x14ac:dyDescent="0.2">
      <c r="A340" s="14"/>
      <c r="B340" s="12"/>
      <c r="C340" s="12"/>
      <c r="D340" s="12"/>
      <c r="E340" s="12"/>
      <c r="F340" s="136"/>
      <c r="G340" s="136"/>
      <c r="H340" s="136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x14ac:dyDescent="0.2">
      <c r="A341" s="14"/>
      <c r="B341" s="12"/>
      <c r="C341" s="12"/>
      <c r="D341" s="12"/>
      <c r="E341" s="12"/>
      <c r="F341" s="136"/>
      <c r="G341" s="136"/>
      <c r="H341" s="136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x14ac:dyDescent="0.2">
      <c r="A342" s="14"/>
      <c r="B342" s="12"/>
      <c r="C342" s="12"/>
      <c r="D342" s="12"/>
      <c r="E342" s="12"/>
      <c r="F342" s="136"/>
      <c r="G342" s="136"/>
      <c r="H342" s="136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x14ac:dyDescent="0.2">
      <c r="A343" s="14"/>
      <c r="B343" s="12"/>
      <c r="C343" s="12"/>
      <c r="D343" s="12"/>
      <c r="E343" s="12"/>
      <c r="F343" s="136"/>
      <c r="G343" s="136"/>
      <c r="H343" s="136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x14ac:dyDescent="0.2">
      <c r="A344" s="14"/>
      <c r="B344" s="12"/>
      <c r="C344" s="12"/>
      <c r="D344" s="12"/>
      <c r="E344" s="12"/>
      <c r="F344" s="136"/>
      <c r="G344" s="136"/>
      <c r="H344" s="136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x14ac:dyDescent="0.2">
      <c r="A345" s="14"/>
      <c r="B345" s="12"/>
      <c r="C345" s="12"/>
      <c r="D345" s="12"/>
      <c r="E345" s="12"/>
      <c r="F345" s="136"/>
      <c r="G345" s="136"/>
      <c r="H345" s="136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x14ac:dyDescent="0.2">
      <c r="A346" s="14"/>
      <c r="B346" s="12"/>
      <c r="C346" s="12"/>
      <c r="D346" s="12"/>
      <c r="E346" s="12"/>
      <c r="F346" s="136"/>
      <c r="G346" s="136"/>
      <c r="H346" s="136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x14ac:dyDescent="0.2">
      <c r="A347" s="14"/>
      <c r="B347" s="12"/>
      <c r="C347" s="12"/>
      <c r="D347" s="12"/>
      <c r="E347" s="12"/>
      <c r="F347" s="136"/>
      <c r="G347" s="136"/>
      <c r="H347" s="136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x14ac:dyDescent="0.2">
      <c r="A348" s="14"/>
      <c r="B348" s="12"/>
      <c r="C348" s="12"/>
      <c r="D348" s="12"/>
      <c r="E348" s="12"/>
      <c r="F348" s="136"/>
      <c r="G348" s="136"/>
      <c r="H348" s="136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x14ac:dyDescent="0.2">
      <c r="A349" s="14"/>
      <c r="B349" s="12"/>
      <c r="C349" s="12"/>
      <c r="D349" s="12"/>
      <c r="E349" s="12"/>
      <c r="F349" s="136"/>
      <c r="G349" s="136"/>
      <c r="H349" s="136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x14ac:dyDescent="0.2">
      <c r="A350" s="14"/>
      <c r="B350" s="12"/>
      <c r="C350" s="12"/>
      <c r="D350" s="12"/>
      <c r="E350" s="12"/>
      <c r="F350" s="136"/>
      <c r="G350" s="136"/>
      <c r="H350" s="136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x14ac:dyDescent="0.2">
      <c r="A351" s="14"/>
      <c r="B351" s="12"/>
      <c r="C351" s="12"/>
      <c r="D351" s="12"/>
      <c r="E351" s="12"/>
      <c r="F351" s="136"/>
      <c r="G351" s="136"/>
      <c r="H351" s="136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x14ac:dyDescent="0.2">
      <c r="A352" s="14"/>
      <c r="B352" s="12"/>
      <c r="C352" s="12"/>
      <c r="D352" s="12"/>
      <c r="E352" s="12"/>
      <c r="F352" s="136"/>
      <c r="G352" s="136"/>
      <c r="H352" s="136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x14ac:dyDescent="0.2">
      <c r="A353" s="14"/>
      <c r="B353" s="12"/>
      <c r="C353" s="12"/>
      <c r="D353" s="12"/>
      <c r="E353" s="12"/>
      <c r="F353" s="136"/>
      <c r="G353" s="136"/>
      <c r="H353" s="136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x14ac:dyDescent="0.2">
      <c r="A354" s="14"/>
      <c r="B354" s="12"/>
      <c r="C354" s="12"/>
      <c r="D354" s="12"/>
      <c r="E354" s="12"/>
      <c r="F354" s="136"/>
      <c r="G354" s="136"/>
      <c r="H354" s="136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x14ac:dyDescent="0.2">
      <c r="A355" s="14"/>
      <c r="B355" s="12"/>
      <c r="C355" s="12"/>
      <c r="D355" s="12"/>
      <c r="E355" s="12"/>
      <c r="F355" s="136"/>
      <c r="G355" s="136"/>
      <c r="H355" s="136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x14ac:dyDescent="0.2">
      <c r="A356" s="14"/>
      <c r="B356" s="12"/>
      <c r="C356" s="12"/>
      <c r="D356" s="12"/>
      <c r="E356" s="12"/>
      <c r="F356" s="136"/>
      <c r="G356" s="136"/>
      <c r="H356" s="136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x14ac:dyDescent="0.2">
      <c r="A357" s="14"/>
      <c r="B357" s="12"/>
      <c r="C357" s="12"/>
      <c r="D357" s="12"/>
      <c r="E357" s="12"/>
      <c r="F357" s="136"/>
      <c r="G357" s="136"/>
      <c r="H357" s="136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x14ac:dyDescent="0.2">
      <c r="A358" s="14"/>
      <c r="B358" s="12"/>
      <c r="C358" s="12"/>
      <c r="D358" s="12"/>
      <c r="E358" s="12"/>
      <c r="F358" s="136"/>
      <c r="G358" s="136"/>
      <c r="H358" s="136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x14ac:dyDescent="0.2">
      <c r="A359" s="14"/>
      <c r="B359" s="12"/>
      <c r="C359" s="12"/>
      <c r="D359" s="12"/>
      <c r="E359" s="12"/>
      <c r="F359" s="136"/>
      <c r="G359" s="136"/>
      <c r="H359" s="136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x14ac:dyDescent="0.2">
      <c r="A360" s="14"/>
      <c r="B360" s="12"/>
      <c r="C360" s="12"/>
      <c r="D360" s="12"/>
      <c r="E360" s="12"/>
      <c r="F360" s="136"/>
      <c r="G360" s="136"/>
      <c r="H360" s="136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x14ac:dyDescent="0.2">
      <c r="A361" s="14"/>
      <c r="B361" s="12"/>
      <c r="C361" s="12"/>
      <c r="D361" s="12"/>
      <c r="E361" s="12"/>
      <c r="F361" s="136"/>
      <c r="G361" s="136"/>
      <c r="H361" s="136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x14ac:dyDescent="0.2">
      <c r="A362" s="14"/>
      <c r="B362" s="12"/>
      <c r="C362" s="12"/>
      <c r="D362" s="12"/>
      <c r="E362" s="12"/>
      <c r="F362" s="136"/>
      <c r="G362" s="136"/>
      <c r="H362" s="136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x14ac:dyDescent="0.2">
      <c r="A363" s="14"/>
      <c r="B363" s="12"/>
      <c r="C363" s="12"/>
      <c r="D363" s="12"/>
      <c r="E363" s="12"/>
      <c r="F363" s="136"/>
      <c r="G363" s="136"/>
      <c r="H363" s="136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x14ac:dyDescent="0.2">
      <c r="A364" s="14"/>
      <c r="B364" s="12"/>
      <c r="C364" s="12"/>
      <c r="D364" s="12"/>
      <c r="E364" s="12"/>
      <c r="F364" s="136"/>
      <c r="G364" s="136"/>
      <c r="H364" s="136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x14ac:dyDescent="0.2">
      <c r="A365" s="14"/>
      <c r="B365" s="12"/>
      <c r="C365" s="12"/>
      <c r="D365" s="12"/>
      <c r="E365" s="12"/>
      <c r="F365" s="136"/>
      <c r="G365" s="136"/>
      <c r="H365" s="136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x14ac:dyDescent="0.2">
      <c r="A366" s="14"/>
      <c r="B366" s="12"/>
      <c r="C366" s="12"/>
      <c r="D366" s="12"/>
      <c r="E366" s="12"/>
      <c r="F366" s="136"/>
      <c r="G366" s="136"/>
      <c r="H366" s="136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x14ac:dyDescent="0.2">
      <c r="A367" s="14"/>
      <c r="B367" s="12"/>
      <c r="C367" s="12"/>
      <c r="D367" s="12"/>
      <c r="E367" s="12"/>
      <c r="F367" s="136"/>
      <c r="G367" s="136"/>
      <c r="H367" s="136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x14ac:dyDescent="0.2">
      <c r="A368" s="14"/>
      <c r="B368" s="12"/>
      <c r="C368" s="12"/>
      <c r="D368" s="12"/>
      <c r="E368" s="12"/>
      <c r="F368" s="136"/>
      <c r="G368" s="136"/>
      <c r="H368" s="136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x14ac:dyDescent="0.2">
      <c r="A369" s="14"/>
      <c r="B369" s="12"/>
      <c r="C369" s="12"/>
      <c r="D369" s="12"/>
      <c r="E369" s="12"/>
      <c r="F369" s="136"/>
      <c r="G369" s="136"/>
      <c r="H369" s="136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x14ac:dyDescent="0.2">
      <c r="A370" s="14"/>
      <c r="B370" s="12"/>
      <c r="C370" s="12"/>
      <c r="D370" s="12"/>
      <c r="E370" s="12"/>
      <c r="F370" s="136"/>
      <c r="G370" s="136"/>
      <c r="H370" s="136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x14ac:dyDescent="0.2">
      <c r="A371" s="14"/>
      <c r="B371" s="12"/>
      <c r="C371" s="12"/>
      <c r="D371" s="12"/>
      <c r="E371" s="12"/>
      <c r="F371" s="136"/>
      <c r="G371" s="136"/>
      <c r="H371" s="136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x14ac:dyDescent="0.2">
      <c r="A372" s="14"/>
      <c r="B372" s="12"/>
      <c r="C372" s="12"/>
      <c r="D372" s="12"/>
      <c r="E372" s="12"/>
      <c r="F372" s="136"/>
      <c r="G372" s="136"/>
      <c r="H372" s="136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x14ac:dyDescent="0.2">
      <c r="A373" s="14"/>
      <c r="B373" s="12"/>
      <c r="C373" s="12"/>
      <c r="D373" s="12"/>
      <c r="E373" s="12"/>
      <c r="F373" s="136"/>
      <c r="G373" s="136"/>
      <c r="H373" s="136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x14ac:dyDescent="0.2">
      <c r="A374" s="14"/>
      <c r="B374" s="12"/>
      <c r="C374" s="12"/>
      <c r="D374" s="12"/>
      <c r="E374" s="12"/>
      <c r="F374" s="136"/>
      <c r="G374" s="136"/>
      <c r="H374" s="136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x14ac:dyDescent="0.2">
      <c r="A375" s="14"/>
      <c r="B375" s="12"/>
      <c r="C375" s="12"/>
      <c r="D375" s="12"/>
      <c r="E375" s="12"/>
      <c r="F375" s="136"/>
      <c r="G375" s="136"/>
      <c r="H375" s="136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x14ac:dyDescent="0.2">
      <c r="A376" s="14"/>
      <c r="B376" s="12"/>
      <c r="C376" s="12"/>
      <c r="D376" s="12"/>
      <c r="E376" s="12"/>
      <c r="F376" s="136"/>
      <c r="G376" s="136"/>
      <c r="H376" s="136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x14ac:dyDescent="0.2">
      <c r="A377" s="14"/>
      <c r="B377" s="12"/>
      <c r="C377" s="12"/>
      <c r="D377" s="12"/>
      <c r="E377" s="12"/>
      <c r="F377" s="136"/>
      <c r="G377" s="136"/>
      <c r="H377" s="136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x14ac:dyDescent="0.2">
      <c r="A378" s="14"/>
      <c r="B378" s="12"/>
      <c r="C378" s="12"/>
      <c r="D378" s="12"/>
      <c r="E378" s="12"/>
      <c r="F378" s="136"/>
      <c r="G378" s="136"/>
      <c r="H378" s="136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x14ac:dyDescent="0.2">
      <c r="A379" s="14"/>
      <c r="B379" s="12"/>
      <c r="C379" s="12"/>
      <c r="D379" s="12"/>
      <c r="E379" s="12"/>
      <c r="F379" s="136"/>
      <c r="G379" s="136"/>
      <c r="H379" s="136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x14ac:dyDescent="0.2">
      <c r="A380" s="14"/>
      <c r="B380" s="12"/>
      <c r="C380" s="12"/>
      <c r="D380" s="12"/>
      <c r="E380" s="12"/>
      <c r="F380" s="136"/>
      <c r="G380" s="136"/>
      <c r="H380" s="136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x14ac:dyDescent="0.2">
      <c r="A381" s="14"/>
      <c r="B381" s="12"/>
      <c r="C381" s="12"/>
      <c r="D381" s="12"/>
      <c r="E381" s="12"/>
      <c r="F381" s="136"/>
      <c r="G381" s="136"/>
      <c r="H381" s="136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x14ac:dyDescent="0.2">
      <c r="A382" s="14"/>
      <c r="B382" s="12"/>
      <c r="C382" s="12"/>
      <c r="D382" s="12"/>
      <c r="E382" s="12"/>
      <c r="F382" s="136"/>
      <c r="G382" s="136"/>
      <c r="H382" s="136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x14ac:dyDescent="0.2">
      <c r="A383" s="14"/>
      <c r="B383" s="12"/>
      <c r="C383" s="12"/>
      <c r="D383" s="12"/>
      <c r="E383" s="12"/>
      <c r="F383" s="136"/>
      <c r="G383" s="136"/>
      <c r="H383" s="136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x14ac:dyDescent="0.2">
      <c r="A384" s="14"/>
      <c r="B384" s="12"/>
      <c r="C384" s="12"/>
      <c r="D384" s="12"/>
      <c r="E384" s="12"/>
      <c r="F384" s="136"/>
      <c r="G384" s="136"/>
      <c r="H384" s="136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x14ac:dyDescent="0.2">
      <c r="A385" s="14"/>
      <c r="B385" s="12"/>
      <c r="C385" s="12"/>
      <c r="D385" s="12"/>
      <c r="E385" s="12"/>
      <c r="F385" s="136"/>
      <c r="G385" s="136"/>
      <c r="H385" s="136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x14ac:dyDescent="0.2">
      <c r="A386" s="14"/>
      <c r="B386" s="12"/>
      <c r="C386" s="12"/>
      <c r="D386" s="12"/>
      <c r="E386" s="12"/>
      <c r="F386" s="136"/>
      <c r="G386" s="136"/>
      <c r="H386" s="136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x14ac:dyDescent="0.2">
      <c r="A387" s="14"/>
      <c r="B387" s="12"/>
      <c r="C387" s="12"/>
      <c r="D387" s="12"/>
      <c r="E387" s="12"/>
      <c r="F387" s="136"/>
      <c r="G387" s="136"/>
      <c r="H387" s="136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x14ac:dyDescent="0.2">
      <c r="A388" s="14"/>
      <c r="B388" s="12"/>
      <c r="C388" s="12"/>
      <c r="D388" s="12"/>
      <c r="E388" s="12"/>
      <c r="F388" s="136"/>
      <c r="G388" s="136"/>
      <c r="H388" s="136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x14ac:dyDescent="0.2">
      <c r="A389" s="14"/>
      <c r="B389" s="12"/>
      <c r="C389" s="12"/>
      <c r="D389" s="12"/>
      <c r="E389" s="12"/>
      <c r="F389" s="136"/>
      <c r="G389" s="136"/>
      <c r="H389" s="136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x14ac:dyDescent="0.2">
      <c r="A390" s="14"/>
      <c r="B390" s="12"/>
      <c r="C390" s="12"/>
      <c r="D390" s="12"/>
      <c r="E390" s="12"/>
      <c r="F390" s="136"/>
      <c r="G390" s="136"/>
      <c r="H390" s="136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x14ac:dyDescent="0.2">
      <c r="A391" s="14"/>
      <c r="B391" s="12"/>
      <c r="C391" s="12"/>
      <c r="D391" s="12"/>
      <c r="E391" s="12"/>
      <c r="F391" s="136"/>
      <c r="G391" s="136"/>
      <c r="H391" s="136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x14ac:dyDescent="0.2">
      <c r="A392" s="14"/>
      <c r="B392" s="12"/>
      <c r="C392" s="12"/>
      <c r="D392" s="12"/>
      <c r="E392" s="12"/>
      <c r="F392" s="136"/>
      <c r="G392" s="136"/>
      <c r="H392" s="136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x14ac:dyDescent="0.2">
      <c r="A393" s="14"/>
      <c r="B393" s="12"/>
      <c r="C393" s="12"/>
      <c r="D393" s="12"/>
      <c r="E393" s="12"/>
      <c r="F393" s="136"/>
      <c r="G393" s="136"/>
      <c r="H393" s="136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x14ac:dyDescent="0.2">
      <c r="A394" s="14"/>
      <c r="B394" s="12"/>
      <c r="C394" s="12"/>
      <c r="D394" s="12"/>
      <c r="E394" s="12"/>
      <c r="F394" s="136"/>
      <c r="G394" s="136"/>
      <c r="H394" s="136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x14ac:dyDescent="0.2">
      <c r="A395" s="14"/>
      <c r="B395" s="12"/>
      <c r="C395" s="12"/>
      <c r="D395" s="12"/>
      <c r="E395" s="12"/>
      <c r="F395" s="136"/>
      <c r="G395" s="136"/>
      <c r="H395" s="136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x14ac:dyDescent="0.2">
      <c r="A396" s="14"/>
      <c r="B396" s="12"/>
      <c r="C396" s="12"/>
      <c r="D396" s="12"/>
      <c r="E396" s="12"/>
      <c r="F396" s="136"/>
      <c r="G396" s="136"/>
      <c r="H396" s="136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x14ac:dyDescent="0.2">
      <c r="A397" s="14"/>
      <c r="B397" s="12"/>
      <c r="C397" s="12"/>
      <c r="D397" s="12"/>
      <c r="E397" s="12"/>
      <c r="F397" s="136"/>
      <c r="G397" s="136"/>
      <c r="H397" s="136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x14ac:dyDescent="0.2">
      <c r="A398" s="14"/>
      <c r="B398" s="12"/>
      <c r="C398" s="12"/>
      <c r="D398" s="12"/>
      <c r="E398" s="12"/>
      <c r="F398" s="136"/>
      <c r="G398" s="136"/>
      <c r="H398" s="136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x14ac:dyDescent="0.2">
      <c r="A399" s="14"/>
      <c r="B399" s="12"/>
      <c r="C399" s="12"/>
      <c r="D399" s="12"/>
      <c r="E399" s="12"/>
      <c r="F399" s="136"/>
      <c r="G399" s="136"/>
      <c r="H399" s="136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x14ac:dyDescent="0.2">
      <c r="A400" s="14"/>
      <c r="B400" s="12"/>
      <c r="C400" s="12"/>
      <c r="D400" s="12"/>
      <c r="E400" s="12"/>
      <c r="F400" s="136"/>
      <c r="G400" s="136"/>
      <c r="H400" s="136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x14ac:dyDescent="0.2">
      <c r="A401" s="14"/>
      <c r="B401" s="12"/>
      <c r="C401" s="12"/>
      <c r="D401" s="12"/>
      <c r="E401" s="12"/>
      <c r="F401" s="136"/>
      <c r="G401" s="136"/>
      <c r="H401" s="136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x14ac:dyDescent="0.2">
      <c r="A402" s="14"/>
      <c r="B402" s="12"/>
      <c r="C402" s="12"/>
      <c r="D402" s="12"/>
      <c r="E402" s="12"/>
      <c r="F402" s="136"/>
      <c r="G402" s="136"/>
      <c r="H402" s="136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x14ac:dyDescent="0.2">
      <c r="A403" s="14"/>
      <c r="B403" s="12"/>
      <c r="C403" s="12"/>
      <c r="D403" s="12"/>
      <c r="E403" s="12"/>
      <c r="F403" s="136"/>
      <c r="G403" s="136"/>
      <c r="H403" s="136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x14ac:dyDescent="0.2">
      <c r="A404" s="14"/>
      <c r="B404" s="12"/>
      <c r="C404" s="12"/>
      <c r="D404" s="12"/>
      <c r="E404" s="12"/>
      <c r="F404" s="136"/>
      <c r="G404" s="136"/>
      <c r="H404" s="136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x14ac:dyDescent="0.2">
      <c r="A405" s="14"/>
      <c r="B405" s="12"/>
      <c r="C405" s="12"/>
      <c r="D405" s="12"/>
      <c r="E405" s="12"/>
      <c r="F405" s="136"/>
      <c r="G405" s="136"/>
      <c r="H405" s="136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x14ac:dyDescent="0.2">
      <c r="A406" s="14"/>
      <c r="B406" s="12"/>
      <c r="C406" s="12"/>
      <c r="D406" s="12"/>
      <c r="E406" s="12"/>
      <c r="F406" s="136"/>
      <c r="G406" s="136"/>
      <c r="H406" s="136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x14ac:dyDescent="0.2">
      <c r="A407" s="14"/>
      <c r="B407" s="12"/>
      <c r="C407" s="12"/>
      <c r="D407" s="12"/>
      <c r="E407" s="12"/>
      <c r="F407" s="136"/>
      <c r="G407" s="136"/>
      <c r="H407" s="136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x14ac:dyDescent="0.2">
      <c r="A408" s="14"/>
      <c r="B408" s="12"/>
      <c r="C408" s="12"/>
      <c r="D408" s="12"/>
      <c r="E408" s="12"/>
      <c r="F408" s="136"/>
      <c r="G408" s="136"/>
      <c r="H408" s="136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x14ac:dyDescent="0.2">
      <c r="A409" s="14"/>
      <c r="B409" s="12"/>
      <c r="C409" s="12"/>
      <c r="D409" s="12"/>
      <c r="E409" s="12"/>
      <c r="F409" s="136"/>
      <c r="G409" s="136"/>
      <c r="H409" s="136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x14ac:dyDescent="0.2">
      <c r="A410" s="14"/>
      <c r="B410" s="12"/>
      <c r="C410" s="12"/>
      <c r="D410" s="12"/>
      <c r="E410" s="12"/>
      <c r="F410" s="136"/>
      <c r="G410" s="136"/>
      <c r="H410" s="136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x14ac:dyDescent="0.2">
      <c r="A411" s="14"/>
      <c r="B411" s="12"/>
      <c r="C411" s="12"/>
      <c r="D411" s="12"/>
      <c r="E411" s="12"/>
      <c r="F411" s="136"/>
      <c r="G411" s="136"/>
      <c r="H411" s="136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x14ac:dyDescent="0.2">
      <c r="A412" s="14"/>
      <c r="B412" s="12"/>
      <c r="C412" s="12"/>
      <c r="D412" s="12"/>
      <c r="E412" s="12"/>
      <c r="F412" s="136"/>
      <c r="G412" s="136"/>
      <c r="H412" s="136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x14ac:dyDescent="0.2">
      <c r="A413" s="14"/>
      <c r="B413" s="12"/>
      <c r="C413" s="12"/>
      <c r="D413" s="12"/>
      <c r="E413" s="12"/>
      <c r="F413" s="136"/>
      <c r="G413" s="136"/>
      <c r="H413" s="136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x14ac:dyDescent="0.2">
      <c r="A414" s="14"/>
      <c r="B414" s="12"/>
      <c r="C414" s="12"/>
      <c r="D414" s="12"/>
      <c r="E414" s="12"/>
      <c r="F414" s="136"/>
      <c r="G414" s="136"/>
      <c r="H414" s="136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x14ac:dyDescent="0.2">
      <c r="A415" s="14"/>
      <c r="B415" s="12"/>
      <c r="C415" s="12"/>
      <c r="D415" s="12"/>
      <c r="E415" s="12"/>
      <c r="F415" s="136"/>
      <c r="G415" s="136"/>
      <c r="H415" s="136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x14ac:dyDescent="0.2">
      <c r="A416" s="14"/>
      <c r="B416" s="12"/>
      <c r="C416" s="12"/>
      <c r="D416" s="12"/>
      <c r="E416" s="12"/>
      <c r="F416" s="136"/>
      <c r="G416" s="136"/>
      <c r="H416" s="136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x14ac:dyDescent="0.2">
      <c r="A417" s="14"/>
      <c r="B417" s="12"/>
      <c r="C417" s="12"/>
      <c r="D417" s="12"/>
      <c r="E417" s="12"/>
      <c r="F417" s="136"/>
      <c r="G417" s="136"/>
      <c r="H417" s="136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x14ac:dyDescent="0.2">
      <c r="A418" s="14"/>
      <c r="B418" s="12"/>
      <c r="C418" s="12"/>
      <c r="D418" s="12"/>
      <c r="E418" s="12"/>
      <c r="F418" s="136"/>
      <c r="G418" s="136"/>
      <c r="H418" s="136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x14ac:dyDescent="0.2">
      <c r="A419" s="14"/>
      <c r="B419" s="12"/>
      <c r="C419" s="12"/>
      <c r="D419" s="12"/>
      <c r="E419" s="12"/>
      <c r="F419" s="136"/>
      <c r="G419" s="136"/>
      <c r="H419" s="136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x14ac:dyDescent="0.2">
      <c r="A420" s="14"/>
      <c r="B420" s="12"/>
      <c r="C420" s="12"/>
      <c r="D420" s="12"/>
      <c r="E420" s="12"/>
      <c r="F420" s="136"/>
      <c r="G420" s="136"/>
      <c r="H420" s="136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x14ac:dyDescent="0.2">
      <c r="A421" s="14"/>
      <c r="B421" s="12"/>
      <c r="C421" s="12"/>
      <c r="D421" s="12"/>
      <c r="E421" s="12"/>
      <c r="F421" s="136"/>
      <c r="G421" s="136"/>
      <c r="H421" s="136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x14ac:dyDescent="0.2">
      <c r="A422" s="14"/>
      <c r="B422" s="12"/>
      <c r="C422" s="12"/>
      <c r="D422" s="12"/>
      <c r="E422" s="12"/>
      <c r="F422" s="136"/>
      <c r="G422" s="136"/>
      <c r="H422" s="136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x14ac:dyDescent="0.2">
      <c r="A423" s="14"/>
      <c r="B423" s="12"/>
      <c r="C423" s="12"/>
      <c r="D423" s="12"/>
      <c r="E423" s="12"/>
      <c r="F423" s="136"/>
      <c r="G423" s="136"/>
      <c r="H423" s="136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x14ac:dyDescent="0.2">
      <c r="A424" s="14"/>
      <c r="B424" s="12"/>
      <c r="C424" s="12"/>
      <c r="D424" s="12"/>
      <c r="E424" s="12"/>
      <c r="F424" s="136"/>
      <c r="G424" s="136"/>
      <c r="H424" s="136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x14ac:dyDescent="0.2">
      <c r="A425" s="14"/>
      <c r="B425" s="12"/>
      <c r="C425" s="12"/>
      <c r="D425" s="12"/>
      <c r="E425" s="12"/>
      <c r="F425" s="136"/>
      <c r="G425" s="136"/>
      <c r="H425" s="136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x14ac:dyDescent="0.2">
      <c r="A426" s="14"/>
      <c r="B426" s="12"/>
      <c r="C426" s="12"/>
      <c r="D426" s="12"/>
      <c r="E426" s="12"/>
      <c r="F426" s="136"/>
      <c r="G426" s="136"/>
      <c r="H426" s="136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x14ac:dyDescent="0.2">
      <c r="A427" s="14"/>
      <c r="B427" s="12"/>
      <c r="C427" s="12"/>
      <c r="D427" s="12"/>
      <c r="E427" s="12"/>
      <c r="F427" s="136"/>
      <c r="G427" s="136"/>
      <c r="H427" s="136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x14ac:dyDescent="0.2">
      <c r="A428" s="14"/>
      <c r="B428" s="12"/>
      <c r="C428" s="12"/>
      <c r="D428" s="12"/>
      <c r="E428" s="12"/>
      <c r="F428" s="136"/>
      <c r="G428" s="136"/>
      <c r="H428" s="136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x14ac:dyDescent="0.2">
      <c r="A429" s="14"/>
      <c r="B429" s="12"/>
      <c r="C429" s="12"/>
      <c r="D429" s="12"/>
      <c r="E429" s="12"/>
      <c r="F429" s="136"/>
      <c r="G429" s="136"/>
      <c r="H429" s="136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x14ac:dyDescent="0.2">
      <c r="A430" s="14"/>
      <c r="B430" s="12"/>
      <c r="C430" s="12"/>
      <c r="D430" s="12"/>
      <c r="E430" s="12"/>
      <c r="F430" s="136"/>
      <c r="G430" s="136"/>
      <c r="H430" s="136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x14ac:dyDescent="0.2">
      <c r="A431" s="14"/>
      <c r="B431" s="12"/>
      <c r="C431" s="12"/>
      <c r="D431" s="12"/>
      <c r="E431" s="12"/>
      <c r="F431" s="136"/>
      <c r="G431" s="136"/>
      <c r="H431" s="136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x14ac:dyDescent="0.2">
      <c r="A432" s="14"/>
      <c r="B432" s="12"/>
      <c r="C432" s="12"/>
      <c r="D432" s="12"/>
      <c r="E432" s="12"/>
      <c r="F432" s="136"/>
      <c r="G432" s="136"/>
      <c r="H432" s="136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x14ac:dyDescent="0.2">
      <c r="A433" s="14"/>
      <c r="B433" s="12"/>
      <c r="C433" s="12"/>
      <c r="D433" s="12"/>
      <c r="E433" s="12"/>
      <c r="F433" s="136"/>
      <c r="G433" s="136"/>
      <c r="H433" s="136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x14ac:dyDescent="0.2">
      <c r="A434" s="14"/>
      <c r="B434" s="12"/>
      <c r="C434" s="12"/>
      <c r="D434" s="12"/>
      <c r="E434" s="12"/>
      <c r="F434" s="136"/>
      <c r="G434" s="136"/>
      <c r="H434" s="136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x14ac:dyDescent="0.2">
      <c r="A435" s="14"/>
      <c r="B435" s="12"/>
      <c r="C435" s="12"/>
      <c r="D435" s="12"/>
      <c r="E435" s="12"/>
      <c r="F435" s="136"/>
      <c r="G435" s="136"/>
      <c r="H435" s="136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x14ac:dyDescent="0.2">
      <c r="A436" s="14"/>
      <c r="B436" s="12"/>
      <c r="C436" s="12"/>
      <c r="D436" s="12"/>
      <c r="E436" s="12"/>
      <c r="F436" s="136"/>
      <c r="G436" s="136"/>
      <c r="H436" s="136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x14ac:dyDescent="0.2">
      <c r="A437" s="14"/>
      <c r="B437" s="12"/>
      <c r="C437" s="12"/>
      <c r="D437" s="12"/>
      <c r="E437" s="12"/>
      <c r="F437" s="136"/>
      <c r="G437" s="136"/>
      <c r="H437" s="136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x14ac:dyDescent="0.2">
      <c r="A438" s="14"/>
      <c r="B438" s="12"/>
      <c r="C438" s="12"/>
      <c r="D438" s="12"/>
      <c r="E438" s="12"/>
      <c r="F438" s="136"/>
      <c r="G438" s="136"/>
      <c r="H438" s="136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x14ac:dyDescent="0.2">
      <c r="A439" s="14"/>
      <c r="B439" s="12"/>
      <c r="C439" s="12"/>
      <c r="D439" s="12"/>
      <c r="E439" s="12"/>
      <c r="F439" s="136"/>
      <c r="G439" s="136"/>
      <c r="H439" s="136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x14ac:dyDescent="0.2">
      <c r="A440" s="14"/>
      <c r="B440" s="12"/>
      <c r="C440" s="12"/>
      <c r="D440" s="12"/>
      <c r="E440" s="12"/>
      <c r="F440" s="136"/>
      <c r="G440" s="136"/>
      <c r="H440" s="136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x14ac:dyDescent="0.2">
      <c r="A441" s="14"/>
      <c r="B441" s="12"/>
      <c r="C441" s="12"/>
      <c r="D441" s="12"/>
      <c r="E441" s="12"/>
      <c r="F441" s="136"/>
      <c r="G441" s="136"/>
      <c r="H441" s="136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x14ac:dyDescent="0.2">
      <c r="A442" s="14"/>
      <c r="B442" s="12"/>
      <c r="C442" s="12"/>
      <c r="D442" s="12"/>
      <c r="E442" s="12"/>
      <c r="F442" s="136"/>
      <c r="G442" s="136"/>
      <c r="H442" s="136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x14ac:dyDescent="0.2">
      <c r="A443" s="14"/>
      <c r="B443" s="12"/>
      <c r="C443" s="12"/>
      <c r="D443" s="12"/>
      <c r="E443" s="12"/>
      <c r="F443" s="136"/>
      <c r="G443" s="136"/>
      <c r="H443" s="136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x14ac:dyDescent="0.2">
      <c r="A444" s="14"/>
      <c r="B444" s="12"/>
      <c r="C444" s="12"/>
      <c r="D444" s="12"/>
      <c r="E444" s="12"/>
      <c r="F444" s="136"/>
      <c r="G444" s="136"/>
      <c r="H444" s="136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x14ac:dyDescent="0.2">
      <c r="A445" s="14"/>
      <c r="B445" s="12"/>
      <c r="C445" s="12"/>
      <c r="D445" s="12"/>
      <c r="E445" s="12"/>
      <c r="F445" s="136"/>
      <c r="G445" s="136"/>
      <c r="H445" s="136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x14ac:dyDescent="0.2">
      <c r="A446" s="14"/>
      <c r="B446" s="12"/>
      <c r="C446" s="12"/>
      <c r="D446" s="12"/>
      <c r="E446" s="12"/>
      <c r="F446" s="136"/>
      <c r="G446" s="136"/>
      <c r="H446" s="136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x14ac:dyDescent="0.2">
      <c r="A447" s="14"/>
      <c r="B447" s="12"/>
      <c r="C447" s="12"/>
      <c r="D447" s="12"/>
      <c r="E447" s="12"/>
      <c r="F447" s="136"/>
      <c r="G447" s="136"/>
      <c r="H447" s="136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x14ac:dyDescent="0.2">
      <c r="A448" s="14"/>
      <c r="B448" s="12"/>
      <c r="C448" s="12"/>
      <c r="D448" s="12"/>
      <c r="E448" s="12"/>
      <c r="F448" s="136"/>
      <c r="G448" s="136"/>
      <c r="H448" s="136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x14ac:dyDescent="0.2">
      <c r="A449" s="14"/>
      <c r="B449" s="12"/>
      <c r="C449" s="12"/>
      <c r="D449" s="12"/>
      <c r="E449" s="12"/>
      <c r="F449" s="136"/>
      <c r="G449" s="136"/>
      <c r="H449" s="136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x14ac:dyDescent="0.2">
      <c r="A450" s="14"/>
      <c r="B450" s="12"/>
      <c r="C450" s="12"/>
      <c r="D450" s="12"/>
      <c r="E450" s="12"/>
      <c r="F450" s="136"/>
      <c r="G450" s="136"/>
      <c r="H450" s="136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x14ac:dyDescent="0.2">
      <c r="A451" s="14"/>
      <c r="B451" s="12"/>
      <c r="C451" s="12"/>
      <c r="D451" s="12"/>
      <c r="E451" s="12"/>
      <c r="F451" s="136"/>
      <c r="G451" s="136"/>
      <c r="H451" s="136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x14ac:dyDescent="0.2">
      <c r="A452" s="14"/>
      <c r="B452" s="12"/>
      <c r="C452" s="12"/>
      <c r="D452" s="12"/>
      <c r="E452" s="12"/>
      <c r="F452" s="136"/>
      <c r="G452" s="136"/>
      <c r="H452" s="136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x14ac:dyDescent="0.2">
      <c r="A453" s="14"/>
      <c r="B453" s="12"/>
      <c r="C453" s="12"/>
      <c r="D453" s="12"/>
      <c r="E453" s="12"/>
      <c r="F453" s="136"/>
      <c r="G453" s="136"/>
      <c r="H453" s="136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x14ac:dyDescent="0.2">
      <c r="A454" s="14"/>
      <c r="B454" s="12"/>
      <c r="C454" s="12"/>
      <c r="D454" s="12"/>
      <c r="E454" s="12"/>
      <c r="F454" s="136"/>
      <c r="G454" s="136"/>
      <c r="H454" s="136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x14ac:dyDescent="0.2">
      <c r="A455" s="14"/>
      <c r="B455" s="12"/>
      <c r="C455" s="12"/>
      <c r="D455" s="12"/>
      <c r="E455" s="12"/>
      <c r="F455" s="136"/>
      <c r="G455" s="136"/>
      <c r="H455" s="136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x14ac:dyDescent="0.2">
      <c r="A456" s="14"/>
      <c r="B456" s="12"/>
      <c r="C456" s="12"/>
      <c r="D456" s="12"/>
      <c r="E456" s="12"/>
      <c r="F456" s="136"/>
      <c r="G456" s="136"/>
      <c r="H456" s="136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x14ac:dyDescent="0.2">
      <c r="A457" s="14"/>
      <c r="B457" s="12"/>
      <c r="C457" s="12"/>
      <c r="D457" s="12"/>
      <c r="E457" s="12"/>
      <c r="F457" s="136"/>
      <c r="G457" s="136"/>
      <c r="H457" s="136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x14ac:dyDescent="0.2">
      <c r="A458" s="14"/>
      <c r="B458" s="12"/>
      <c r="C458" s="12"/>
      <c r="D458" s="12"/>
      <c r="E458" s="12"/>
      <c r="F458" s="136"/>
      <c r="G458" s="136"/>
      <c r="H458" s="136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x14ac:dyDescent="0.2">
      <c r="A459" s="14"/>
      <c r="B459" s="12"/>
      <c r="C459" s="12"/>
      <c r="D459" s="12"/>
      <c r="E459" s="12"/>
      <c r="F459" s="136"/>
      <c r="G459" s="136"/>
      <c r="H459" s="136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x14ac:dyDescent="0.2">
      <c r="A460" s="14"/>
      <c r="B460" s="12"/>
      <c r="C460" s="12"/>
      <c r="D460" s="12"/>
      <c r="E460" s="12"/>
      <c r="F460" s="136"/>
      <c r="G460" s="136"/>
      <c r="H460" s="136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x14ac:dyDescent="0.2">
      <c r="A461" s="14"/>
      <c r="B461" s="12"/>
      <c r="C461" s="12"/>
      <c r="D461" s="12"/>
      <c r="E461" s="12"/>
      <c r="F461" s="136"/>
      <c r="G461" s="136"/>
      <c r="H461" s="136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x14ac:dyDescent="0.2">
      <c r="A462" s="14"/>
      <c r="B462" s="12"/>
      <c r="C462" s="12"/>
      <c r="D462" s="12"/>
      <c r="E462" s="12"/>
      <c r="F462" s="136"/>
      <c r="G462" s="136"/>
      <c r="H462" s="136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x14ac:dyDescent="0.2">
      <c r="A463" s="14"/>
      <c r="B463" s="12"/>
      <c r="C463" s="12"/>
      <c r="D463" s="12"/>
      <c r="E463" s="12"/>
      <c r="F463" s="136"/>
      <c r="G463" s="136"/>
      <c r="H463" s="136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x14ac:dyDescent="0.2">
      <c r="A464" s="14"/>
      <c r="B464" s="12"/>
      <c r="C464" s="12"/>
      <c r="D464" s="12"/>
      <c r="E464" s="12"/>
      <c r="F464" s="136"/>
      <c r="G464" s="136"/>
      <c r="H464" s="136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x14ac:dyDescent="0.2">
      <c r="A465" s="14"/>
      <c r="B465" s="12"/>
      <c r="C465" s="12"/>
      <c r="D465" s="12"/>
      <c r="E465" s="12"/>
      <c r="F465" s="136"/>
      <c r="G465" s="136"/>
      <c r="H465" s="136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x14ac:dyDescent="0.2">
      <c r="A466" s="14"/>
      <c r="B466" s="12"/>
      <c r="C466" s="12"/>
      <c r="D466" s="12"/>
      <c r="E466" s="12"/>
      <c r="F466" s="136"/>
      <c r="G466" s="136"/>
      <c r="H466" s="136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x14ac:dyDescent="0.2">
      <c r="A467" s="14"/>
      <c r="B467" s="12"/>
      <c r="C467" s="12"/>
      <c r="D467" s="12"/>
      <c r="E467" s="12"/>
      <c r="F467" s="136"/>
      <c r="G467" s="136"/>
      <c r="H467" s="136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x14ac:dyDescent="0.2">
      <c r="A468" s="14"/>
      <c r="B468" s="12"/>
      <c r="C468" s="12"/>
      <c r="D468" s="12"/>
      <c r="E468" s="12"/>
      <c r="F468" s="136"/>
      <c r="G468" s="136"/>
      <c r="H468" s="136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x14ac:dyDescent="0.2">
      <c r="A469" s="14"/>
      <c r="B469" s="12"/>
      <c r="C469" s="12"/>
      <c r="D469" s="12"/>
      <c r="E469" s="12"/>
      <c r="F469" s="136"/>
      <c r="G469" s="136"/>
      <c r="H469" s="136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x14ac:dyDescent="0.2">
      <c r="A470" s="14"/>
      <c r="B470" s="12"/>
      <c r="C470" s="12"/>
      <c r="D470" s="12"/>
      <c r="E470" s="12"/>
      <c r="F470" s="136"/>
      <c r="G470" s="136"/>
      <c r="H470" s="136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x14ac:dyDescent="0.2">
      <c r="A471" s="14"/>
      <c r="B471" s="12"/>
      <c r="C471" s="12"/>
      <c r="D471" s="12"/>
      <c r="E471" s="12"/>
      <c r="F471" s="136"/>
      <c r="G471" s="136"/>
      <c r="H471" s="136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x14ac:dyDescent="0.2">
      <c r="A472" s="14"/>
      <c r="B472" s="12"/>
      <c r="C472" s="12"/>
      <c r="D472" s="12"/>
      <c r="E472" s="12"/>
      <c r="F472" s="136"/>
      <c r="G472" s="136"/>
      <c r="H472" s="136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x14ac:dyDescent="0.2">
      <c r="A473" s="14"/>
      <c r="B473" s="12"/>
      <c r="C473" s="12"/>
      <c r="D473" s="12"/>
      <c r="E473" s="12"/>
      <c r="F473" s="136"/>
      <c r="G473" s="136"/>
      <c r="H473" s="136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x14ac:dyDescent="0.2">
      <c r="A474" s="14"/>
      <c r="B474" s="12"/>
      <c r="C474" s="12"/>
      <c r="D474" s="12"/>
      <c r="E474" s="12"/>
      <c r="F474" s="136"/>
      <c r="G474" s="136"/>
      <c r="H474" s="136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x14ac:dyDescent="0.2">
      <c r="A475" s="14"/>
      <c r="B475" s="12"/>
      <c r="C475" s="12"/>
      <c r="D475" s="12"/>
      <c r="E475" s="12"/>
      <c r="F475" s="136"/>
      <c r="G475" s="136"/>
      <c r="H475" s="136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x14ac:dyDescent="0.2">
      <c r="A476" s="14"/>
      <c r="B476" s="12"/>
      <c r="C476" s="12"/>
      <c r="D476" s="12"/>
      <c r="E476" s="12"/>
      <c r="F476" s="136"/>
      <c r="G476" s="136"/>
      <c r="H476" s="136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x14ac:dyDescent="0.2">
      <c r="A477" s="14"/>
      <c r="B477" s="12"/>
      <c r="C477" s="12"/>
      <c r="D477" s="12"/>
      <c r="E477" s="12"/>
      <c r="F477" s="136"/>
      <c r="G477" s="136"/>
      <c r="H477" s="136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x14ac:dyDescent="0.2">
      <c r="A478" s="14"/>
      <c r="B478" s="12"/>
      <c r="C478" s="12"/>
      <c r="D478" s="12"/>
      <c r="E478" s="12"/>
      <c r="F478" s="136"/>
      <c r="G478" s="136"/>
      <c r="H478" s="136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x14ac:dyDescent="0.2">
      <c r="A479" s="14"/>
      <c r="B479" s="12"/>
      <c r="C479" s="12"/>
      <c r="D479" s="12"/>
      <c r="E479" s="12"/>
      <c r="F479" s="136"/>
      <c r="G479" s="136"/>
      <c r="H479" s="136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x14ac:dyDescent="0.2">
      <c r="A480" s="14"/>
      <c r="B480" s="12"/>
      <c r="C480" s="12"/>
      <c r="D480" s="12"/>
      <c r="E480" s="12"/>
      <c r="F480" s="136"/>
      <c r="G480" s="136"/>
      <c r="H480" s="136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x14ac:dyDescent="0.2">
      <c r="A481" s="14"/>
      <c r="B481" s="12"/>
      <c r="C481" s="12"/>
      <c r="D481" s="12"/>
      <c r="E481" s="12"/>
      <c r="F481" s="136"/>
      <c r="G481" s="136"/>
      <c r="H481" s="136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x14ac:dyDescent="0.2">
      <c r="A482" s="14"/>
      <c r="B482" s="12"/>
      <c r="C482" s="12"/>
      <c r="D482" s="12"/>
      <c r="E482" s="12"/>
      <c r="F482" s="136"/>
      <c r="G482" s="136"/>
      <c r="H482" s="136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x14ac:dyDescent="0.2">
      <c r="A483" s="14"/>
      <c r="B483" s="12"/>
      <c r="C483" s="12"/>
      <c r="D483" s="12"/>
      <c r="E483" s="12"/>
      <c r="F483" s="136"/>
      <c r="G483" s="136"/>
      <c r="H483" s="136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x14ac:dyDescent="0.2">
      <c r="A484" s="14"/>
      <c r="B484" s="12"/>
      <c r="C484" s="12"/>
      <c r="D484" s="12"/>
      <c r="E484" s="12"/>
      <c r="F484" s="136"/>
      <c r="G484" s="136"/>
      <c r="H484" s="136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x14ac:dyDescent="0.2">
      <c r="A485" s="14"/>
      <c r="B485" s="12"/>
      <c r="C485" s="12"/>
      <c r="D485" s="12"/>
      <c r="E485" s="12"/>
      <c r="F485" s="136"/>
      <c r="G485" s="136"/>
      <c r="H485" s="136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x14ac:dyDescent="0.2">
      <c r="A486" s="14"/>
      <c r="B486" s="12"/>
      <c r="C486" s="12"/>
      <c r="D486" s="12"/>
      <c r="E486" s="12"/>
      <c r="F486" s="136"/>
      <c r="G486" s="136"/>
      <c r="H486" s="136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x14ac:dyDescent="0.2">
      <c r="A487" s="14"/>
      <c r="B487" s="12"/>
      <c r="C487" s="12"/>
      <c r="D487" s="12"/>
      <c r="E487" s="12"/>
      <c r="F487" s="136"/>
      <c r="G487" s="136"/>
      <c r="H487" s="136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x14ac:dyDescent="0.2">
      <c r="A488" s="14"/>
      <c r="B488" s="12"/>
      <c r="C488" s="12"/>
      <c r="D488" s="12"/>
      <c r="E488" s="12"/>
      <c r="F488" s="136"/>
      <c r="G488" s="136"/>
      <c r="H488" s="136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x14ac:dyDescent="0.2">
      <c r="A489" s="14"/>
      <c r="B489" s="12"/>
      <c r="C489" s="12"/>
      <c r="D489" s="12"/>
      <c r="E489" s="12"/>
      <c r="F489" s="136"/>
      <c r="G489" s="136"/>
      <c r="H489" s="136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x14ac:dyDescent="0.2">
      <c r="A490" s="14"/>
      <c r="B490" s="12"/>
      <c r="C490" s="12"/>
      <c r="D490" s="12"/>
      <c r="E490" s="12"/>
      <c r="F490" s="136"/>
      <c r="G490" s="136"/>
      <c r="H490" s="136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x14ac:dyDescent="0.2">
      <c r="A491" s="14"/>
      <c r="B491" s="12"/>
      <c r="C491" s="12"/>
      <c r="D491" s="12"/>
      <c r="E491" s="12"/>
      <c r="F491" s="136"/>
      <c r="G491" s="136"/>
      <c r="H491" s="136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x14ac:dyDescent="0.2">
      <c r="A492" s="14"/>
      <c r="B492" s="12"/>
      <c r="C492" s="12"/>
      <c r="D492" s="12"/>
      <c r="E492" s="12"/>
      <c r="F492" s="136"/>
      <c r="G492" s="136"/>
      <c r="H492" s="136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x14ac:dyDescent="0.2">
      <c r="A493" s="14"/>
      <c r="B493" s="12"/>
      <c r="C493" s="12"/>
      <c r="D493" s="12"/>
      <c r="E493" s="12"/>
      <c r="F493" s="136"/>
      <c r="G493" s="136"/>
      <c r="H493" s="136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x14ac:dyDescent="0.2">
      <c r="A494" s="14"/>
      <c r="B494" s="12"/>
      <c r="C494" s="12"/>
      <c r="D494" s="12"/>
      <c r="E494" s="12"/>
      <c r="F494" s="136"/>
      <c r="G494" s="136"/>
      <c r="H494" s="136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x14ac:dyDescent="0.2">
      <c r="A495" s="14"/>
      <c r="B495" s="12"/>
      <c r="C495" s="12"/>
      <c r="D495" s="12"/>
      <c r="E495" s="12"/>
      <c r="F495" s="136"/>
      <c r="G495" s="136"/>
      <c r="H495" s="136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x14ac:dyDescent="0.2">
      <c r="A496" s="14"/>
      <c r="B496" s="12"/>
      <c r="C496" s="12"/>
      <c r="D496" s="12"/>
      <c r="E496" s="12"/>
      <c r="F496" s="136"/>
      <c r="G496" s="136"/>
      <c r="H496" s="136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x14ac:dyDescent="0.2">
      <c r="A497" s="14"/>
      <c r="B497" s="12"/>
      <c r="C497" s="12"/>
      <c r="D497" s="12"/>
      <c r="E497" s="12"/>
      <c r="F497" s="136"/>
      <c r="G497" s="136"/>
      <c r="H497" s="136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x14ac:dyDescent="0.2">
      <c r="A498" s="14"/>
      <c r="B498" s="12"/>
      <c r="C498" s="12"/>
      <c r="D498" s="12"/>
      <c r="E498" s="12"/>
      <c r="F498" s="136"/>
      <c r="G498" s="136"/>
      <c r="H498" s="136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x14ac:dyDescent="0.2">
      <c r="A499" s="14"/>
      <c r="B499" s="12"/>
      <c r="C499" s="12"/>
      <c r="D499" s="12"/>
      <c r="E499" s="12"/>
      <c r="F499" s="136"/>
      <c r="G499" s="136"/>
      <c r="H499" s="136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x14ac:dyDescent="0.2">
      <c r="A500" s="14"/>
      <c r="B500" s="12"/>
      <c r="C500" s="12"/>
      <c r="D500" s="12"/>
      <c r="E500" s="12"/>
      <c r="F500" s="136"/>
      <c r="G500" s="136"/>
      <c r="H500" s="136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x14ac:dyDescent="0.2">
      <c r="A501" s="14"/>
      <c r="B501" s="12"/>
      <c r="C501" s="12"/>
      <c r="D501" s="12"/>
      <c r="E501" s="12"/>
      <c r="F501" s="136"/>
      <c r="G501" s="136"/>
      <c r="H501" s="136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x14ac:dyDescent="0.2">
      <c r="A502" s="14"/>
      <c r="B502" s="12"/>
      <c r="C502" s="12"/>
      <c r="D502" s="12"/>
      <c r="E502" s="12"/>
      <c r="F502" s="136"/>
      <c r="G502" s="136"/>
      <c r="H502" s="136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x14ac:dyDescent="0.2">
      <c r="A503" s="14"/>
      <c r="B503" s="12"/>
      <c r="C503" s="12"/>
      <c r="D503" s="12"/>
      <c r="E503" s="12"/>
      <c r="F503" s="136"/>
      <c r="G503" s="136"/>
      <c r="H503" s="136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x14ac:dyDescent="0.2">
      <c r="A504" s="14"/>
      <c r="B504" s="12"/>
      <c r="C504" s="12"/>
      <c r="D504" s="12"/>
      <c r="E504" s="12"/>
      <c r="F504" s="136"/>
      <c r="G504" s="136"/>
      <c r="H504" s="136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x14ac:dyDescent="0.2">
      <c r="A505" s="14"/>
      <c r="B505" s="12"/>
      <c r="C505" s="12"/>
      <c r="D505" s="12"/>
      <c r="E505" s="12"/>
      <c r="F505" s="136"/>
      <c r="G505" s="136"/>
      <c r="H505" s="136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x14ac:dyDescent="0.2">
      <c r="A506" s="14"/>
      <c r="B506" s="12"/>
      <c r="C506" s="12"/>
      <c r="D506" s="12"/>
      <c r="E506" s="12"/>
      <c r="F506" s="136"/>
      <c r="G506" s="136"/>
      <c r="H506" s="136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x14ac:dyDescent="0.2">
      <c r="A507" s="14"/>
      <c r="B507" s="12"/>
      <c r="C507" s="12"/>
      <c r="D507" s="12"/>
      <c r="E507" s="12"/>
      <c r="F507" s="136"/>
      <c r="G507" s="136"/>
      <c r="H507" s="136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x14ac:dyDescent="0.2">
      <c r="A508" s="14"/>
      <c r="B508" s="12"/>
      <c r="C508" s="12"/>
      <c r="D508" s="12"/>
      <c r="E508" s="12"/>
      <c r="F508" s="136"/>
      <c r="G508" s="136"/>
      <c r="H508" s="136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x14ac:dyDescent="0.2">
      <c r="A509" s="14"/>
      <c r="B509" s="12"/>
      <c r="C509" s="12"/>
      <c r="D509" s="12"/>
      <c r="E509" s="12"/>
      <c r="F509" s="136"/>
      <c r="G509" s="136"/>
      <c r="H509" s="136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x14ac:dyDescent="0.2">
      <c r="A510" s="14"/>
      <c r="B510" s="12"/>
      <c r="C510" s="12"/>
      <c r="D510" s="12"/>
      <c r="E510" s="12"/>
      <c r="F510" s="136"/>
      <c r="G510" s="136"/>
      <c r="H510" s="136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x14ac:dyDescent="0.2">
      <c r="A511" s="14"/>
      <c r="B511" s="12"/>
      <c r="C511" s="12"/>
      <c r="D511" s="12"/>
      <c r="E511" s="12"/>
      <c r="F511" s="136"/>
      <c r="G511" s="136"/>
      <c r="H511" s="136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x14ac:dyDescent="0.2">
      <c r="A512" s="14"/>
      <c r="B512" s="12"/>
      <c r="C512" s="12"/>
      <c r="D512" s="12"/>
      <c r="E512" s="12"/>
      <c r="F512" s="136"/>
      <c r="G512" s="136"/>
      <c r="H512" s="136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x14ac:dyDescent="0.2">
      <c r="A513" s="14"/>
      <c r="B513" s="12"/>
      <c r="C513" s="12"/>
      <c r="D513" s="12"/>
      <c r="E513" s="12"/>
      <c r="F513" s="136"/>
      <c r="G513" s="136"/>
      <c r="H513" s="136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x14ac:dyDescent="0.2">
      <c r="A514" s="14"/>
      <c r="B514" s="12"/>
      <c r="C514" s="12"/>
      <c r="D514" s="12"/>
      <c r="E514" s="12"/>
      <c r="F514" s="136"/>
      <c r="G514" s="136"/>
      <c r="H514" s="136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x14ac:dyDescent="0.2">
      <c r="A515" s="14"/>
      <c r="B515" s="12"/>
      <c r="C515" s="12"/>
      <c r="D515" s="12"/>
      <c r="E515" s="12"/>
      <c r="F515" s="136"/>
      <c r="G515" s="136"/>
      <c r="H515" s="136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x14ac:dyDescent="0.2">
      <c r="A516" s="14"/>
      <c r="B516" s="12"/>
      <c r="C516" s="12"/>
      <c r="D516" s="12"/>
      <c r="E516" s="12"/>
      <c r="F516" s="136"/>
      <c r="G516" s="136"/>
      <c r="H516" s="136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x14ac:dyDescent="0.2">
      <c r="A517" s="14"/>
      <c r="B517" s="12"/>
      <c r="C517" s="12"/>
      <c r="D517" s="12"/>
      <c r="E517" s="12"/>
      <c r="F517" s="136"/>
      <c r="G517" s="136"/>
      <c r="H517" s="136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x14ac:dyDescent="0.2">
      <c r="A518" s="14"/>
      <c r="B518" s="12"/>
      <c r="C518" s="12"/>
      <c r="D518" s="12"/>
      <c r="E518" s="12"/>
      <c r="F518" s="136"/>
      <c r="G518" s="136"/>
      <c r="H518" s="136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x14ac:dyDescent="0.2">
      <c r="A519" s="14"/>
      <c r="B519" s="12"/>
      <c r="C519" s="12"/>
      <c r="D519" s="12"/>
      <c r="E519" s="12"/>
      <c r="F519" s="136"/>
      <c r="G519" s="136"/>
      <c r="H519" s="136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x14ac:dyDescent="0.2">
      <c r="A520" s="14"/>
      <c r="B520" s="12"/>
      <c r="C520" s="12"/>
      <c r="D520" s="12"/>
      <c r="E520" s="12"/>
      <c r="F520" s="136"/>
      <c r="G520" s="136"/>
      <c r="H520" s="136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x14ac:dyDescent="0.2">
      <c r="A521" s="14"/>
      <c r="B521" s="12"/>
      <c r="C521" s="12"/>
      <c r="D521" s="12"/>
      <c r="E521" s="12"/>
      <c r="F521" s="136"/>
      <c r="G521" s="136"/>
      <c r="H521" s="136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x14ac:dyDescent="0.2">
      <c r="A522" s="14"/>
      <c r="B522" s="12"/>
      <c r="C522" s="12"/>
      <c r="D522" s="12"/>
      <c r="E522" s="12"/>
      <c r="F522" s="136"/>
      <c r="G522" s="136"/>
      <c r="H522" s="136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x14ac:dyDescent="0.2">
      <c r="A523" s="14"/>
      <c r="B523" s="12"/>
      <c r="C523" s="12"/>
      <c r="D523" s="12"/>
      <c r="E523" s="12"/>
      <c r="F523" s="136"/>
      <c r="G523" s="136"/>
      <c r="H523" s="136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x14ac:dyDescent="0.2">
      <c r="A524" s="14"/>
      <c r="B524" s="12"/>
      <c r="C524" s="12"/>
      <c r="D524" s="12"/>
      <c r="E524" s="12"/>
      <c r="F524" s="136"/>
      <c r="G524" s="136"/>
      <c r="H524" s="136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x14ac:dyDescent="0.2">
      <c r="A525" s="14"/>
      <c r="B525" s="12"/>
      <c r="C525" s="12"/>
      <c r="D525" s="12"/>
      <c r="E525" s="12"/>
      <c r="F525" s="136"/>
      <c r="G525" s="136"/>
      <c r="H525" s="136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x14ac:dyDescent="0.2">
      <c r="A526" s="14"/>
      <c r="B526" s="12"/>
      <c r="C526" s="12"/>
      <c r="D526" s="12"/>
      <c r="E526" s="12"/>
      <c r="F526" s="136"/>
      <c r="G526" s="136"/>
      <c r="H526" s="136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x14ac:dyDescent="0.2">
      <c r="A527" s="14"/>
      <c r="B527" s="12"/>
      <c r="C527" s="12"/>
      <c r="D527" s="12"/>
      <c r="E527" s="12"/>
      <c r="F527" s="136"/>
      <c r="G527" s="136"/>
      <c r="H527" s="136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x14ac:dyDescent="0.2">
      <c r="A528" s="14"/>
      <c r="B528" s="12"/>
      <c r="C528" s="12"/>
      <c r="D528" s="12"/>
      <c r="E528" s="12"/>
      <c r="F528" s="136"/>
      <c r="G528" s="136"/>
      <c r="H528" s="136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x14ac:dyDescent="0.2">
      <c r="A529" s="14"/>
      <c r="B529" s="12"/>
      <c r="C529" s="12"/>
      <c r="D529" s="12"/>
      <c r="E529" s="12"/>
      <c r="F529" s="136"/>
      <c r="G529" s="136"/>
      <c r="H529" s="136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x14ac:dyDescent="0.2">
      <c r="A530" s="14"/>
      <c r="B530" s="12"/>
      <c r="C530" s="12"/>
      <c r="D530" s="12"/>
      <c r="E530" s="12"/>
      <c r="F530" s="136"/>
      <c r="G530" s="136"/>
      <c r="H530" s="136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x14ac:dyDescent="0.2">
      <c r="A531" s="14"/>
      <c r="B531" s="12"/>
      <c r="C531" s="12"/>
      <c r="D531" s="12"/>
      <c r="E531" s="12"/>
      <c r="F531" s="136"/>
      <c r="G531" s="136"/>
      <c r="H531" s="136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x14ac:dyDescent="0.2">
      <c r="A532" s="14"/>
      <c r="B532" s="12"/>
      <c r="C532" s="12"/>
      <c r="D532" s="12"/>
      <c r="E532" s="12"/>
      <c r="F532" s="136"/>
      <c r="G532" s="136"/>
      <c r="H532" s="136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x14ac:dyDescent="0.2">
      <c r="A533" s="14"/>
      <c r="B533" s="12"/>
      <c r="C533" s="12"/>
      <c r="D533" s="12"/>
      <c r="E533" s="12"/>
      <c r="F533" s="136"/>
      <c r="G533" s="136"/>
      <c r="H533" s="136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x14ac:dyDescent="0.2">
      <c r="A534" s="14"/>
      <c r="B534" s="12"/>
      <c r="C534" s="12"/>
      <c r="D534" s="12"/>
      <c r="E534" s="12"/>
      <c r="F534" s="136"/>
      <c r="G534" s="136"/>
      <c r="H534" s="136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x14ac:dyDescent="0.2">
      <c r="A535" s="14"/>
      <c r="B535" s="12"/>
      <c r="C535" s="12"/>
      <c r="D535" s="12"/>
      <c r="E535" s="12"/>
      <c r="F535" s="136"/>
      <c r="G535" s="136"/>
      <c r="H535" s="136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x14ac:dyDescent="0.2">
      <c r="A536" s="14"/>
      <c r="B536" s="12"/>
      <c r="C536" s="12"/>
      <c r="D536" s="12"/>
      <c r="E536" s="12"/>
      <c r="F536" s="136"/>
      <c r="G536" s="136"/>
      <c r="H536" s="136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x14ac:dyDescent="0.2">
      <c r="A537" s="14"/>
      <c r="B537" s="12"/>
      <c r="C537" s="12"/>
      <c r="D537" s="12"/>
      <c r="E537" s="12"/>
      <c r="F537" s="136"/>
      <c r="G537" s="136"/>
      <c r="H537" s="136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x14ac:dyDescent="0.2">
      <c r="A538" s="14"/>
      <c r="B538" s="12"/>
      <c r="C538" s="12"/>
      <c r="D538" s="12"/>
      <c r="E538" s="12"/>
      <c r="F538" s="136"/>
      <c r="G538" s="136"/>
      <c r="H538" s="136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x14ac:dyDescent="0.2">
      <c r="A539" s="14"/>
      <c r="B539" s="12"/>
      <c r="C539" s="12"/>
      <c r="D539" s="12"/>
      <c r="E539" s="12"/>
      <c r="F539" s="136"/>
      <c r="G539" s="136"/>
      <c r="H539" s="136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x14ac:dyDescent="0.2">
      <c r="A540" s="14"/>
      <c r="B540" s="12"/>
      <c r="C540" s="12"/>
      <c r="D540" s="12"/>
      <c r="E540" s="12"/>
      <c r="F540" s="136"/>
      <c r="G540" s="136"/>
      <c r="H540" s="136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x14ac:dyDescent="0.2">
      <c r="A541" s="14"/>
      <c r="B541" s="12"/>
      <c r="C541" s="12"/>
      <c r="D541" s="12"/>
      <c r="E541" s="12"/>
      <c r="F541" s="136"/>
      <c r="G541" s="136"/>
      <c r="H541" s="136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x14ac:dyDescent="0.2">
      <c r="A542" s="14"/>
      <c r="B542" s="12"/>
      <c r="C542" s="12"/>
      <c r="D542" s="12"/>
      <c r="E542" s="12"/>
      <c r="F542" s="136"/>
      <c r="G542" s="136"/>
      <c r="H542" s="136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x14ac:dyDescent="0.2">
      <c r="A543" s="14"/>
      <c r="B543" s="12"/>
      <c r="C543" s="12"/>
      <c r="D543" s="12"/>
      <c r="E543" s="12"/>
      <c r="F543" s="136"/>
      <c r="G543" s="136"/>
      <c r="H543" s="136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x14ac:dyDescent="0.2">
      <c r="A544" s="14"/>
      <c r="B544" s="12"/>
      <c r="C544" s="12"/>
      <c r="D544" s="12"/>
      <c r="E544" s="12"/>
      <c r="F544" s="136"/>
      <c r="G544" s="136"/>
      <c r="H544" s="136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x14ac:dyDescent="0.2">
      <c r="A545" s="14"/>
      <c r="B545" s="12"/>
      <c r="C545" s="12"/>
      <c r="D545" s="12"/>
      <c r="E545" s="12"/>
      <c r="F545" s="136"/>
      <c r="G545" s="136"/>
      <c r="H545" s="136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x14ac:dyDescent="0.2">
      <c r="A546" s="14"/>
      <c r="B546" s="12"/>
      <c r="C546" s="12"/>
      <c r="D546" s="12"/>
      <c r="E546" s="12"/>
      <c r="F546" s="136"/>
      <c r="G546" s="136"/>
      <c r="H546" s="136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x14ac:dyDescent="0.2">
      <c r="A547" s="14"/>
      <c r="B547" s="12"/>
      <c r="C547" s="12"/>
      <c r="D547" s="12"/>
      <c r="E547" s="12"/>
      <c r="F547" s="136"/>
      <c r="G547" s="136"/>
      <c r="H547" s="136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x14ac:dyDescent="0.2">
      <c r="A548" s="14"/>
      <c r="B548" s="12"/>
      <c r="C548" s="12"/>
      <c r="D548" s="12"/>
      <c r="E548" s="12"/>
      <c r="F548" s="136"/>
      <c r="G548" s="136"/>
      <c r="H548" s="136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x14ac:dyDescent="0.2">
      <c r="A549" s="14"/>
      <c r="B549" s="12"/>
      <c r="C549" s="12"/>
      <c r="D549" s="12"/>
      <c r="E549" s="12"/>
      <c r="F549" s="136"/>
      <c r="G549" s="136"/>
      <c r="H549" s="136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x14ac:dyDescent="0.2">
      <c r="A550" s="14"/>
      <c r="B550" s="12"/>
      <c r="C550" s="12"/>
      <c r="D550" s="12"/>
      <c r="E550" s="12"/>
      <c r="F550" s="136"/>
      <c r="G550" s="136"/>
      <c r="H550" s="136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x14ac:dyDescent="0.2">
      <c r="A551" s="14"/>
      <c r="B551" s="12"/>
      <c r="C551" s="12"/>
      <c r="D551" s="12"/>
      <c r="E551" s="12"/>
      <c r="F551" s="136"/>
      <c r="G551" s="136"/>
      <c r="H551" s="136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x14ac:dyDescent="0.2">
      <c r="A552" s="14"/>
      <c r="B552" s="12"/>
      <c r="C552" s="12"/>
      <c r="D552" s="12"/>
      <c r="E552" s="12"/>
      <c r="F552" s="136"/>
      <c r="G552" s="136"/>
      <c r="H552" s="136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x14ac:dyDescent="0.2">
      <c r="A553" s="14"/>
      <c r="B553" s="12"/>
      <c r="C553" s="12"/>
      <c r="D553" s="12"/>
      <c r="E553" s="12"/>
      <c r="F553" s="136"/>
      <c r="G553" s="136"/>
      <c r="H553" s="136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x14ac:dyDescent="0.2">
      <c r="A554" s="14"/>
      <c r="B554" s="12"/>
      <c r="C554" s="12"/>
      <c r="D554" s="12"/>
      <c r="E554" s="12"/>
      <c r="F554" s="136"/>
      <c r="G554" s="136"/>
      <c r="H554" s="136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x14ac:dyDescent="0.2">
      <c r="A555" s="14"/>
      <c r="B555" s="12"/>
      <c r="C555" s="12"/>
      <c r="D555" s="12"/>
      <c r="E555" s="12"/>
      <c r="F555" s="136"/>
      <c r="G555" s="136"/>
      <c r="H555" s="136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x14ac:dyDescent="0.2">
      <c r="A556" s="14"/>
      <c r="B556" s="12"/>
      <c r="C556" s="12"/>
      <c r="D556" s="12"/>
      <c r="E556" s="12"/>
      <c r="F556" s="136"/>
      <c r="G556" s="136"/>
      <c r="H556" s="136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x14ac:dyDescent="0.2">
      <c r="A557" s="14"/>
      <c r="B557" s="12"/>
      <c r="C557" s="12"/>
      <c r="D557" s="12"/>
      <c r="E557" s="12"/>
      <c r="F557" s="136"/>
      <c r="G557" s="136"/>
      <c r="H557" s="136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x14ac:dyDescent="0.2">
      <c r="A558" s="14"/>
      <c r="B558" s="12"/>
      <c r="C558" s="12"/>
      <c r="D558" s="12"/>
      <c r="E558" s="12"/>
      <c r="F558" s="136"/>
      <c r="G558" s="136"/>
      <c r="H558" s="136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x14ac:dyDescent="0.2">
      <c r="A559" s="14"/>
      <c r="B559" s="12"/>
      <c r="C559" s="12"/>
      <c r="D559" s="12"/>
      <c r="E559" s="12"/>
      <c r="F559" s="136"/>
      <c r="G559" s="136"/>
      <c r="H559" s="136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x14ac:dyDescent="0.2">
      <c r="A560" s="14"/>
      <c r="B560" s="12"/>
      <c r="C560" s="12"/>
      <c r="D560" s="12"/>
      <c r="E560" s="12"/>
      <c r="F560" s="136"/>
      <c r="G560" s="136"/>
      <c r="H560" s="136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x14ac:dyDescent="0.2">
      <c r="A561" s="14"/>
      <c r="B561" s="12"/>
      <c r="C561" s="12"/>
      <c r="D561" s="12"/>
      <c r="E561" s="12"/>
      <c r="F561" s="136"/>
      <c r="G561" s="136"/>
      <c r="H561" s="136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x14ac:dyDescent="0.2">
      <c r="A562" s="14"/>
      <c r="B562" s="12"/>
      <c r="C562" s="12"/>
      <c r="D562" s="12"/>
      <c r="E562" s="12"/>
      <c r="F562" s="136"/>
      <c r="G562" s="136"/>
      <c r="H562" s="136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x14ac:dyDescent="0.2">
      <c r="A563" s="14"/>
      <c r="B563" s="12"/>
      <c r="C563" s="12"/>
      <c r="D563" s="12"/>
      <c r="E563" s="12"/>
      <c r="F563" s="136"/>
      <c r="G563" s="136"/>
      <c r="H563" s="136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x14ac:dyDescent="0.2">
      <c r="A564" s="14"/>
      <c r="B564" s="12"/>
      <c r="C564" s="12"/>
      <c r="D564" s="12"/>
      <c r="E564" s="12"/>
      <c r="F564" s="136"/>
      <c r="G564" s="136"/>
      <c r="H564" s="136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x14ac:dyDescent="0.2">
      <c r="A565" s="14"/>
      <c r="B565" s="12"/>
      <c r="C565" s="12"/>
      <c r="D565" s="12"/>
      <c r="E565" s="12"/>
      <c r="F565" s="136"/>
      <c r="G565" s="136"/>
      <c r="H565" s="136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x14ac:dyDescent="0.2">
      <c r="A566" s="14"/>
      <c r="B566" s="12"/>
      <c r="C566" s="12"/>
      <c r="D566" s="12"/>
      <c r="E566" s="12"/>
      <c r="F566" s="136"/>
      <c r="G566" s="136"/>
      <c r="H566" s="136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x14ac:dyDescent="0.2">
      <c r="A567" s="14"/>
      <c r="B567" s="12"/>
      <c r="C567" s="12"/>
      <c r="D567" s="12"/>
      <c r="E567" s="12"/>
      <c r="F567" s="136"/>
      <c r="G567" s="136"/>
      <c r="H567" s="136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x14ac:dyDescent="0.2">
      <c r="A568" s="14"/>
      <c r="B568" s="12"/>
      <c r="C568" s="12"/>
      <c r="D568" s="12"/>
      <c r="E568" s="12"/>
      <c r="F568" s="136"/>
      <c r="G568" s="136"/>
      <c r="H568" s="136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x14ac:dyDescent="0.2">
      <c r="A569" s="14"/>
      <c r="B569" s="12"/>
      <c r="C569" s="12"/>
      <c r="D569" s="12"/>
      <c r="E569" s="12"/>
      <c r="F569" s="136"/>
      <c r="G569" s="136"/>
      <c r="H569" s="136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x14ac:dyDescent="0.2">
      <c r="A570" s="14"/>
      <c r="B570" s="12"/>
      <c r="C570" s="12"/>
      <c r="D570" s="12"/>
      <c r="E570" s="12"/>
      <c r="F570" s="136"/>
      <c r="G570" s="136"/>
      <c r="H570" s="136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x14ac:dyDescent="0.2">
      <c r="A571" s="14"/>
      <c r="B571" s="12"/>
      <c r="C571" s="12"/>
      <c r="D571" s="12"/>
      <c r="E571" s="12"/>
      <c r="F571" s="136"/>
      <c r="G571" s="136"/>
      <c r="H571" s="136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x14ac:dyDescent="0.2">
      <c r="A572" s="14"/>
      <c r="B572" s="12"/>
      <c r="C572" s="12"/>
      <c r="D572" s="12"/>
      <c r="E572" s="12"/>
      <c r="F572" s="136"/>
      <c r="G572" s="136"/>
      <c r="H572" s="136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x14ac:dyDescent="0.2">
      <c r="A573" s="14"/>
      <c r="B573" s="12"/>
      <c r="C573" s="12"/>
      <c r="D573" s="12"/>
      <c r="E573" s="12"/>
      <c r="F573" s="136"/>
      <c r="G573" s="136"/>
      <c r="H573" s="136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x14ac:dyDescent="0.2">
      <c r="A574" s="14"/>
      <c r="B574" s="12"/>
      <c r="C574" s="12"/>
      <c r="D574" s="12"/>
      <c r="E574" s="12"/>
      <c r="F574" s="136"/>
      <c r="G574" s="136"/>
      <c r="H574" s="136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x14ac:dyDescent="0.2">
      <c r="A575" s="14"/>
      <c r="B575" s="12"/>
      <c r="C575" s="12"/>
      <c r="D575" s="12"/>
      <c r="E575" s="12"/>
      <c r="F575" s="136"/>
      <c r="G575" s="136"/>
      <c r="H575" s="136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x14ac:dyDescent="0.2">
      <c r="A576" s="14"/>
      <c r="B576" s="12"/>
      <c r="C576" s="12"/>
      <c r="D576" s="12"/>
      <c r="E576" s="12"/>
      <c r="F576" s="136"/>
      <c r="G576" s="136"/>
      <c r="H576" s="136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x14ac:dyDescent="0.2">
      <c r="A577" s="14"/>
      <c r="B577" s="12"/>
      <c r="C577" s="12"/>
      <c r="D577" s="12"/>
      <c r="E577" s="12"/>
      <c r="F577" s="136"/>
      <c r="G577" s="136"/>
      <c r="H577" s="136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x14ac:dyDescent="0.2">
      <c r="A578" s="14"/>
      <c r="B578" s="12"/>
      <c r="C578" s="12"/>
      <c r="D578" s="12"/>
      <c r="E578" s="12"/>
      <c r="F578" s="136"/>
      <c r="G578" s="136"/>
      <c r="H578" s="136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x14ac:dyDescent="0.2">
      <c r="A579" s="14"/>
      <c r="B579" s="12"/>
      <c r="C579" s="12"/>
      <c r="D579" s="12"/>
      <c r="E579" s="12"/>
      <c r="F579" s="136"/>
      <c r="G579" s="136"/>
      <c r="H579" s="136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x14ac:dyDescent="0.2">
      <c r="A580" s="14"/>
      <c r="B580" s="12"/>
      <c r="C580" s="12"/>
      <c r="D580" s="12"/>
      <c r="E580" s="12"/>
      <c r="F580" s="136"/>
      <c r="G580" s="136"/>
      <c r="H580" s="136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x14ac:dyDescent="0.2">
      <c r="A581" s="14"/>
      <c r="B581" s="12"/>
      <c r="C581" s="12"/>
      <c r="D581" s="12"/>
      <c r="E581" s="12"/>
      <c r="F581" s="136"/>
      <c r="G581" s="136"/>
      <c r="H581" s="136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x14ac:dyDescent="0.2">
      <c r="A582" s="14"/>
      <c r="B582" s="12"/>
      <c r="C582" s="12"/>
      <c r="D582" s="12"/>
      <c r="E582" s="12"/>
      <c r="F582" s="136"/>
      <c r="G582" s="136"/>
      <c r="H582" s="136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x14ac:dyDescent="0.2">
      <c r="A583" s="14"/>
      <c r="B583" s="12"/>
      <c r="C583" s="12"/>
      <c r="D583" s="12"/>
      <c r="E583" s="12"/>
      <c r="F583" s="136"/>
      <c r="G583" s="136"/>
      <c r="H583" s="136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x14ac:dyDescent="0.2">
      <c r="A584" s="14"/>
      <c r="B584" s="12"/>
      <c r="C584" s="12"/>
      <c r="D584" s="12"/>
      <c r="E584" s="12"/>
      <c r="F584" s="136"/>
      <c r="G584" s="136"/>
      <c r="H584" s="136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x14ac:dyDescent="0.2">
      <c r="A585" s="14"/>
      <c r="B585" s="12"/>
      <c r="C585" s="12"/>
      <c r="D585" s="12"/>
      <c r="E585" s="12"/>
      <c r="F585" s="136"/>
      <c r="G585" s="136"/>
      <c r="H585" s="136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x14ac:dyDescent="0.2">
      <c r="A586" s="14"/>
      <c r="B586" s="12"/>
      <c r="C586" s="12"/>
      <c r="D586" s="12"/>
      <c r="E586" s="12"/>
      <c r="F586" s="136"/>
      <c r="G586" s="136"/>
      <c r="H586" s="136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x14ac:dyDescent="0.2">
      <c r="A587" s="14"/>
      <c r="B587" s="12"/>
      <c r="C587" s="12"/>
      <c r="D587" s="12"/>
      <c r="E587" s="12"/>
      <c r="F587" s="136"/>
      <c r="G587" s="136"/>
      <c r="H587" s="136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x14ac:dyDescent="0.2">
      <c r="A588" s="14"/>
      <c r="B588" s="12"/>
      <c r="C588" s="12"/>
      <c r="D588" s="12"/>
      <c r="E588" s="12"/>
      <c r="F588" s="136"/>
      <c r="G588" s="136"/>
      <c r="H588" s="136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x14ac:dyDescent="0.2">
      <c r="A589" s="14"/>
      <c r="B589" s="12"/>
      <c r="C589" s="12"/>
      <c r="D589" s="12"/>
      <c r="E589" s="12"/>
      <c r="F589" s="136"/>
      <c r="G589" s="136"/>
      <c r="H589" s="136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x14ac:dyDescent="0.2">
      <c r="A590" s="14"/>
      <c r="B590" s="12"/>
      <c r="C590" s="12"/>
      <c r="D590" s="12"/>
      <c r="E590" s="12"/>
      <c r="F590" s="136"/>
      <c r="G590" s="136"/>
      <c r="H590" s="136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x14ac:dyDescent="0.2">
      <c r="A591" s="14"/>
      <c r="B591" s="12"/>
      <c r="C591" s="12"/>
      <c r="D591" s="12"/>
      <c r="E591" s="12"/>
      <c r="F591" s="136"/>
      <c r="G591" s="136"/>
      <c r="H591" s="136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x14ac:dyDescent="0.2">
      <c r="A592" s="14"/>
      <c r="B592" s="12"/>
      <c r="C592" s="12"/>
      <c r="D592" s="12"/>
      <c r="E592" s="12"/>
      <c r="F592" s="136"/>
      <c r="G592" s="136"/>
      <c r="H592" s="136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x14ac:dyDescent="0.2">
      <c r="A593" s="14"/>
      <c r="B593" s="12"/>
      <c r="C593" s="12"/>
      <c r="D593" s="12"/>
      <c r="E593" s="12"/>
      <c r="F593" s="136"/>
      <c r="G593" s="136"/>
      <c r="H593" s="136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x14ac:dyDescent="0.2">
      <c r="A594" s="14"/>
      <c r="B594" s="12"/>
      <c r="C594" s="12"/>
      <c r="D594" s="12"/>
      <c r="E594" s="12"/>
      <c r="F594" s="136"/>
      <c r="G594" s="136"/>
      <c r="H594" s="136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x14ac:dyDescent="0.2">
      <c r="A595" s="14"/>
      <c r="B595" s="12"/>
      <c r="C595" s="12"/>
      <c r="D595" s="12"/>
      <c r="E595" s="12"/>
      <c r="F595" s="136"/>
      <c r="G595" s="136"/>
      <c r="H595" s="136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x14ac:dyDescent="0.2">
      <c r="A596" s="14"/>
      <c r="B596" s="12"/>
      <c r="C596" s="12"/>
      <c r="D596" s="12"/>
      <c r="E596" s="12"/>
      <c r="F596" s="136"/>
      <c r="G596" s="136"/>
      <c r="H596" s="136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x14ac:dyDescent="0.2">
      <c r="A597" s="14"/>
      <c r="B597" s="12"/>
      <c r="C597" s="12"/>
      <c r="D597" s="12"/>
      <c r="E597" s="12"/>
      <c r="F597" s="136"/>
      <c r="G597" s="136"/>
      <c r="H597" s="136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x14ac:dyDescent="0.2">
      <c r="A598" s="14"/>
      <c r="B598" s="12"/>
      <c r="C598" s="12"/>
      <c r="D598" s="12"/>
      <c r="E598" s="12"/>
      <c r="F598" s="136"/>
      <c r="G598" s="136"/>
      <c r="H598" s="136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x14ac:dyDescent="0.2">
      <c r="A599" s="14"/>
      <c r="B599" s="12"/>
      <c r="C599" s="12"/>
      <c r="D599" s="12"/>
      <c r="E599" s="12"/>
      <c r="F599" s="136"/>
      <c r="G599" s="136"/>
      <c r="H599" s="136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x14ac:dyDescent="0.2">
      <c r="A600" s="14"/>
      <c r="B600" s="12"/>
      <c r="C600" s="12"/>
      <c r="D600" s="12"/>
      <c r="E600" s="12"/>
      <c r="F600" s="136"/>
      <c r="G600" s="136"/>
      <c r="H600" s="136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x14ac:dyDescent="0.2">
      <c r="A601" s="14"/>
      <c r="B601" s="12"/>
      <c r="C601" s="12"/>
      <c r="D601" s="12"/>
      <c r="E601" s="12"/>
      <c r="F601" s="136"/>
      <c r="G601" s="136"/>
      <c r="H601" s="136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x14ac:dyDescent="0.2">
      <c r="A602" s="14"/>
      <c r="B602" s="12"/>
      <c r="C602" s="12"/>
      <c r="D602" s="12"/>
      <c r="E602" s="12"/>
      <c r="F602" s="136"/>
      <c r="G602" s="136"/>
      <c r="H602" s="136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x14ac:dyDescent="0.2">
      <c r="A603" s="14"/>
      <c r="B603" s="12"/>
      <c r="C603" s="12"/>
      <c r="D603" s="12"/>
      <c r="E603" s="12"/>
      <c r="F603" s="136"/>
      <c r="G603" s="136"/>
      <c r="H603" s="136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x14ac:dyDescent="0.2">
      <c r="A604" s="14"/>
      <c r="B604" s="12"/>
      <c r="C604" s="12"/>
      <c r="D604" s="12"/>
      <c r="E604" s="12"/>
      <c r="F604" s="136"/>
      <c r="G604" s="136"/>
      <c r="H604" s="136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x14ac:dyDescent="0.2">
      <c r="A605" s="14"/>
      <c r="B605" s="12"/>
      <c r="C605" s="12"/>
      <c r="D605" s="12"/>
      <c r="E605" s="12"/>
      <c r="F605" s="136"/>
      <c r="G605" s="136"/>
      <c r="H605" s="136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x14ac:dyDescent="0.2">
      <c r="A606" s="14"/>
      <c r="B606" s="12"/>
      <c r="C606" s="12"/>
      <c r="D606" s="12"/>
      <c r="E606" s="12"/>
      <c r="F606" s="136"/>
      <c r="G606" s="136"/>
      <c r="H606" s="136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x14ac:dyDescent="0.2">
      <c r="A607" s="14"/>
      <c r="B607" s="12"/>
      <c r="C607" s="12"/>
      <c r="D607" s="12"/>
      <c r="E607" s="12"/>
      <c r="F607" s="136"/>
      <c r="G607" s="136"/>
      <c r="H607" s="136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x14ac:dyDescent="0.2">
      <c r="A608" s="14"/>
      <c r="B608" s="12"/>
      <c r="C608" s="12"/>
      <c r="D608" s="12"/>
      <c r="E608" s="12"/>
      <c r="F608" s="136"/>
      <c r="G608" s="136"/>
      <c r="H608" s="136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x14ac:dyDescent="0.2">
      <c r="A609" s="14"/>
      <c r="B609" s="12"/>
      <c r="C609" s="12"/>
      <c r="D609" s="12"/>
      <c r="E609" s="12"/>
      <c r="F609" s="136"/>
      <c r="G609" s="136"/>
      <c r="H609" s="136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x14ac:dyDescent="0.2">
      <c r="A610" s="14"/>
      <c r="B610" s="12"/>
      <c r="C610" s="12"/>
      <c r="D610" s="12"/>
      <c r="E610" s="12"/>
      <c r="F610" s="136"/>
      <c r="G610" s="136"/>
      <c r="H610" s="136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x14ac:dyDescent="0.2">
      <c r="A611" s="14"/>
      <c r="B611" s="12"/>
      <c r="C611" s="12"/>
      <c r="D611" s="12"/>
      <c r="E611" s="12"/>
      <c r="F611" s="136"/>
      <c r="G611" s="136"/>
      <c r="H611" s="136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x14ac:dyDescent="0.2">
      <c r="A612" s="14"/>
      <c r="B612" s="12"/>
      <c r="C612" s="12"/>
      <c r="D612" s="12"/>
      <c r="E612" s="12"/>
      <c r="F612" s="136"/>
      <c r="G612" s="136"/>
      <c r="H612" s="136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x14ac:dyDescent="0.2">
      <c r="A613" s="14"/>
      <c r="B613" s="12"/>
      <c r="C613" s="12"/>
      <c r="D613" s="12"/>
      <c r="E613" s="12"/>
      <c r="F613" s="136"/>
      <c r="G613" s="136"/>
      <c r="H613" s="136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x14ac:dyDescent="0.2">
      <c r="A614" s="14"/>
      <c r="B614" s="12"/>
      <c r="C614" s="12"/>
      <c r="D614" s="12"/>
      <c r="E614" s="12"/>
      <c r="F614" s="136"/>
      <c r="G614" s="136"/>
      <c r="H614" s="136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x14ac:dyDescent="0.2">
      <c r="A615" s="14"/>
      <c r="B615" s="12"/>
      <c r="C615" s="12"/>
      <c r="D615" s="12"/>
      <c r="E615" s="12"/>
      <c r="F615" s="136"/>
      <c r="G615" s="136"/>
      <c r="H615" s="136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x14ac:dyDescent="0.2">
      <c r="A616" s="14"/>
      <c r="B616" s="12"/>
      <c r="C616" s="12"/>
      <c r="D616" s="12"/>
      <c r="E616" s="12"/>
      <c r="F616" s="136"/>
      <c r="G616" s="136"/>
      <c r="H616" s="136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x14ac:dyDescent="0.2">
      <c r="A617" s="14"/>
      <c r="B617" s="12"/>
      <c r="C617" s="12"/>
      <c r="D617" s="12"/>
      <c r="E617" s="12"/>
      <c r="F617" s="136"/>
      <c r="G617" s="136"/>
      <c r="H617" s="136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x14ac:dyDescent="0.2">
      <c r="A618" s="14"/>
      <c r="B618" s="12"/>
      <c r="C618" s="12"/>
      <c r="D618" s="12"/>
      <c r="E618" s="12"/>
      <c r="F618" s="136"/>
      <c r="G618" s="136"/>
      <c r="H618" s="136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x14ac:dyDescent="0.2">
      <c r="A619" s="14"/>
      <c r="B619" s="12"/>
      <c r="C619" s="12"/>
      <c r="D619" s="12"/>
      <c r="E619" s="12"/>
      <c r="F619" s="136"/>
      <c r="G619" s="136"/>
      <c r="H619" s="136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x14ac:dyDescent="0.2">
      <c r="A620" s="14"/>
      <c r="B620" s="12"/>
      <c r="C620" s="12"/>
      <c r="D620" s="12"/>
      <c r="E620" s="12"/>
      <c r="F620" s="136"/>
      <c r="G620" s="136"/>
      <c r="H620" s="136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x14ac:dyDescent="0.2">
      <c r="A621" s="14"/>
      <c r="B621" s="12"/>
      <c r="C621" s="12"/>
      <c r="D621" s="12"/>
      <c r="E621" s="12"/>
      <c r="F621" s="136"/>
      <c r="G621" s="136"/>
      <c r="H621" s="136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x14ac:dyDescent="0.2">
      <c r="A622" s="14"/>
      <c r="B622" s="12"/>
      <c r="C622" s="12"/>
      <c r="D622" s="12"/>
      <c r="E622" s="12"/>
      <c r="F622" s="136"/>
      <c r="G622" s="136"/>
      <c r="H622" s="136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x14ac:dyDescent="0.2">
      <c r="A623" s="14"/>
      <c r="B623" s="12"/>
      <c r="C623" s="12"/>
      <c r="D623" s="12"/>
      <c r="E623" s="12"/>
      <c r="F623" s="136"/>
      <c r="G623" s="136"/>
      <c r="H623" s="136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x14ac:dyDescent="0.2">
      <c r="A624" s="14"/>
      <c r="B624" s="12"/>
      <c r="C624" s="12"/>
      <c r="D624" s="12"/>
      <c r="E624" s="12"/>
      <c r="F624" s="136"/>
      <c r="G624" s="136"/>
      <c r="H624" s="136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x14ac:dyDescent="0.2">
      <c r="A625" s="14"/>
      <c r="B625" s="12"/>
      <c r="C625" s="12"/>
      <c r="D625" s="12"/>
      <c r="E625" s="12"/>
      <c r="F625" s="136"/>
      <c r="G625" s="136"/>
      <c r="H625" s="136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x14ac:dyDescent="0.2">
      <c r="A626" s="14"/>
      <c r="B626" s="12"/>
      <c r="C626" s="12"/>
      <c r="D626" s="12"/>
      <c r="E626" s="12"/>
      <c r="F626" s="136"/>
      <c r="G626" s="136"/>
      <c r="H626" s="136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x14ac:dyDescent="0.2">
      <c r="A627" s="14"/>
      <c r="B627" s="12"/>
      <c r="C627" s="12"/>
      <c r="D627" s="12"/>
      <c r="E627" s="12"/>
      <c r="F627" s="136"/>
      <c r="G627" s="136"/>
      <c r="H627" s="136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x14ac:dyDescent="0.2">
      <c r="A628" s="14"/>
      <c r="B628" s="12"/>
      <c r="C628" s="12"/>
      <c r="D628" s="12"/>
      <c r="E628" s="12"/>
      <c r="F628" s="136"/>
      <c r="G628" s="136"/>
      <c r="H628" s="136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x14ac:dyDescent="0.2">
      <c r="A629" s="14"/>
      <c r="B629" s="12"/>
      <c r="C629" s="12"/>
      <c r="D629" s="12"/>
      <c r="E629" s="12"/>
      <c r="F629" s="136"/>
      <c r="G629" s="136"/>
      <c r="H629" s="136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x14ac:dyDescent="0.2">
      <c r="A630" s="14"/>
      <c r="B630" s="12"/>
      <c r="C630" s="12"/>
      <c r="D630" s="12"/>
      <c r="E630" s="12"/>
      <c r="F630" s="136"/>
      <c r="G630" s="136"/>
      <c r="H630" s="136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x14ac:dyDescent="0.2">
      <c r="A631" s="14"/>
      <c r="B631" s="12"/>
      <c r="C631" s="12"/>
      <c r="D631" s="12"/>
      <c r="E631" s="12"/>
      <c r="F631" s="136"/>
      <c r="G631" s="136"/>
      <c r="H631" s="136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x14ac:dyDescent="0.2">
      <c r="A632" s="14"/>
      <c r="B632" s="12"/>
      <c r="C632" s="12"/>
      <c r="D632" s="12"/>
      <c r="E632" s="12"/>
      <c r="F632" s="136"/>
      <c r="G632" s="136"/>
      <c r="H632" s="136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x14ac:dyDescent="0.2">
      <c r="A633" s="14"/>
      <c r="B633" s="12"/>
      <c r="C633" s="12"/>
      <c r="D633" s="12"/>
      <c r="E633" s="12"/>
      <c r="F633" s="136"/>
      <c r="G633" s="136"/>
      <c r="H633" s="136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x14ac:dyDescent="0.2">
      <c r="A634" s="14"/>
      <c r="B634" s="12"/>
      <c r="C634" s="12"/>
      <c r="D634" s="12"/>
      <c r="E634" s="12"/>
      <c r="F634" s="136"/>
      <c r="G634" s="136"/>
      <c r="H634" s="136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x14ac:dyDescent="0.2">
      <c r="A635" s="14"/>
      <c r="B635" s="12"/>
      <c r="C635" s="12"/>
      <c r="D635" s="12"/>
      <c r="E635" s="12"/>
      <c r="F635" s="136"/>
      <c r="G635" s="136"/>
      <c r="H635" s="136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x14ac:dyDescent="0.2">
      <c r="A636" s="14"/>
      <c r="B636" s="12"/>
      <c r="C636" s="12"/>
      <c r="D636" s="12"/>
      <c r="E636" s="12"/>
      <c r="F636" s="136"/>
      <c r="G636" s="136"/>
      <c r="H636" s="136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x14ac:dyDescent="0.2">
      <c r="A637" s="14"/>
      <c r="B637" s="12"/>
      <c r="C637" s="12"/>
      <c r="D637" s="12"/>
      <c r="E637" s="12"/>
      <c r="F637" s="136"/>
      <c r="G637" s="136"/>
      <c r="H637" s="136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x14ac:dyDescent="0.2">
      <c r="A638" s="14"/>
      <c r="B638" s="12"/>
      <c r="C638" s="12"/>
      <c r="D638" s="12"/>
      <c r="E638" s="12"/>
      <c r="F638" s="136"/>
      <c r="G638" s="136"/>
      <c r="H638" s="136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x14ac:dyDescent="0.2">
      <c r="A639" s="14"/>
      <c r="B639" s="12"/>
      <c r="C639" s="12"/>
      <c r="D639" s="12"/>
      <c r="E639" s="12"/>
      <c r="F639" s="136"/>
      <c r="G639" s="136"/>
      <c r="H639" s="136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x14ac:dyDescent="0.2">
      <c r="A640" s="14"/>
      <c r="B640" s="12"/>
      <c r="C640" s="12"/>
      <c r="D640" s="12"/>
      <c r="E640" s="12"/>
      <c r="F640" s="136"/>
      <c r="G640" s="136"/>
      <c r="H640" s="136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x14ac:dyDescent="0.2">
      <c r="A641" s="14"/>
      <c r="B641" s="12"/>
      <c r="C641" s="12"/>
      <c r="D641" s="12"/>
      <c r="E641" s="12"/>
      <c r="F641" s="136"/>
      <c r="G641" s="136"/>
      <c r="H641" s="136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x14ac:dyDescent="0.2">
      <c r="A642" s="14"/>
      <c r="B642" s="12"/>
      <c r="C642" s="12"/>
      <c r="D642" s="12"/>
      <c r="E642" s="12"/>
      <c r="F642" s="136"/>
      <c r="G642" s="136"/>
      <c r="H642" s="136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x14ac:dyDescent="0.2">
      <c r="A643" s="14"/>
      <c r="B643" s="12"/>
      <c r="C643" s="12"/>
      <c r="D643" s="12"/>
      <c r="E643" s="12"/>
      <c r="F643" s="136"/>
      <c r="G643" s="136"/>
      <c r="H643" s="136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x14ac:dyDescent="0.2">
      <c r="A644" s="14"/>
      <c r="B644" s="12"/>
      <c r="C644" s="12"/>
      <c r="D644" s="12"/>
      <c r="E644" s="12"/>
      <c r="F644" s="136"/>
      <c r="G644" s="136"/>
      <c r="H644" s="136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x14ac:dyDescent="0.2">
      <c r="A645" s="14"/>
      <c r="B645" s="12"/>
      <c r="C645" s="12"/>
      <c r="D645" s="12"/>
      <c r="E645" s="12"/>
      <c r="F645" s="136"/>
      <c r="G645" s="136"/>
      <c r="H645" s="136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x14ac:dyDescent="0.2">
      <c r="A646" s="14"/>
      <c r="B646" s="12"/>
      <c r="C646" s="12"/>
      <c r="D646" s="12"/>
      <c r="E646" s="12"/>
      <c r="F646" s="136"/>
      <c r="G646" s="136"/>
      <c r="H646" s="136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x14ac:dyDescent="0.2">
      <c r="A647" s="14"/>
      <c r="B647" s="12"/>
      <c r="C647" s="12"/>
      <c r="D647" s="12"/>
      <c r="E647" s="12"/>
      <c r="F647" s="136"/>
      <c r="G647" s="136"/>
      <c r="H647" s="136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x14ac:dyDescent="0.2">
      <c r="A648" s="14"/>
      <c r="B648" s="12"/>
      <c r="C648" s="12"/>
      <c r="D648" s="12"/>
      <c r="E648" s="12"/>
      <c r="F648" s="136"/>
      <c r="G648" s="136"/>
      <c r="H648" s="136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x14ac:dyDescent="0.2">
      <c r="A649" s="14"/>
      <c r="B649" s="12"/>
      <c r="C649" s="12"/>
      <c r="D649" s="12"/>
      <c r="E649" s="12"/>
      <c r="F649" s="136"/>
      <c r="G649" s="136"/>
      <c r="H649" s="136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x14ac:dyDescent="0.2">
      <c r="A650" s="14"/>
      <c r="B650" s="12"/>
      <c r="C650" s="12"/>
      <c r="D650" s="12"/>
      <c r="E650" s="12"/>
      <c r="F650" s="136"/>
      <c r="G650" s="136"/>
      <c r="H650" s="136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x14ac:dyDescent="0.2">
      <c r="A651" s="14"/>
      <c r="B651" s="12"/>
      <c r="C651" s="12"/>
      <c r="D651" s="12"/>
      <c r="E651" s="12"/>
      <c r="F651" s="136"/>
      <c r="G651" s="136"/>
      <c r="H651" s="136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x14ac:dyDescent="0.2">
      <c r="A652" s="14"/>
      <c r="B652" s="12"/>
      <c r="C652" s="12"/>
      <c r="D652" s="12"/>
      <c r="E652" s="12"/>
      <c r="F652" s="136"/>
      <c r="G652" s="136"/>
      <c r="H652" s="136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x14ac:dyDescent="0.2">
      <c r="A653" s="14"/>
      <c r="B653" s="12"/>
      <c r="C653" s="12"/>
      <c r="D653" s="12"/>
      <c r="E653" s="12"/>
      <c r="F653" s="136"/>
      <c r="G653" s="136"/>
      <c r="H653" s="136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x14ac:dyDescent="0.2">
      <c r="A654" s="14"/>
      <c r="B654" s="12"/>
      <c r="C654" s="12"/>
      <c r="D654" s="12"/>
      <c r="E654" s="12"/>
      <c r="F654" s="136"/>
      <c r="G654" s="136"/>
      <c r="H654" s="136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x14ac:dyDescent="0.2">
      <c r="A655" s="14"/>
      <c r="B655" s="12"/>
      <c r="C655" s="12"/>
      <c r="D655" s="12"/>
      <c r="E655" s="12"/>
      <c r="F655" s="136"/>
      <c r="G655" s="136"/>
      <c r="H655" s="136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x14ac:dyDescent="0.2">
      <c r="A656" s="14"/>
      <c r="B656" s="12"/>
      <c r="C656" s="12"/>
      <c r="D656" s="12"/>
      <c r="E656" s="12"/>
      <c r="F656" s="136"/>
      <c r="G656" s="136"/>
      <c r="H656" s="136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x14ac:dyDescent="0.2">
      <c r="A657" s="14"/>
      <c r="B657" s="12"/>
      <c r="C657" s="12"/>
      <c r="D657" s="12"/>
      <c r="E657" s="12"/>
      <c r="F657" s="136"/>
      <c r="G657" s="136"/>
      <c r="H657" s="136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x14ac:dyDescent="0.2">
      <c r="A658" s="14"/>
      <c r="B658" s="12"/>
      <c r="C658" s="12"/>
      <c r="D658" s="12"/>
      <c r="E658" s="12"/>
      <c r="F658" s="136"/>
      <c r="G658" s="136"/>
      <c r="H658" s="136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x14ac:dyDescent="0.2">
      <c r="A659" s="14"/>
      <c r="B659" s="12"/>
      <c r="C659" s="12"/>
      <c r="D659" s="12"/>
      <c r="E659" s="12"/>
      <c r="F659" s="136"/>
      <c r="G659" s="136"/>
      <c r="H659" s="136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x14ac:dyDescent="0.2">
      <c r="A660" s="14"/>
      <c r="B660" s="12"/>
      <c r="C660" s="12"/>
      <c r="D660" s="12"/>
      <c r="E660" s="12"/>
      <c r="F660" s="136"/>
      <c r="G660" s="136"/>
      <c r="H660" s="136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x14ac:dyDescent="0.2">
      <c r="A661" s="14"/>
      <c r="B661" s="12"/>
      <c r="C661" s="12"/>
      <c r="D661" s="12"/>
      <c r="E661" s="12"/>
      <c r="F661" s="136"/>
      <c r="G661" s="136"/>
      <c r="H661" s="136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x14ac:dyDescent="0.2">
      <c r="A662" s="14"/>
      <c r="B662" s="12"/>
      <c r="C662" s="12"/>
      <c r="D662" s="12"/>
      <c r="E662" s="12"/>
      <c r="F662" s="136"/>
      <c r="G662" s="136"/>
      <c r="H662" s="136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x14ac:dyDescent="0.2">
      <c r="A663" s="14"/>
      <c r="B663" s="12"/>
      <c r="C663" s="12"/>
      <c r="D663" s="12"/>
      <c r="E663" s="12"/>
      <c r="F663" s="136"/>
      <c r="G663" s="136"/>
      <c r="H663" s="136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x14ac:dyDescent="0.2">
      <c r="A664" s="14"/>
      <c r="B664" s="12"/>
      <c r="C664" s="12"/>
      <c r="D664" s="12"/>
      <c r="E664" s="12"/>
      <c r="F664" s="136"/>
      <c r="G664" s="136"/>
      <c r="H664" s="136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x14ac:dyDescent="0.2">
      <c r="A665" s="14"/>
      <c r="B665" s="12"/>
      <c r="C665" s="12"/>
      <c r="D665" s="12"/>
      <c r="E665" s="12"/>
      <c r="F665" s="136"/>
      <c r="G665" s="136"/>
      <c r="H665" s="136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x14ac:dyDescent="0.2">
      <c r="A666" s="14"/>
      <c r="B666" s="12"/>
      <c r="C666" s="12"/>
      <c r="D666" s="12"/>
      <c r="E666" s="12"/>
      <c r="F666" s="136"/>
      <c r="G666" s="136"/>
      <c r="H666" s="136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x14ac:dyDescent="0.2">
      <c r="A667" s="14"/>
      <c r="B667" s="12"/>
      <c r="C667" s="12"/>
      <c r="D667" s="12"/>
      <c r="E667" s="12"/>
      <c r="F667" s="136"/>
      <c r="G667" s="136"/>
      <c r="H667" s="136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x14ac:dyDescent="0.2">
      <c r="A668" s="14"/>
      <c r="B668" s="12"/>
      <c r="C668" s="12"/>
      <c r="D668" s="12"/>
      <c r="E668" s="12"/>
      <c r="F668" s="136"/>
      <c r="G668" s="136"/>
      <c r="H668" s="136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x14ac:dyDescent="0.2">
      <c r="A669" s="14"/>
      <c r="B669" s="12"/>
      <c r="C669" s="12"/>
      <c r="D669" s="12"/>
      <c r="E669" s="12"/>
      <c r="F669" s="136"/>
      <c r="G669" s="136"/>
      <c r="H669" s="136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x14ac:dyDescent="0.2">
      <c r="A670" s="14"/>
      <c r="B670" s="12"/>
      <c r="C670" s="12"/>
      <c r="D670" s="12"/>
      <c r="E670" s="12"/>
      <c r="F670" s="136"/>
      <c r="G670" s="136"/>
      <c r="H670" s="136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x14ac:dyDescent="0.2">
      <c r="A671" s="14"/>
      <c r="B671" s="12"/>
      <c r="C671" s="12"/>
      <c r="D671" s="12"/>
      <c r="E671" s="12"/>
      <c r="F671" s="136"/>
      <c r="G671" s="136"/>
      <c r="H671" s="136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x14ac:dyDescent="0.2">
      <c r="A672" s="14"/>
      <c r="B672" s="12"/>
      <c r="C672" s="12"/>
      <c r="D672" s="12"/>
      <c r="E672" s="12"/>
      <c r="F672" s="136"/>
      <c r="G672" s="136"/>
      <c r="H672" s="136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x14ac:dyDescent="0.2">
      <c r="A673" s="14"/>
      <c r="B673" s="12"/>
      <c r="C673" s="12"/>
      <c r="D673" s="12"/>
      <c r="E673" s="12"/>
      <c r="F673" s="136"/>
      <c r="G673" s="136"/>
      <c r="H673" s="136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x14ac:dyDescent="0.2">
      <c r="A674" s="14"/>
      <c r="B674" s="12"/>
      <c r="C674" s="12"/>
      <c r="D674" s="12"/>
      <c r="E674" s="12"/>
      <c r="F674" s="136"/>
      <c r="G674" s="136"/>
      <c r="H674" s="136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x14ac:dyDescent="0.2">
      <c r="A675" s="14"/>
      <c r="B675" s="12"/>
      <c r="C675" s="12"/>
      <c r="D675" s="12"/>
      <c r="E675" s="12"/>
      <c r="F675" s="136"/>
      <c r="G675" s="136"/>
      <c r="H675" s="136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x14ac:dyDescent="0.2">
      <c r="A676" s="14"/>
      <c r="B676" s="12"/>
      <c r="C676" s="12"/>
      <c r="D676" s="12"/>
      <c r="E676" s="12"/>
      <c r="F676" s="136"/>
      <c r="G676" s="136"/>
      <c r="H676" s="136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x14ac:dyDescent="0.2">
      <c r="A677" s="14"/>
      <c r="B677" s="12"/>
      <c r="C677" s="12"/>
      <c r="D677" s="12"/>
      <c r="E677" s="12"/>
      <c r="F677" s="136"/>
      <c r="G677" s="136"/>
      <c r="H677" s="136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x14ac:dyDescent="0.2">
      <c r="A678" s="14"/>
      <c r="B678" s="12"/>
      <c r="C678" s="12"/>
      <c r="D678" s="12"/>
      <c r="E678" s="12"/>
      <c r="F678" s="136"/>
      <c r="G678" s="136"/>
      <c r="H678" s="136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x14ac:dyDescent="0.2">
      <c r="A679" s="14"/>
      <c r="B679" s="12"/>
      <c r="C679" s="12"/>
      <c r="D679" s="12"/>
      <c r="E679" s="12"/>
      <c r="F679" s="136"/>
      <c r="G679" s="136"/>
      <c r="H679" s="136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x14ac:dyDescent="0.2">
      <c r="A680" s="14"/>
      <c r="B680" s="12"/>
      <c r="C680" s="12"/>
      <c r="D680" s="12"/>
      <c r="E680" s="12"/>
      <c r="F680" s="136"/>
      <c r="G680" s="136"/>
      <c r="H680" s="136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x14ac:dyDescent="0.2">
      <c r="A681" s="14"/>
      <c r="B681" s="12"/>
      <c r="C681" s="12"/>
      <c r="D681" s="12"/>
      <c r="E681" s="12"/>
      <c r="F681" s="136"/>
      <c r="G681" s="136"/>
      <c r="H681" s="136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x14ac:dyDescent="0.2">
      <c r="A682" s="14"/>
      <c r="B682" s="12"/>
      <c r="C682" s="12"/>
      <c r="D682" s="12"/>
      <c r="E682" s="12"/>
      <c r="F682" s="136"/>
      <c r="G682" s="136"/>
      <c r="H682" s="136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x14ac:dyDescent="0.2">
      <c r="A683" s="14"/>
      <c r="B683" s="12"/>
      <c r="C683" s="12"/>
      <c r="D683" s="12"/>
      <c r="E683" s="12"/>
      <c r="F683" s="136"/>
      <c r="G683" s="136"/>
      <c r="H683" s="136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x14ac:dyDescent="0.2">
      <c r="A684" s="14"/>
      <c r="B684" s="12"/>
      <c r="C684" s="12"/>
      <c r="D684" s="12"/>
      <c r="E684" s="12"/>
      <c r="F684" s="136"/>
      <c r="G684" s="136"/>
      <c r="H684" s="136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x14ac:dyDescent="0.2">
      <c r="A685" s="14"/>
      <c r="B685" s="12"/>
      <c r="C685" s="12"/>
      <c r="D685" s="12"/>
      <c r="E685" s="12"/>
      <c r="F685" s="136"/>
      <c r="G685" s="136"/>
      <c r="H685" s="136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x14ac:dyDescent="0.2">
      <c r="A686" s="14"/>
      <c r="B686" s="12"/>
      <c r="C686" s="12"/>
      <c r="D686" s="12"/>
      <c r="E686" s="12"/>
      <c r="F686" s="136"/>
      <c r="G686" s="136"/>
      <c r="H686" s="136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x14ac:dyDescent="0.2">
      <c r="A687" s="14"/>
      <c r="B687" s="12"/>
      <c r="C687" s="12"/>
      <c r="D687" s="12"/>
      <c r="E687" s="12"/>
      <c r="F687" s="136"/>
      <c r="G687" s="136"/>
      <c r="H687" s="136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x14ac:dyDescent="0.2">
      <c r="A688" s="14"/>
      <c r="B688" s="12"/>
      <c r="C688" s="12"/>
      <c r="D688" s="12"/>
      <c r="E688" s="12"/>
      <c r="F688" s="136"/>
      <c r="G688" s="136"/>
      <c r="H688" s="136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x14ac:dyDescent="0.2">
      <c r="A689" s="14"/>
      <c r="B689" s="12"/>
      <c r="C689" s="12"/>
      <c r="D689" s="12"/>
      <c r="E689" s="12"/>
      <c r="F689" s="136"/>
      <c r="G689" s="136"/>
      <c r="H689" s="136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x14ac:dyDescent="0.2">
      <c r="A690" s="14"/>
      <c r="B690" s="12"/>
      <c r="C690" s="12"/>
      <c r="D690" s="12"/>
      <c r="E690" s="12"/>
      <c r="F690" s="136"/>
      <c r="G690" s="136"/>
      <c r="H690" s="136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x14ac:dyDescent="0.2">
      <c r="A691" s="14"/>
      <c r="B691" s="12"/>
      <c r="C691" s="12"/>
      <c r="D691" s="12"/>
      <c r="E691" s="12"/>
      <c r="F691" s="136"/>
      <c r="G691" s="136"/>
      <c r="H691" s="136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x14ac:dyDescent="0.2">
      <c r="A692" s="14"/>
      <c r="B692" s="12"/>
      <c r="C692" s="12"/>
      <c r="D692" s="12"/>
      <c r="E692" s="12"/>
      <c r="F692" s="136"/>
      <c r="G692" s="136"/>
      <c r="H692" s="136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x14ac:dyDescent="0.2">
      <c r="A693" s="14"/>
      <c r="B693" s="12"/>
      <c r="C693" s="12"/>
      <c r="D693" s="12"/>
      <c r="E693" s="12"/>
      <c r="F693" s="136"/>
      <c r="G693" s="136"/>
      <c r="H693" s="136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x14ac:dyDescent="0.2">
      <c r="A694" s="14"/>
      <c r="B694" s="12"/>
      <c r="C694" s="12"/>
      <c r="D694" s="12"/>
      <c r="E694" s="12"/>
      <c r="F694" s="136"/>
      <c r="G694" s="136"/>
      <c r="H694" s="136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x14ac:dyDescent="0.2">
      <c r="A695" s="14"/>
      <c r="B695" s="12"/>
      <c r="C695" s="12"/>
      <c r="D695" s="12"/>
      <c r="E695" s="12"/>
      <c r="F695" s="136"/>
      <c r="G695" s="136"/>
      <c r="H695" s="136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x14ac:dyDescent="0.2">
      <c r="A696" s="14"/>
      <c r="B696" s="12"/>
      <c r="C696" s="12"/>
      <c r="D696" s="12"/>
      <c r="E696" s="12"/>
      <c r="F696" s="136"/>
      <c r="G696" s="136"/>
      <c r="H696" s="136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x14ac:dyDescent="0.2">
      <c r="A697" s="14"/>
      <c r="B697" s="12"/>
      <c r="C697" s="12"/>
      <c r="D697" s="12"/>
      <c r="E697" s="12"/>
      <c r="F697" s="136"/>
      <c r="G697" s="136"/>
      <c r="H697" s="136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x14ac:dyDescent="0.2">
      <c r="A698" s="14"/>
      <c r="B698" s="12"/>
      <c r="C698" s="12"/>
      <c r="D698" s="12"/>
      <c r="E698" s="12"/>
      <c r="F698" s="136"/>
      <c r="G698" s="136"/>
      <c r="H698" s="136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x14ac:dyDescent="0.2">
      <c r="A699" s="14"/>
      <c r="B699" s="12"/>
      <c r="C699" s="12"/>
      <c r="D699" s="12"/>
      <c r="E699" s="12"/>
      <c r="F699" s="136"/>
      <c r="G699" s="136"/>
      <c r="H699" s="136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x14ac:dyDescent="0.2">
      <c r="A700" s="14"/>
      <c r="B700" s="12"/>
      <c r="C700" s="12"/>
      <c r="D700" s="12"/>
      <c r="E700" s="12"/>
      <c r="F700" s="136"/>
      <c r="G700" s="136"/>
      <c r="H700" s="136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x14ac:dyDescent="0.2">
      <c r="A701" s="14"/>
      <c r="B701" s="12"/>
      <c r="C701" s="12"/>
      <c r="D701" s="12"/>
      <c r="E701" s="12"/>
      <c r="F701" s="136"/>
      <c r="G701" s="136"/>
      <c r="H701" s="136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x14ac:dyDescent="0.2">
      <c r="A702" s="14"/>
      <c r="B702" s="12"/>
      <c r="C702" s="12"/>
      <c r="D702" s="12"/>
      <c r="E702" s="12"/>
      <c r="F702" s="136"/>
      <c r="G702" s="136"/>
      <c r="H702" s="136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x14ac:dyDescent="0.2">
      <c r="A703" s="14"/>
      <c r="B703" s="12"/>
      <c r="C703" s="12"/>
      <c r="D703" s="12"/>
      <c r="E703" s="12"/>
      <c r="F703" s="136"/>
      <c r="G703" s="136"/>
      <c r="H703" s="136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x14ac:dyDescent="0.2">
      <c r="A704" s="14"/>
      <c r="B704" s="12"/>
      <c r="C704" s="12"/>
      <c r="D704" s="12"/>
      <c r="E704" s="12"/>
      <c r="F704" s="136"/>
      <c r="G704" s="136"/>
      <c r="H704" s="136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x14ac:dyDescent="0.2">
      <c r="A705" s="14"/>
      <c r="B705" s="12"/>
      <c r="C705" s="12"/>
      <c r="D705" s="12"/>
      <c r="E705" s="12"/>
      <c r="F705" s="136"/>
      <c r="G705" s="136"/>
      <c r="H705" s="136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x14ac:dyDescent="0.2">
      <c r="A706" s="14"/>
      <c r="B706" s="12"/>
      <c r="C706" s="12"/>
      <c r="D706" s="12"/>
      <c r="E706" s="12"/>
      <c r="F706" s="136"/>
      <c r="G706" s="136"/>
      <c r="H706" s="136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x14ac:dyDescent="0.2">
      <c r="A707" s="14"/>
      <c r="B707" s="12"/>
      <c r="C707" s="12"/>
      <c r="D707" s="12"/>
      <c r="E707" s="12"/>
      <c r="F707" s="136"/>
      <c r="G707" s="136"/>
      <c r="H707" s="136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x14ac:dyDescent="0.2">
      <c r="A708" s="14"/>
      <c r="B708" s="12"/>
      <c r="C708" s="12"/>
      <c r="D708" s="12"/>
      <c r="E708" s="12"/>
      <c r="F708" s="136"/>
      <c r="G708" s="136"/>
      <c r="H708" s="136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x14ac:dyDescent="0.2">
      <c r="A709" s="14"/>
      <c r="B709" s="12"/>
      <c r="C709" s="12"/>
      <c r="D709" s="12"/>
      <c r="E709" s="12"/>
      <c r="F709" s="136"/>
      <c r="G709" s="136"/>
      <c r="H709" s="136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x14ac:dyDescent="0.2">
      <c r="A710" s="14"/>
      <c r="B710" s="12"/>
      <c r="C710" s="12"/>
      <c r="D710" s="12"/>
      <c r="E710" s="12"/>
      <c r="F710" s="136"/>
      <c r="G710" s="136"/>
      <c r="H710" s="136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x14ac:dyDescent="0.2">
      <c r="A711" s="14"/>
      <c r="B711" s="12"/>
      <c r="C711" s="12"/>
      <c r="D711" s="12"/>
      <c r="E711" s="12"/>
      <c r="F711" s="136"/>
      <c r="G711" s="136"/>
      <c r="H711" s="136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x14ac:dyDescent="0.2">
      <c r="A712" s="14"/>
      <c r="B712" s="12"/>
      <c r="C712" s="12"/>
      <c r="D712" s="12"/>
      <c r="E712" s="12"/>
      <c r="F712" s="136"/>
      <c r="G712" s="136"/>
      <c r="H712" s="136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x14ac:dyDescent="0.2">
      <c r="A713" s="14"/>
      <c r="B713" s="12"/>
      <c r="C713" s="12"/>
      <c r="D713" s="12"/>
      <c r="E713" s="12"/>
      <c r="F713" s="136"/>
      <c r="G713" s="136"/>
      <c r="H713" s="136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x14ac:dyDescent="0.2">
      <c r="A714" s="14"/>
      <c r="B714" s="12"/>
      <c r="C714" s="12"/>
      <c r="D714" s="12"/>
      <c r="E714" s="12"/>
      <c r="F714" s="136"/>
      <c r="G714" s="136"/>
      <c r="H714" s="136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x14ac:dyDescent="0.2">
      <c r="A715" s="14"/>
      <c r="B715" s="12"/>
      <c r="C715" s="12"/>
      <c r="D715" s="12"/>
      <c r="E715" s="12"/>
      <c r="F715" s="136"/>
      <c r="G715" s="136"/>
      <c r="H715" s="136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x14ac:dyDescent="0.2">
      <c r="A716" s="14"/>
      <c r="B716" s="12"/>
      <c r="C716" s="12"/>
      <c r="D716" s="12"/>
      <c r="E716" s="12"/>
      <c r="F716" s="136"/>
      <c r="G716" s="136"/>
      <c r="H716" s="136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x14ac:dyDescent="0.2">
      <c r="A717" s="14"/>
      <c r="B717" s="12"/>
      <c r="C717" s="12"/>
      <c r="D717" s="12"/>
      <c r="E717" s="12"/>
      <c r="F717" s="136"/>
      <c r="G717" s="136"/>
      <c r="H717" s="136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x14ac:dyDescent="0.2">
      <c r="A718" s="14"/>
      <c r="B718" s="12"/>
      <c r="C718" s="12"/>
      <c r="D718" s="12"/>
      <c r="E718" s="12"/>
      <c r="F718" s="136"/>
      <c r="G718" s="136"/>
      <c r="H718" s="136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x14ac:dyDescent="0.2">
      <c r="A719" s="14"/>
      <c r="B719" s="12"/>
      <c r="C719" s="12"/>
      <c r="D719" s="12"/>
      <c r="E719" s="12"/>
      <c r="F719" s="136"/>
      <c r="G719" s="136"/>
      <c r="H719" s="136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x14ac:dyDescent="0.2">
      <c r="A720" s="14"/>
      <c r="B720" s="12"/>
      <c r="C720" s="12"/>
      <c r="D720" s="12"/>
      <c r="E720" s="12"/>
      <c r="F720" s="136"/>
      <c r="G720" s="136"/>
      <c r="H720" s="136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x14ac:dyDescent="0.2">
      <c r="A721" s="14"/>
      <c r="B721" s="12"/>
      <c r="C721" s="12"/>
      <c r="D721" s="12"/>
      <c r="E721" s="12"/>
      <c r="F721" s="136"/>
      <c r="G721" s="136"/>
      <c r="H721" s="136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x14ac:dyDescent="0.2">
      <c r="A722" s="14"/>
      <c r="B722" s="12"/>
      <c r="C722" s="12"/>
      <c r="D722" s="12"/>
      <c r="E722" s="12"/>
      <c r="F722" s="136"/>
      <c r="G722" s="136"/>
      <c r="H722" s="136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x14ac:dyDescent="0.2">
      <c r="A723" s="14"/>
      <c r="B723" s="12"/>
      <c r="C723" s="12"/>
      <c r="D723" s="12"/>
      <c r="E723" s="12"/>
      <c r="F723" s="136"/>
      <c r="G723" s="136"/>
      <c r="H723" s="136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x14ac:dyDescent="0.2">
      <c r="A724" s="14"/>
      <c r="B724" s="12"/>
      <c r="C724" s="12"/>
      <c r="D724" s="12"/>
      <c r="E724" s="12"/>
      <c r="F724" s="136"/>
      <c r="G724" s="136"/>
      <c r="H724" s="136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x14ac:dyDescent="0.2">
      <c r="A725" s="14"/>
      <c r="B725" s="12"/>
      <c r="C725" s="12"/>
      <c r="D725" s="12"/>
      <c r="E725" s="12"/>
      <c r="F725" s="136"/>
      <c r="G725" s="136"/>
      <c r="H725" s="136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x14ac:dyDescent="0.2">
      <c r="A726" s="14"/>
      <c r="B726" s="12"/>
      <c r="C726" s="12"/>
      <c r="D726" s="12"/>
      <c r="E726" s="12"/>
      <c r="F726" s="136"/>
      <c r="G726" s="136"/>
      <c r="H726" s="136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x14ac:dyDescent="0.2">
      <c r="A727" s="14"/>
      <c r="B727" s="12"/>
      <c r="C727" s="12"/>
      <c r="D727" s="12"/>
      <c r="E727" s="12"/>
      <c r="F727" s="136"/>
      <c r="G727" s="136"/>
      <c r="H727" s="136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x14ac:dyDescent="0.2">
      <c r="A728" s="14"/>
      <c r="B728" s="12"/>
      <c r="C728" s="12"/>
      <c r="D728" s="12"/>
      <c r="E728" s="12"/>
      <c r="F728" s="136"/>
      <c r="G728" s="136"/>
      <c r="H728" s="136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x14ac:dyDescent="0.2">
      <c r="A729" s="14"/>
      <c r="B729" s="12"/>
      <c r="C729" s="12"/>
      <c r="D729" s="12"/>
      <c r="E729" s="12"/>
      <c r="F729" s="136"/>
      <c r="G729" s="136"/>
      <c r="H729" s="136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x14ac:dyDescent="0.2">
      <c r="A730" s="14"/>
      <c r="B730" s="12"/>
      <c r="C730" s="12"/>
      <c r="D730" s="12"/>
      <c r="E730" s="12"/>
      <c r="F730" s="136"/>
      <c r="G730" s="136"/>
      <c r="H730" s="136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x14ac:dyDescent="0.2">
      <c r="A731" s="14"/>
      <c r="B731" s="12"/>
      <c r="C731" s="12"/>
      <c r="D731" s="12"/>
      <c r="E731" s="12"/>
      <c r="F731" s="136"/>
      <c r="G731" s="136"/>
      <c r="H731" s="136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x14ac:dyDescent="0.2">
      <c r="A732" s="14"/>
      <c r="B732" s="12"/>
      <c r="C732" s="12"/>
      <c r="D732" s="12"/>
      <c r="E732" s="12"/>
      <c r="F732" s="136"/>
      <c r="G732" s="136"/>
      <c r="H732" s="136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x14ac:dyDescent="0.2">
      <c r="A733" s="14"/>
      <c r="B733" s="12"/>
      <c r="C733" s="12"/>
      <c r="D733" s="12"/>
      <c r="E733" s="12"/>
      <c r="F733" s="136"/>
      <c r="G733" s="136"/>
      <c r="H733" s="136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x14ac:dyDescent="0.2">
      <c r="A734" s="14"/>
      <c r="B734" s="12"/>
      <c r="C734" s="12"/>
      <c r="D734" s="12"/>
      <c r="E734" s="12"/>
      <c r="F734" s="136"/>
      <c r="G734" s="136"/>
      <c r="H734" s="136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x14ac:dyDescent="0.2">
      <c r="A735" s="14"/>
      <c r="B735" s="12"/>
      <c r="C735" s="12"/>
      <c r="D735" s="12"/>
      <c r="E735" s="12"/>
      <c r="F735" s="136"/>
      <c r="G735" s="136"/>
      <c r="H735" s="136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x14ac:dyDescent="0.2">
      <c r="A736" s="14"/>
      <c r="B736" s="12"/>
      <c r="C736" s="12"/>
      <c r="D736" s="12"/>
      <c r="E736" s="12"/>
      <c r="F736" s="136"/>
      <c r="G736" s="136"/>
      <c r="H736" s="136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x14ac:dyDescent="0.2">
      <c r="A737" s="14"/>
      <c r="B737" s="12"/>
      <c r="C737" s="12"/>
      <c r="D737" s="12"/>
      <c r="E737" s="12"/>
      <c r="F737" s="136"/>
      <c r="G737" s="136"/>
      <c r="H737" s="136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x14ac:dyDescent="0.2">
      <c r="A738" s="14"/>
      <c r="B738" s="12"/>
      <c r="C738" s="12"/>
      <c r="D738" s="12"/>
      <c r="E738" s="12"/>
      <c r="F738" s="136"/>
      <c r="G738" s="136"/>
      <c r="H738" s="136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x14ac:dyDescent="0.2">
      <c r="A739" s="14"/>
      <c r="B739" s="12"/>
      <c r="C739" s="12"/>
      <c r="D739" s="12"/>
      <c r="E739" s="12"/>
      <c r="F739" s="136"/>
      <c r="G739" s="136"/>
      <c r="H739" s="136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x14ac:dyDescent="0.2">
      <c r="A740" s="14"/>
      <c r="B740" s="12"/>
      <c r="C740" s="12"/>
      <c r="D740" s="12"/>
      <c r="E740" s="12"/>
      <c r="F740" s="136"/>
      <c r="G740" s="136"/>
      <c r="H740" s="136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x14ac:dyDescent="0.2">
      <c r="A741" s="14"/>
      <c r="B741" s="12"/>
      <c r="C741" s="12"/>
      <c r="D741" s="12"/>
      <c r="E741" s="12"/>
      <c r="F741" s="136"/>
      <c r="G741" s="136"/>
      <c r="H741" s="136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x14ac:dyDescent="0.2">
      <c r="A742" s="14"/>
      <c r="B742" s="12"/>
      <c r="C742" s="12"/>
      <c r="D742" s="12"/>
      <c r="E742" s="12"/>
      <c r="F742" s="136"/>
      <c r="G742" s="136"/>
      <c r="H742" s="136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x14ac:dyDescent="0.2">
      <c r="A743" s="14"/>
      <c r="B743" s="12"/>
      <c r="C743" s="12"/>
      <c r="D743" s="12"/>
      <c r="E743" s="12"/>
      <c r="F743" s="136"/>
      <c r="G743" s="136"/>
      <c r="H743" s="136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x14ac:dyDescent="0.2">
      <c r="A744" s="14"/>
      <c r="B744" s="12"/>
      <c r="C744" s="12"/>
      <c r="D744" s="12"/>
      <c r="E744" s="12"/>
      <c r="F744" s="136"/>
      <c r="G744" s="136"/>
      <c r="H744" s="136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x14ac:dyDescent="0.2">
      <c r="A745" s="14"/>
      <c r="B745" s="12"/>
      <c r="C745" s="12"/>
      <c r="D745" s="12"/>
      <c r="E745" s="12"/>
      <c r="F745" s="136"/>
      <c r="G745" s="136"/>
      <c r="H745" s="136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x14ac:dyDescent="0.2">
      <c r="A746" s="14"/>
      <c r="B746" s="12"/>
      <c r="C746" s="12"/>
      <c r="D746" s="12"/>
      <c r="E746" s="12"/>
      <c r="F746" s="136"/>
      <c r="G746" s="136"/>
      <c r="H746" s="136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x14ac:dyDescent="0.2">
      <c r="A747" s="14"/>
      <c r="B747" s="12"/>
      <c r="C747" s="12"/>
      <c r="D747" s="12"/>
      <c r="E747" s="12"/>
      <c r="F747" s="136"/>
      <c r="G747" s="136"/>
      <c r="H747" s="136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x14ac:dyDescent="0.2">
      <c r="A748" s="14"/>
      <c r="B748" s="12"/>
      <c r="C748" s="12"/>
      <c r="D748" s="12"/>
      <c r="E748" s="12"/>
      <c r="F748" s="136"/>
      <c r="G748" s="136"/>
      <c r="H748" s="136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x14ac:dyDescent="0.2">
      <c r="A749" s="14"/>
      <c r="B749" s="12"/>
      <c r="C749" s="12"/>
      <c r="D749" s="12"/>
      <c r="E749" s="12"/>
      <c r="F749" s="136"/>
      <c r="G749" s="136"/>
      <c r="H749" s="136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x14ac:dyDescent="0.2">
      <c r="A750" s="14"/>
      <c r="B750" s="12"/>
      <c r="C750" s="12"/>
      <c r="D750" s="12"/>
      <c r="E750" s="12"/>
      <c r="F750" s="136"/>
      <c r="G750" s="136"/>
      <c r="H750" s="136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x14ac:dyDescent="0.2">
      <c r="A751" s="14"/>
      <c r="B751" s="12"/>
      <c r="C751" s="12"/>
      <c r="D751" s="12"/>
      <c r="E751" s="12"/>
      <c r="F751" s="136"/>
      <c r="G751" s="136"/>
      <c r="H751" s="136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x14ac:dyDescent="0.2">
      <c r="A752" s="14"/>
      <c r="B752" s="12"/>
      <c r="C752" s="12"/>
      <c r="D752" s="12"/>
      <c r="E752" s="12"/>
      <c r="F752" s="136"/>
      <c r="G752" s="136"/>
      <c r="H752" s="136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x14ac:dyDescent="0.2">
      <c r="A753" s="14"/>
      <c r="B753" s="12"/>
      <c r="C753" s="12"/>
      <c r="D753" s="12"/>
      <c r="E753" s="12"/>
      <c r="F753" s="136"/>
      <c r="G753" s="136"/>
      <c r="H753" s="136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x14ac:dyDescent="0.2">
      <c r="A754" s="14"/>
      <c r="B754" s="12"/>
      <c r="C754" s="12"/>
      <c r="D754" s="12"/>
      <c r="E754" s="12"/>
      <c r="F754" s="136"/>
      <c r="G754" s="136"/>
      <c r="H754" s="136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x14ac:dyDescent="0.2">
      <c r="A755" s="14"/>
      <c r="B755" s="12"/>
      <c r="C755" s="12"/>
      <c r="D755" s="12"/>
      <c r="E755" s="12"/>
      <c r="F755" s="136"/>
      <c r="G755" s="136"/>
      <c r="H755" s="136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x14ac:dyDescent="0.2">
      <c r="A756" s="14"/>
      <c r="B756" s="12"/>
      <c r="C756" s="12"/>
      <c r="D756" s="12"/>
      <c r="E756" s="12"/>
      <c r="F756" s="136"/>
      <c r="G756" s="136"/>
      <c r="H756" s="136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x14ac:dyDescent="0.2">
      <c r="A757" s="14"/>
      <c r="B757" s="12"/>
      <c r="C757" s="12"/>
      <c r="D757" s="12"/>
      <c r="E757" s="12"/>
      <c r="F757" s="136"/>
      <c r="G757" s="136"/>
      <c r="H757" s="136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x14ac:dyDescent="0.2">
      <c r="A758" s="14"/>
      <c r="B758" s="12"/>
      <c r="C758" s="12"/>
      <c r="D758" s="12"/>
      <c r="E758" s="12"/>
      <c r="F758" s="136"/>
      <c r="G758" s="136"/>
      <c r="H758" s="136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x14ac:dyDescent="0.2">
      <c r="A759" s="14"/>
      <c r="B759" s="12"/>
      <c r="C759" s="12"/>
      <c r="D759" s="12"/>
      <c r="E759" s="12"/>
      <c r="F759" s="136"/>
      <c r="G759" s="136"/>
      <c r="H759" s="136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x14ac:dyDescent="0.2">
      <c r="A760" s="14"/>
      <c r="B760" s="12"/>
      <c r="C760" s="12"/>
      <c r="D760" s="12"/>
      <c r="E760" s="12"/>
      <c r="F760" s="136"/>
      <c r="G760" s="136"/>
      <c r="H760" s="136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x14ac:dyDescent="0.2">
      <c r="A761" s="14"/>
      <c r="B761" s="12"/>
      <c r="C761" s="12"/>
      <c r="D761" s="12"/>
      <c r="E761" s="12"/>
      <c r="F761" s="136"/>
      <c r="G761" s="136"/>
      <c r="H761" s="136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x14ac:dyDescent="0.2">
      <c r="A762" s="14"/>
      <c r="B762" s="12"/>
      <c r="C762" s="12"/>
      <c r="D762" s="12"/>
      <c r="E762" s="12"/>
      <c r="F762" s="136"/>
      <c r="G762" s="136"/>
      <c r="H762" s="136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x14ac:dyDescent="0.2">
      <c r="A763" s="14"/>
      <c r="B763" s="12"/>
      <c r="C763" s="12"/>
      <c r="D763" s="12"/>
      <c r="E763" s="12"/>
      <c r="F763" s="136"/>
      <c r="G763" s="136"/>
      <c r="H763" s="136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x14ac:dyDescent="0.2">
      <c r="A764" s="14"/>
      <c r="B764" s="12"/>
      <c r="C764" s="12"/>
      <c r="D764" s="12"/>
      <c r="E764" s="12"/>
      <c r="F764" s="136"/>
      <c r="G764" s="136"/>
      <c r="H764" s="136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x14ac:dyDescent="0.2">
      <c r="A765" s="14"/>
      <c r="B765" s="12"/>
      <c r="C765" s="12"/>
      <c r="D765" s="12"/>
      <c r="E765" s="12"/>
      <c r="F765" s="136"/>
      <c r="G765" s="136"/>
      <c r="H765" s="136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x14ac:dyDescent="0.2">
      <c r="A766" s="14"/>
      <c r="B766" s="12"/>
      <c r="C766" s="12"/>
      <c r="D766" s="12"/>
      <c r="E766" s="12"/>
      <c r="F766" s="136"/>
      <c r="G766" s="136"/>
      <c r="H766" s="136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x14ac:dyDescent="0.2">
      <c r="A767" s="14"/>
      <c r="B767" s="12"/>
      <c r="C767" s="12"/>
      <c r="D767" s="12"/>
      <c r="E767" s="12"/>
      <c r="F767" s="136"/>
      <c r="G767" s="136"/>
      <c r="H767" s="136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x14ac:dyDescent="0.2">
      <c r="A768" s="14"/>
      <c r="B768" s="12"/>
      <c r="C768" s="12"/>
      <c r="D768" s="12"/>
      <c r="E768" s="12"/>
      <c r="F768" s="136"/>
      <c r="G768" s="136"/>
      <c r="H768" s="136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x14ac:dyDescent="0.2">
      <c r="A769" s="14"/>
      <c r="B769" s="12"/>
      <c r="C769" s="12"/>
      <c r="D769" s="12"/>
      <c r="E769" s="12"/>
      <c r="F769" s="136"/>
      <c r="G769" s="136"/>
      <c r="H769" s="136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x14ac:dyDescent="0.2">
      <c r="A770" s="14"/>
      <c r="B770" s="12"/>
      <c r="C770" s="12"/>
      <c r="D770" s="12"/>
      <c r="E770" s="12"/>
      <c r="F770" s="136"/>
      <c r="G770" s="136"/>
      <c r="H770" s="136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x14ac:dyDescent="0.2">
      <c r="A771" s="14"/>
      <c r="B771" s="12"/>
      <c r="C771" s="12"/>
      <c r="D771" s="12"/>
      <c r="E771" s="12"/>
      <c r="F771" s="136"/>
      <c r="G771" s="136"/>
      <c r="H771" s="136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x14ac:dyDescent="0.2">
      <c r="A772" s="14"/>
      <c r="B772" s="12"/>
      <c r="C772" s="12"/>
      <c r="D772" s="12"/>
      <c r="E772" s="12"/>
      <c r="F772" s="136"/>
      <c r="G772" s="136"/>
      <c r="H772" s="136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x14ac:dyDescent="0.2">
      <c r="A773" s="14"/>
      <c r="B773" s="12"/>
      <c r="C773" s="12"/>
      <c r="D773" s="12"/>
      <c r="E773" s="12"/>
      <c r="F773" s="136"/>
      <c r="G773" s="136"/>
      <c r="H773" s="136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x14ac:dyDescent="0.2">
      <c r="A774" s="14"/>
      <c r="B774" s="12"/>
      <c r="C774" s="12"/>
      <c r="D774" s="12"/>
      <c r="E774" s="12"/>
      <c r="F774" s="136"/>
      <c r="G774" s="136"/>
      <c r="H774" s="136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x14ac:dyDescent="0.2">
      <c r="A775" s="14"/>
      <c r="B775" s="12"/>
      <c r="C775" s="12"/>
      <c r="D775" s="12"/>
      <c r="E775" s="12"/>
      <c r="F775" s="136"/>
      <c r="G775" s="136"/>
      <c r="H775" s="136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x14ac:dyDescent="0.2">
      <c r="A776" s="14"/>
      <c r="B776" s="12"/>
      <c r="C776" s="12"/>
      <c r="D776" s="12"/>
      <c r="E776" s="12"/>
      <c r="F776" s="136"/>
      <c r="G776" s="136"/>
      <c r="H776" s="136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x14ac:dyDescent="0.2">
      <c r="A777" s="14"/>
      <c r="B777" s="12"/>
      <c r="C777" s="12"/>
      <c r="D777" s="12"/>
      <c r="E777" s="12"/>
      <c r="F777" s="136"/>
      <c r="G777" s="136"/>
      <c r="H777" s="136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x14ac:dyDescent="0.2">
      <c r="A778" s="14"/>
      <c r="B778" s="12"/>
      <c r="C778" s="12"/>
      <c r="D778" s="12"/>
      <c r="E778" s="12"/>
      <c r="F778" s="136"/>
      <c r="G778" s="136"/>
      <c r="H778" s="136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x14ac:dyDescent="0.2">
      <c r="A779" s="14"/>
      <c r="B779" s="12"/>
      <c r="C779" s="12"/>
      <c r="D779" s="12"/>
      <c r="E779" s="12"/>
      <c r="F779" s="136"/>
      <c r="G779" s="136"/>
      <c r="H779" s="136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x14ac:dyDescent="0.2">
      <c r="A780" s="14"/>
      <c r="B780" s="12"/>
      <c r="C780" s="12"/>
      <c r="D780" s="12"/>
      <c r="E780" s="12"/>
      <c r="F780" s="136"/>
      <c r="G780" s="136"/>
      <c r="H780" s="136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x14ac:dyDescent="0.2">
      <c r="A781" s="14"/>
      <c r="B781" s="12"/>
      <c r="C781" s="12"/>
      <c r="D781" s="12"/>
      <c r="E781" s="12"/>
      <c r="F781" s="136"/>
      <c r="G781" s="136"/>
      <c r="H781" s="136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x14ac:dyDescent="0.2">
      <c r="A782" s="14"/>
      <c r="B782" s="12"/>
      <c r="C782" s="12"/>
      <c r="D782" s="12"/>
      <c r="E782" s="12"/>
      <c r="F782" s="136"/>
      <c r="G782" s="136"/>
      <c r="H782" s="136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x14ac:dyDescent="0.2">
      <c r="A783" s="14"/>
      <c r="B783" s="12"/>
      <c r="C783" s="12"/>
      <c r="D783" s="12"/>
      <c r="E783" s="12"/>
      <c r="F783" s="136"/>
      <c r="G783" s="136"/>
      <c r="H783" s="136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x14ac:dyDescent="0.2">
      <c r="A784" s="14"/>
      <c r="B784" s="12"/>
      <c r="C784" s="12"/>
      <c r="D784" s="12"/>
      <c r="E784" s="12"/>
      <c r="F784" s="136"/>
      <c r="G784" s="136"/>
      <c r="H784" s="136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x14ac:dyDescent="0.2">
      <c r="A785" s="14"/>
      <c r="B785" s="12"/>
      <c r="C785" s="12"/>
      <c r="D785" s="12"/>
      <c r="E785" s="12"/>
      <c r="F785" s="136"/>
      <c r="G785" s="136"/>
      <c r="H785" s="136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x14ac:dyDescent="0.2">
      <c r="A786" s="14"/>
      <c r="B786" s="12"/>
      <c r="C786" s="12"/>
      <c r="D786" s="12"/>
      <c r="E786" s="12"/>
      <c r="F786" s="136"/>
      <c r="G786" s="136"/>
      <c r="H786" s="136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x14ac:dyDescent="0.2">
      <c r="A787" s="14"/>
      <c r="B787" s="12"/>
      <c r="C787" s="12"/>
      <c r="D787" s="12"/>
      <c r="E787" s="12"/>
      <c r="F787" s="136"/>
      <c r="G787" s="136"/>
      <c r="H787" s="136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x14ac:dyDescent="0.2">
      <c r="A788" s="14"/>
      <c r="B788" s="12"/>
      <c r="C788" s="12"/>
      <c r="D788" s="12"/>
      <c r="E788" s="12"/>
      <c r="F788" s="136"/>
      <c r="G788" s="136"/>
      <c r="H788" s="136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x14ac:dyDescent="0.2">
      <c r="A789" s="14"/>
      <c r="B789" s="12"/>
      <c r="C789" s="12"/>
      <c r="D789" s="12"/>
      <c r="E789" s="12"/>
      <c r="F789" s="136"/>
      <c r="G789" s="136"/>
      <c r="H789" s="136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x14ac:dyDescent="0.2">
      <c r="A790" s="14"/>
      <c r="B790" s="12"/>
      <c r="C790" s="12"/>
      <c r="D790" s="12"/>
      <c r="E790" s="12"/>
      <c r="F790" s="136"/>
      <c r="G790" s="136"/>
      <c r="H790" s="136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x14ac:dyDescent="0.2">
      <c r="A791" s="14"/>
      <c r="B791" s="12"/>
      <c r="C791" s="12"/>
      <c r="D791" s="12"/>
      <c r="E791" s="12"/>
      <c r="F791" s="136"/>
      <c r="G791" s="136"/>
      <c r="H791" s="136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x14ac:dyDescent="0.2">
      <c r="A792" s="14"/>
      <c r="B792" s="12"/>
      <c r="C792" s="12"/>
      <c r="D792" s="12"/>
      <c r="E792" s="12"/>
      <c r="F792" s="136"/>
      <c r="G792" s="136"/>
      <c r="H792" s="136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x14ac:dyDescent="0.2">
      <c r="A793" s="14"/>
      <c r="B793" s="12"/>
      <c r="C793" s="12"/>
      <c r="D793" s="12"/>
      <c r="E793" s="12"/>
      <c r="F793" s="136"/>
      <c r="G793" s="136"/>
      <c r="H793" s="136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x14ac:dyDescent="0.2">
      <c r="A794" s="14"/>
      <c r="B794" s="12"/>
      <c r="C794" s="12"/>
      <c r="D794" s="12"/>
      <c r="E794" s="12"/>
      <c r="F794" s="136"/>
      <c r="G794" s="136"/>
      <c r="H794" s="136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x14ac:dyDescent="0.2">
      <c r="A795" s="14"/>
      <c r="B795" s="12"/>
      <c r="C795" s="12"/>
      <c r="D795" s="12"/>
      <c r="E795" s="12"/>
      <c r="F795" s="136"/>
      <c r="G795" s="136"/>
      <c r="H795" s="136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x14ac:dyDescent="0.2">
      <c r="A796" s="14"/>
      <c r="B796" s="12"/>
      <c r="C796" s="12"/>
      <c r="D796" s="12"/>
      <c r="E796" s="12"/>
      <c r="F796" s="136"/>
      <c r="G796" s="136"/>
      <c r="H796" s="136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x14ac:dyDescent="0.2">
      <c r="A797" s="14"/>
      <c r="B797" s="12"/>
      <c r="C797" s="12"/>
      <c r="D797" s="12"/>
      <c r="E797" s="12"/>
      <c r="F797" s="136"/>
      <c r="G797" s="136"/>
      <c r="H797" s="136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x14ac:dyDescent="0.2">
      <c r="A798" s="14"/>
      <c r="B798" s="12"/>
      <c r="C798" s="12"/>
      <c r="D798" s="12"/>
      <c r="E798" s="12"/>
      <c r="F798" s="136"/>
      <c r="G798" s="136"/>
      <c r="H798" s="136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x14ac:dyDescent="0.2">
      <c r="A799" s="14"/>
      <c r="B799" s="12"/>
      <c r="C799" s="12"/>
      <c r="D799" s="12"/>
      <c r="E799" s="12"/>
      <c r="F799" s="136"/>
      <c r="G799" s="136"/>
      <c r="H799" s="136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x14ac:dyDescent="0.2">
      <c r="A800" s="14"/>
      <c r="B800" s="12"/>
      <c r="C800" s="12"/>
      <c r="D800" s="12"/>
      <c r="E800" s="12"/>
      <c r="F800" s="136"/>
      <c r="G800" s="136"/>
      <c r="H800" s="136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x14ac:dyDescent="0.2">
      <c r="A801" s="14"/>
      <c r="B801" s="12"/>
      <c r="C801" s="12"/>
      <c r="D801" s="12"/>
      <c r="E801" s="12"/>
      <c r="F801" s="136"/>
      <c r="G801" s="136"/>
      <c r="H801" s="136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x14ac:dyDescent="0.2">
      <c r="A802" s="14"/>
      <c r="B802" s="12"/>
      <c r="C802" s="12"/>
      <c r="D802" s="12"/>
      <c r="E802" s="12"/>
      <c r="F802" s="136"/>
      <c r="G802" s="136"/>
      <c r="H802" s="136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x14ac:dyDescent="0.2">
      <c r="A803" s="14"/>
      <c r="B803" s="12"/>
      <c r="C803" s="12"/>
      <c r="D803" s="12"/>
      <c r="E803" s="12"/>
      <c r="F803" s="136"/>
      <c r="G803" s="136"/>
      <c r="H803" s="136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x14ac:dyDescent="0.2">
      <c r="A804" s="14"/>
      <c r="B804" s="12"/>
      <c r="C804" s="12"/>
      <c r="D804" s="12"/>
      <c r="E804" s="12"/>
      <c r="F804" s="136"/>
      <c r="G804" s="136"/>
      <c r="H804" s="136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x14ac:dyDescent="0.2">
      <c r="A805" s="14"/>
      <c r="B805" s="12"/>
      <c r="C805" s="12"/>
      <c r="D805" s="12"/>
      <c r="E805" s="12"/>
      <c r="F805" s="136"/>
      <c r="G805" s="136"/>
      <c r="H805" s="136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x14ac:dyDescent="0.2">
      <c r="A806" s="14"/>
      <c r="B806" s="12"/>
      <c r="C806" s="12"/>
      <c r="D806" s="12"/>
      <c r="E806" s="12"/>
      <c r="F806" s="136"/>
      <c r="G806" s="136"/>
      <c r="H806" s="136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x14ac:dyDescent="0.2">
      <c r="A807" s="14"/>
      <c r="B807" s="12"/>
      <c r="C807" s="12"/>
      <c r="D807" s="12"/>
      <c r="E807" s="12"/>
      <c r="F807" s="136"/>
      <c r="G807" s="136"/>
      <c r="H807" s="136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x14ac:dyDescent="0.2">
      <c r="A808" s="14"/>
      <c r="B808" s="12"/>
      <c r="C808" s="12"/>
      <c r="D808" s="12"/>
      <c r="E808" s="12"/>
      <c r="F808" s="136"/>
      <c r="G808" s="136"/>
      <c r="H808" s="136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x14ac:dyDescent="0.2">
      <c r="A809" s="14"/>
      <c r="B809" s="12"/>
      <c r="C809" s="12"/>
      <c r="D809" s="12"/>
      <c r="E809" s="12"/>
      <c r="F809" s="136"/>
      <c r="G809" s="136"/>
      <c r="H809" s="136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x14ac:dyDescent="0.2">
      <c r="A810" s="14"/>
      <c r="B810" s="12"/>
      <c r="C810" s="12"/>
      <c r="D810" s="12"/>
      <c r="E810" s="12"/>
      <c r="F810" s="136"/>
      <c r="G810" s="136"/>
      <c r="H810" s="136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x14ac:dyDescent="0.2">
      <c r="A811" s="14"/>
      <c r="B811" s="12"/>
      <c r="C811" s="12"/>
      <c r="D811" s="12"/>
      <c r="E811" s="12"/>
      <c r="F811" s="136"/>
      <c r="G811" s="136"/>
      <c r="H811" s="136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x14ac:dyDescent="0.2">
      <c r="A812" s="14"/>
      <c r="B812" s="12"/>
      <c r="C812" s="12"/>
      <c r="D812" s="12"/>
      <c r="E812" s="12"/>
      <c r="F812" s="136"/>
      <c r="G812" s="136"/>
      <c r="H812" s="136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x14ac:dyDescent="0.2">
      <c r="A813" s="14"/>
      <c r="B813" s="12"/>
      <c r="C813" s="12"/>
      <c r="D813" s="12"/>
      <c r="E813" s="12"/>
      <c r="F813" s="136"/>
      <c r="G813" s="136"/>
      <c r="H813" s="136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x14ac:dyDescent="0.2">
      <c r="A814" s="14"/>
      <c r="B814" s="12"/>
      <c r="C814" s="12"/>
      <c r="D814" s="12"/>
      <c r="E814" s="12"/>
      <c r="F814" s="136"/>
      <c r="G814" s="136"/>
      <c r="H814" s="136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x14ac:dyDescent="0.2">
      <c r="A815" s="14"/>
      <c r="B815" s="12"/>
      <c r="C815" s="12"/>
      <c r="D815" s="12"/>
      <c r="E815" s="12"/>
      <c r="F815" s="136"/>
      <c r="G815" s="136"/>
      <c r="H815" s="136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x14ac:dyDescent="0.2">
      <c r="A816" s="14"/>
      <c r="B816" s="12"/>
      <c r="C816" s="12"/>
      <c r="D816" s="12"/>
      <c r="E816" s="12"/>
      <c r="F816" s="136"/>
      <c r="G816" s="136"/>
      <c r="H816" s="136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x14ac:dyDescent="0.2">
      <c r="A817" s="14"/>
      <c r="B817" s="12"/>
      <c r="C817" s="12"/>
      <c r="D817" s="12"/>
      <c r="E817" s="12"/>
      <c r="F817" s="136"/>
      <c r="G817" s="136"/>
      <c r="H817" s="136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x14ac:dyDescent="0.2">
      <c r="A818" s="14"/>
      <c r="B818" s="12"/>
      <c r="C818" s="12"/>
      <c r="D818" s="12"/>
      <c r="E818" s="12"/>
      <c r="F818" s="136"/>
      <c r="G818" s="136"/>
      <c r="H818" s="136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x14ac:dyDescent="0.2">
      <c r="A819" s="14"/>
      <c r="B819" s="12"/>
      <c r="C819" s="12"/>
      <c r="D819" s="12"/>
      <c r="E819" s="12"/>
      <c r="F819" s="136"/>
      <c r="G819" s="136"/>
      <c r="H819" s="136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x14ac:dyDescent="0.2">
      <c r="A820" s="14"/>
      <c r="B820" s="12"/>
      <c r="C820" s="12"/>
      <c r="D820" s="12"/>
      <c r="E820" s="12"/>
      <c r="F820" s="136"/>
      <c r="G820" s="136"/>
      <c r="H820" s="136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x14ac:dyDescent="0.2">
      <c r="A821" s="14"/>
      <c r="B821" s="12"/>
      <c r="C821" s="12"/>
      <c r="D821" s="12"/>
      <c r="E821" s="12"/>
      <c r="F821" s="136"/>
      <c r="G821" s="136"/>
      <c r="H821" s="136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x14ac:dyDescent="0.2">
      <c r="A822" s="14"/>
      <c r="B822" s="12"/>
      <c r="C822" s="12"/>
      <c r="D822" s="12"/>
      <c r="E822" s="12"/>
      <c r="F822" s="136"/>
      <c r="G822" s="136"/>
      <c r="H822" s="136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x14ac:dyDescent="0.2">
      <c r="A823" s="14"/>
      <c r="B823" s="12"/>
      <c r="C823" s="12"/>
      <c r="D823" s="12"/>
      <c r="E823" s="12"/>
      <c r="F823" s="136"/>
      <c r="G823" s="136"/>
      <c r="H823" s="136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x14ac:dyDescent="0.2">
      <c r="A824" s="14"/>
      <c r="B824" s="12"/>
      <c r="C824" s="12"/>
      <c r="D824" s="12"/>
      <c r="E824" s="12"/>
      <c r="F824" s="136"/>
      <c r="G824" s="136"/>
      <c r="H824" s="136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x14ac:dyDescent="0.2">
      <c r="A825" s="14"/>
      <c r="B825" s="12"/>
      <c r="C825" s="12"/>
      <c r="D825" s="12"/>
      <c r="E825" s="12"/>
      <c r="F825" s="136"/>
      <c r="G825" s="136"/>
      <c r="H825" s="136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x14ac:dyDescent="0.2">
      <c r="A826" s="14"/>
      <c r="B826" s="12"/>
      <c r="C826" s="12"/>
      <c r="D826" s="12"/>
      <c r="E826" s="12"/>
      <c r="F826" s="136"/>
      <c r="G826" s="136"/>
      <c r="H826" s="136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x14ac:dyDescent="0.2">
      <c r="A827" s="14"/>
      <c r="B827" s="12"/>
      <c r="C827" s="12"/>
      <c r="D827" s="12"/>
      <c r="E827" s="12"/>
      <c r="F827" s="136"/>
      <c r="G827" s="136"/>
      <c r="H827" s="136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x14ac:dyDescent="0.2">
      <c r="A828" s="14"/>
      <c r="B828" s="12"/>
      <c r="C828" s="12"/>
      <c r="D828" s="12"/>
      <c r="E828" s="12"/>
      <c r="F828" s="136"/>
      <c r="G828" s="136"/>
      <c r="H828" s="136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x14ac:dyDescent="0.2">
      <c r="A829" s="14"/>
      <c r="B829" s="12"/>
      <c r="C829" s="12"/>
      <c r="D829" s="12"/>
      <c r="E829" s="12"/>
      <c r="F829" s="136"/>
      <c r="G829" s="136"/>
      <c r="H829" s="136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x14ac:dyDescent="0.2">
      <c r="A830" s="14"/>
      <c r="B830" s="12"/>
      <c r="C830" s="12"/>
      <c r="D830" s="12"/>
      <c r="E830" s="12"/>
      <c r="F830" s="136"/>
      <c r="G830" s="136"/>
      <c r="H830" s="136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x14ac:dyDescent="0.2">
      <c r="A831" s="14"/>
      <c r="B831" s="12"/>
      <c r="C831" s="12"/>
      <c r="D831" s="12"/>
      <c r="E831" s="12"/>
      <c r="F831" s="136"/>
      <c r="G831" s="136"/>
      <c r="H831" s="136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x14ac:dyDescent="0.2">
      <c r="A832" s="14"/>
      <c r="B832" s="12"/>
      <c r="C832" s="12"/>
      <c r="D832" s="12"/>
      <c r="E832" s="12"/>
      <c r="F832" s="136"/>
      <c r="G832" s="136"/>
      <c r="H832" s="136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x14ac:dyDescent="0.2">
      <c r="A833" s="14"/>
      <c r="B833" s="12"/>
      <c r="C833" s="12"/>
      <c r="D833" s="12"/>
      <c r="E833" s="12"/>
      <c r="F833" s="136"/>
      <c r="G833" s="136"/>
      <c r="H833" s="136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x14ac:dyDescent="0.2">
      <c r="A834" s="14"/>
      <c r="B834" s="12"/>
      <c r="C834" s="12"/>
      <c r="D834" s="12"/>
      <c r="E834" s="12"/>
      <c r="F834" s="136"/>
      <c r="G834" s="136"/>
      <c r="H834" s="136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x14ac:dyDescent="0.2">
      <c r="A835" s="14"/>
      <c r="B835" s="12"/>
      <c r="C835" s="12"/>
      <c r="D835" s="12"/>
      <c r="E835" s="12"/>
      <c r="F835" s="136"/>
      <c r="G835" s="136"/>
      <c r="H835" s="136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x14ac:dyDescent="0.2">
      <c r="A836" s="14"/>
      <c r="B836" s="12"/>
      <c r="C836" s="12"/>
      <c r="D836" s="12"/>
      <c r="E836" s="12"/>
      <c r="F836" s="136"/>
      <c r="G836" s="136"/>
      <c r="H836" s="136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x14ac:dyDescent="0.2">
      <c r="A837" s="14"/>
      <c r="B837" s="12"/>
      <c r="C837" s="12"/>
      <c r="D837" s="12"/>
      <c r="E837" s="12"/>
      <c r="F837" s="136"/>
      <c r="G837" s="136"/>
      <c r="H837" s="136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x14ac:dyDescent="0.2">
      <c r="A838" s="14"/>
      <c r="B838" s="12"/>
      <c r="C838" s="12"/>
      <c r="D838" s="12"/>
      <c r="E838" s="12"/>
      <c r="F838" s="136"/>
      <c r="G838" s="136"/>
      <c r="H838" s="136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x14ac:dyDescent="0.2">
      <c r="A839" s="14"/>
      <c r="B839" s="12"/>
      <c r="C839" s="12"/>
      <c r="D839" s="12"/>
      <c r="E839" s="12"/>
      <c r="F839" s="136"/>
      <c r="G839" s="136"/>
      <c r="H839" s="136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x14ac:dyDescent="0.2">
      <c r="A840" s="14"/>
      <c r="B840" s="12"/>
      <c r="C840" s="12"/>
      <c r="D840" s="12"/>
      <c r="E840" s="12"/>
      <c r="F840" s="136"/>
      <c r="G840" s="136"/>
      <c r="H840" s="136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x14ac:dyDescent="0.2">
      <c r="A841" s="14"/>
      <c r="B841" s="12"/>
      <c r="C841" s="12"/>
      <c r="D841" s="12"/>
      <c r="E841" s="12"/>
      <c r="F841" s="136"/>
      <c r="G841" s="136"/>
      <c r="H841" s="136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x14ac:dyDescent="0.2">
      <c r="A842" s="14"/>
      <c r="B842" s="12"/>
      <c r="C842" s="12"/>
      <c r="D842" s="12"/>
      <c r="E842" s="12"/>
      <c r="F842" s="136"/>
      <c r="G842" s="136"/>
      <c r="H842" s="136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x14ac:dyDescent="0.2">
      <c r="A843" s="14"/>
      <c r="B843" s="12"/>
      <c r="C843" s="12"/>
      <c r="D843" s="12"/>
      <c r="E843" s="12"/>
      <c r="F843" s="136"/>
      <c r="G843" s="136"/>
      <c r="H843" s="136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x14ac:dyDescent="0.2">
      <c r="A844" s="14"/>
      <c r="B844" s="12"/>
      <c r="C844" s="12"/>
      <c r="D844" s="12"/>
      <c r="E844" s="12"/>
      <c r="F844" s="136"/>
      <c r="G844" s="136"/>
      <c r="H844" s="136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x14ac:dyDescent="0.2">
      <c r="A845" s="14"/>
      <c r="B845" s="12"/>
      <c r="C845" s="12"/>
      <c r="D845" s="12"/>
      <c r="E845" s="12"/>
      <c r="F845" s="136"/>
      <c r="G845" s="136"/>
      <c r="H845" s="136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x14ac:dyDescent="0.2">
      <c r="A846" s="14"/>
      <c r="B846" s="12"/>
      <c r="C846" s="12"/>
      <c r="D846" s="12"/>
      <c r="E846" s="12"/>
      <c r="F846" s="136"/>
      <c r="G846" s="136"/>
      <c r="H846" s="136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x14ac:dyDescent="0.2">
      <c r="A847" s="14"/>
      <c r="B847" s="12"/>
      <c r="C847" s="12"/>
      <c r="D847" s="12"/>
      <c r="E847" s="12"/>
      <c r="F847" s="136"/>
      <c r="G847" s="136"/>
      <c r="H847" s="136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x14ac:dyDescent="0.2">
      <c r="A848" s="14"/>
      <c r="B848" s="12"/>
      <c r="C848" s="12"/>
      <c r="D848" s="12"/>
      <c r="E848" s="12"/>
      <c r="F848" s="136"/>
      <c r="G848" s="136"/>
      <c r="H848" s="136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x14ac:dyDescent="0.2">
      <c r="A849" s="14"/>
      <c r="B849" s="12"/>
      <c r="C849" s="12"/>
      <c r="D849" s="12"/>
      <c r="E849" s="12"/>
      <c r="F849" s="136"/>
      <c r="G849" s="136"/>
      <c r="H849" s="136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x14ac:dyDescent="0.2">
      <c r="A850" s="14"/>
      <c r="B850" s="12"/>
      <c r="C850" s="12"/>
      <c r="D850" s="12"/>
      <c r="E850" s="12"/>
      <c r="F850" s="136"/>
      <c r="G850" s="136"/>
      <c r="H850" s="136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x14ac:dyDescent="0.2">
      <c r="A851" s="14"/>
      <c r="B851" s="12"/>
      <c r="C851" s="12"/>
      <c r="D851" s="12"/>
      <c r="E851" s="12"/>
      <c r="F851" s="136"/>
      <c r="G851" s="136"/>
      <c r="H851" s="136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x14ac:dyDescent="0.2">
      <c r="A852" s="14"/>
      <c r="B852" s="12"/>
      <c r="C852" s="12"/>
      <c r="D852" s="12"/>
      <c r="E852" s="12"/>
      <c r="F852" s="136"/>
      <c r="G852" s="136"/>
      <c r="H852" s="136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x14ac:dyDescent="0.2">
      <c r="A853" s="14"/>
      <c r="B853" s="12"/>
      <c r="C853" s="12"/>
      <c r="D853" s="12"/>
      <c r="E853" s="12"/>
      <c r="F853" s="136"/>
      <c r="G853" s="136"/>
      <c r="H853" s="136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x14ac:dyDescent="0.2">
      <c r="A854" s="14"/>
      <c r="B854" s="12"/>
      <c r="C854" s="12"/>
      <c r="D854" s="12"/>
      <c r="E854" s="12"/>
      <c r="F854" s="136"/>
      <c r="G854" s="136"/>
      <c r="H854" s="136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x14ac:dyDescent="0.2">
      <c r="A855" s="14"/>
      <c r="B855" s="12"/>
      <c r="C855" s="12"/>
      <c r="D855" s="12"/>
      <c r="E855" s="12"/>
      <c r="F855" s="136"/>
      <c r="G855" s="136"/>
      <c r="H855" s="136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x14ac:dyDescent="0.2">
      <c r="A856" s="14"/>
      <c r="B856" s="12"/>
      <c r="C856" s="12"/>
      <c r="D856" s="12"/>
      <c r="E856" s="12"/>
      <c r="F856" s="136"/>
      <c r="G856" s="136"/>
      <c r="H856" s="136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x14ac:dyDescent="0.2">
      <c r="A857" s="14"/>
      <c r="B857" s="12"/>
      <c r="C857" s="12"/>
      <c r="D857" s="12"/>
      <c r="E857" s="12"/>
      <c r="F857" s="136"/>
      <c r="G857" s="136"/>
      <c r="H857" s="136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x14ac:dyDescent="0.2">
      <c r="A858" s="14"/>
      <c r="B858" s="12"/>
      <c r="C858" s="12"/>
      <c r="D858" s="12"/>
      <c r="E858" s="12"/>
      <c r="F858" s="136"/>
      <c r="G858" s="136"/>
      <c r="H858" s="136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x14ac:dyDescent="0.2">
      <c r="A859" s="14"/>
      <c r="B859" s="12"/>
      <c r="C859" s="12"/>
      <c r="D859" s="12"/>
      <c r="E859" s="12"/>
      <c r="F859" s="136"/>
      <c r="G859" s="136"/>
      <c r="H859" s="136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x14ac:dyDescent="0.2">
      <c r="A860" s="14"/>
      <c r="B860" s="12"/>
      <c r="C860" s="12"/>
      <c r="D860" s="12"/>
      <c r="E860" s="12"/>
      <c r="F860" s="136"/>
      <c r="G860" s="136"/>
      <c r="H860" s="136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x14ac:dyDescent="0.2">
      <c r="A861" s="14"/>
      <c r="B861" s="12"/>
      <c r="C861" s="12"/>
      <c r="D861" s="12"/>
      <c r="E861" s="12"/>
      <c r="F861" s="136"/>
      <c r="G861" s="136"/>
      <c r="H861" s="136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x14ac:dyDescent="0.2">
      <c r="A862" s="14"/>
      <c r="B862" s="12"/>
      <c r="C862" s="12"/>
      <c r="D862" s="12"/>
      <c r="E862" s="12"/>
      <c r="F862" s="136"/>
      <c r="G862" s="136"/>
      <c r="H862" s="136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x14ac:dyDescent="0.2">
      <c r="A863" s="14"/>
      <c r="B863" s="12"/>
      <c r="C863" s="12"/>
      <c r="D863" s="12"/>
      <c r="E863" s="12"/>
      <c r="F863" s="136"/>
      <c r="G863" s="136"/>
      <c r="H863" s="136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x14ac:dyDescent="0.2">
      <c r="A864" s="14"/>
      <c r="B864" s="12"/>
      <c r="C864" s="12"/>
      <c r="D864" s="12"/>
      <c r="E864" s="12"/>
      <c r="F864" s="136"/>
      <c r="G864" s="136"/>
      <c r="H864" s="136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x14ac:dyDescent="0.2">
      <c r="A865" s="14"/>
      <c r="B865" s="12"/>
      <c r="C865" s="12"/>
      <c r="D865" s="12"/>
      <c r="E865" s="12"/>
      <c r="F865" s="136"/>
      <c r="G865" s="136"/>
      <c r="H865" s="136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x14ac:dyDescent="0.2">
      <c r="A866" s="14"/>
      <c r="B866" s="12"/>
      <c r="C866" s="12"/>
      <c r="D866" s="12"/>
      <c r="E866" s="12"/>
      <c r="F866" s="136"/>
      <c r="G866" s="136"/>
      <c r="H866" s="136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x14ac:dyDescent="0.2">
      <c r="A867" s="14"/>
      <c r="B867" s="12"/>
      <c r="C867" s="12"/>
      <c r="D867" s="12"/>
      <c r="E867" s="12"/>
      <c r="F867" s="136"/>
      <c r="G867" s="136"/>
      <c r="H867" s="136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x14ac:dyDescent="0.2">
      <c r="A868" s="14"/>
      <c r="B868" s="12"/>
      <c r="C868" s="12"/>
      <c r="D868" s="12"/>
      <c r="E868" s="12"/>
      <c r="F868" s="136"/>
      <c r="G868" s="136"/>
      <c r="H868" s="136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x14ac:dyDescent="0.2">
      <c r="A869" s="14"/>
      <c r="B869" s="12"/>
      <c r="C869" s="12"/>
      <c r="D869" s="12"/>
      <c r="E869" s="12"/>
      <c r="F869" s="136"/>
      <c r="G869" s="136"/>
      <c r="H869" s="136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x14ac:dyDescent="0.2">
      <c r="A870" s="14"/>
      <c r="B870" s="12"/>
      <c r="C870" s="12"/>
      <c r="D870" s="12"/>
      <c r="E870" s="12"/>
      <c r="F870" s="136"/>
      <c r="G870" s="136"/>
      <c r="H870" s="136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x14ac:dyDescent="0.2">
      <c r="A871" s="14"/>
      <c r="B871" s="12"/>
      <c r="C871" s="12"/>
      <c r="D871" s="12"/>
      <c r="E871" s="12"/>
      <c r="F871" s="136"/>
      <c r="G871" s="136"/>
      <c r="H871" s="136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x14ac:dyDescent="0.2">
      <c r="A872" s="14"/>
      <c r="B872" s="12"/>
      <c r="C872" s="12"/>
      <c r="D872" s="12"/>
      <c r="E872" s="12"/>
      <c r="F872" s="136"/>
      <c r="G872" s="136"/>
      <c r="H872" s="136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x14ac:dyDescent="0.2">
      <c r="A873" s="14"/>
      <c r="B873" s="12"/>
      <c r="C873" s="12"/>
      <c r="D873" s="12"/>
      <c r="E873" s="12"/>
      <c r="F873" s="136"/>
      <c r="G873" s="136"/>
      <c r="H873" s="136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x14ac:dyDescent="0.2">
      <c r="A874" s="14"/>
      <c r="B874" s="12"/>
      <c r="C874" s="12"/>
      <c r="D874" s="12"/>
      <c r="E874" s="12"/>
      <c r="F874" s="136"/>
      <c r="G874" s="136"/>
      <c r="H874" s="136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x14ac:dyDescent="0.2">
      <c r="A875" s="14"/>
      <c r="B875" s="12"/>
      <c r="C875" s="12"/>
      <c r="D875" s="12"/>
      <c r="E875" s="12"/>
      <c r="F875" s="136"/>
      <c r="G875" s="136"/>
      <c r="H875" s="136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x14ac:dyDescent="0.2">
      <c r="A876" s="14"/>
      <c r="B876" s="12"/>
      <c r="C876" s="12"/>
      <c r="D876" s="12"/>
      <c r="E876" s="12"/>
      <c r="F876" s="136"/>
      <c r="G876" s="136"/>
      <c r="H876" s="136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x14ac:dyDescent="0.2">
      <c r="A877" s="14"/>
      <c r="B877" s="12"/>
      <c r="C877" s="12"/>
      <c r="D877" s="12"/>
      <c r="E877" s="12"/>
      <c r="F877" s="136"/>
      <c r="G877" s="136"/>
      <c r="H877" s="136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x14ac:dyDescent="0.2">
      <c r="A878" s="14"/>
      <c r="B878" s="12"/>
      <c r="C878" s="12"/>
      <c r="D878" s="12"/>
      <c r="E878" s="12"/>
      <c r="F878" s="136"/>
      <c r="G878" s="136"/>
      <c r="H878" s="136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x14ac:dyDescent="0.2">
      <c r="A879" s="14"/>
      <c r="B879" s="12"/>
      <c r="C879" s="12"/>
      <c r="D879" s="12"/>
      <c r="E879" s="12"/>
      <c r="F879" s="136"/>
      <c r="G879" s="136"/>
      <c r="H879" s="136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x14ac:dyDescent="0.2">
      <c r="A880" s="14"/>
      <c r="B880" s="12"/>
      <c r="C880" s="12"/>
      <c r="D880" s="12"/>
      <c r="E880" s="12"/>
      <c r="F880" s="136"/>
      <c r="G880" s="136"/>
      <c r="H880" s="136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x14ac:dyDescent="0.2">
      <c r="A881" s="14"/>
      <c r="B881" s="12"/>
      <c r="C881" s="12"/>
      <c r="D881" s="12"/>
      <c r="E881" s="12"/>
      <c r="F881" s="136"/>
      <c r="G881" s="136"/>
      <c r="H881" s="136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x14ac:dyDescent="0.2">
      <c r="A882" s="14"/>
      <c r="B882" s="12"/>
      <c r="C882" s="12"/>
      <c r="D882" s="12"/>
      <c r="E882" s="12"/>
      <c r="F882" s="136"/>
      <c r="G882" s="136"/>
      <c r="H882" s="136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x14ac:dyDescent="0.2">
      <c r="A883" s="14"/>
      <c r="B883" s="12"/>
      <c r="C883" s="12"/>
      <c r="D883" s="12"/>
      <c r="E883" s="12"/>
      <c r="F883" s="136"/>
      <c r="G883" s="136"/>
      <c r="H883" s="136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x14ac:dyDescent="0.2">
      <c r="A884" s="14"/>
      <c r="B884" s="12"/>
      <c r="C884" s="12"/>
      <c r="D884" s="12"/>
      <c r="E884" s="12"/>
      <c r="F884" s="136"/>
      <c r="G884" s="136"/>
      <c r="H884" s="136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x14ac:dyDescent="0.2">
      <c r="A885" s="14"/>
      <c r="B885" s="12"/>
      <c r="C885" s="12"/>
      <c r="D885" s="12"/>
      <c r="E885" s="12"/>
      <c r="F885" s="136"/>
      <c r="G885" s="136"/>
      <c r="H885" s="136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x14ac:dyDescent="0.2">
      <c r="A886" s="14"/>
      <c r="B886" s="12"/>
      <c r="C886" s="12"/>
      <c r="D886" s="12"/>
      <c r="E886" s="12"/>
      <c r="F886" s="136"/>
      <c r="G886" s="136"/>
      <c r="H886" s="136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x14ac:dyDescent="0.2">
      <c r="A887" s="14"/>
      <c r="B887" s="12"/>
      <c r="C887" s="12"/>
      <c r="D887" s="12"/>
      <c r="E887" s="12"/>
      <c r="F887" s="136"/>
      <c r="G887" s="136"/>
      <c r="H887" s="136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x14ac:dyDescent="0.2">
      <c r="A888" s="14"/>
      <c r="B888" s="12"/>
      <c r="C888" s="12"/>
      <c r="D888" s="12"/>
      <c r="E888" s="12"/>
      <c r="F888" s="136"/>
      <c r="G888" s="136"/>
      <c r="H888" s="136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x14ac:dyDescent="0.2">
      <c r="A889" s="14"/>
      <c r="B889" s="12"/>
      <c r="C889" s="12"/>
      <c r="D889" s="12"/>
      <c r="E889" s="12"/>
      <c r="F889" s="136"/>
      <c r="G889" s="136"/>
      <c r="H889" s="136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x14ac:dyDescent="0.2">
      <c r="A890" s="14"/>
      <c r="B890" s="12"/>
      <c r="C890" s="12"/>
      <c r="D890" s="12"/>
      <c r="E890" s="12"/>
      <c r="F890" s="136"/>
      <c r="G890" s="136"/>
      <c r="H890" s="136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x14ac:dyDescent="0.2">
      <c r="A891" s="14"/>
      <c r="B891" s="12"/>
      <c r="C891" s="12"/>
      <c r="D891" s="12"/>
      <c r="E891" s="12"/>
      <c r="F891" s="136"/>
      <c r="G891" s="136"/>
      <c r="H891" s="136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x14ac:dyDescent="0.2">
      <c r="A892" s="14"/>
      <c r="B892" s="12"/>
      <c r="C892" s="12"/>
      <c r="D892" s="12"/>
      <c r="E892" s="12"/>
      <c r="F892" s="136"/>
      <c r="G892" s="136"/>
      <c r="H892" s="136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x14ac:dyDescent="0.2">
      <c r="A893" s="14"/>
      <c r="B893" s="12"/>
      <c r="C893" s="12"/>
      <c r="D893" s="12"/>
      <c r="E893" s="12"/>
      <c r="F893" s="136"/>
      <c r="G893" s="136"/>
      <c r="H893" s="136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x14ac:dyDescent="0.2">
      <c r="A894" s="14"/>
      <c r="B894" s="12"/>
      <c r="C894" s="12"/>
      <c r="D894" s="12"/>
      <c r="E894" s="12"/>
      <c r="F894" s="136"/>
      <c r="G894" s="136"/>
      <c r="H894" s="136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x14ac:dyDescent="0.2">
      <c r="A895" s="14"/>
      <c r="B895" s="12"/>
      <c r="C895" s="12"/>
      <c r="D895" s="12"/>
      <c r="E895" s="12"/>
      <c r="F895" s="136"/>
      <c r="G895" s="136"/>
      <c r="H895" s="136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x14ac:dyDescent="0.2">
      <c r="A896" s="14"/>
      <c r="B896" s="12"/>
      <c r="C896" s="12"/>
      <c r="D896" s="12"/>
      <c r="E896" s="12"/>
      <c r="F896" s="136"/>
      <c r="G896" s="136"/>
      <c r="H896" s="136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x14ac:dyDescent="0.2">
      <c r="A897" s="14"/>
      <c r="B897" s="12"/>
      <c r="C897" s="12"/>
      <c r="D897" s="12"/>
      <c r="E897" s="12"/>
      <c r="F897" s="136"/>
      <c r="G897" s="136"/>
      <c r="H897" s="136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x14ac:dyDescent="0.2">
      <c r="A898" s="14"/>
      <c r="B898" s="12"/>
      <c r="C898" s="12"/>
      <c r="D898" s="12"/>
      <c r="E898" s="12"/>
      <c r="F898" s="136"/>
      <c r="G898" s="136"/>
      <c r="H898" s="136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x14ac:dyDescent="0.2">
      <c r="A899" s="14"/>
      <c r="B899" s="12"/>
      <c r="C899" s="12"/>
      <c r="D899" s="12"/>
      <c r="E899" s="12"/>
      <c r="F899" s="136"/>
      <c r="G899" s="136"/>
      <c r="H899" s="136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x14ac:dyDescent="0.2">
      <c r="A900" s="14"/>
      <c r="B900" s="12"/>
      <c r="C900" s="12"/>
      <c r="D900" s="12"/>
      <c r="E900" s="12"/>
      <c r="F900" s="136"/>
      <c r="G900" s="136"/>
      <c r="H900" s="136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x14ac:dyDescent="0.2">
      <c r="A901" s="14"/>
      <c r="B901" s="12"/>
      <c r="C901" s="12"/>
      <c r="D901" s="12"/>
      <c r="E901" s="12"/>
      <c r="F901" s="136"/>
      <c r="G901" s="136"/>
      <c r="H901" s="136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x14ac:dyDescent="0.2">
      <c r="A902" s="14"/>
      <c r="B902" s="12"/>
      <c r="C902" s="12"/>
      <c r="D902" s="12"/>
      <c r="E902" s="12"/>
      <c r="F902" s="136"/>
      <c r="G902" s="136"/>
      <c r="H902" s="136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x14ac:dyDescent="0.2">
      <c r="A903" s="14"/>
      <c r="B903" s="12"/>
      <c r="C903" s="12"/>
      <c r="D903" s="12"/>
      <c r="E903" s="12"/>
      <c r="F903" s="136"/>
      <c r="G903" s="136"/>
      <c r="H903" s="136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x14ac:dyDescent="0.2">
      <c r="A904" s="14"/>
      <c r="B904" s="12"/>
      <c r="C904" s="12"/>
      <c r="D904" s="12"/>
      <c r="E904" s="12"/>
      <c r="F904" s="136"/>
      <c r="G904" s="136"/>
      <c r="H904" s="136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x14ac:dyDescent="0.2">
      <c r="A905" s="14"/>
      <c r="B905" s="12"/>
      <c r="C905" s="12"/>
      <c r="D905" s="12"/>
      <c r="E905" s="12"/>
      <c r="F905" s="136"/>
      <c r="G905" s="136"/>
      <c r="H905" s="136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x14ac:dyDescent="0.2">
      <c r="A906" s="14"/>
      <c r="B906" s="12"/>
      <c r="C906" s="12"/>
      <c r="D906" s="12"/>
      <c r="E906" s="12"/>
      <c r="F906" s="136"/>
      <c r="G906" s="136"/>
      <c r="H906" s="136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x14ac:dyDescent="0.2">
      <c r="A907" s="14"/>
      <c r="B907" s="12"/>
      <c r="C907" s="12"/>
      <c r="D907" s="12"/>
      <c r="E907" s="12"/>
      <c r="F907" s="136"/>
      <c r="G907" s="136"/>
      <c r="H907" s="136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x14ac:dyDescent="0.2">
      <c r="A908" s="14"/>
      <c r="B908" s="12"/>
      <c r="C908" s="12"/>
      <c r="D908" s="12"/>
      <c r="E908" s="12"/>
      <c r="F908" s="136"/>
      <c r="G908" s="136"/>
      <c r="H908" s="136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x14ac:dyDescent="0.2">
      <c r="A909" s="14"/>
      <c r="B909" s="12"/>
      <c r="C909" s="12"/>
      <c r="D909" s="12"/>
      <c r="E909" s="12"/>
      <c r="F909" s="136"/>
      <c r="G909" s="136"/>
      <c r="H909" s="136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x14ac:dyDescent="0.2">
      <c r="A910" s="14"/>
      <c r="B910" s="12"/>
      <c r="C910" s="12"/>
      <c r="D910" s="12"/>
      <c r="E910" s="12"/>
      <c r="F910" s="136"/>
      <c r="G910" s="136"/>
      <c r="H910" s="136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x14ac:dyDescent="0.2">
      <c r="A911" s="14"/>
      <c r="B911" s="12"/>
      <c r="C911" s="12"/>
      <c r="D911" s="12"/>
      <c r="E911" s="12"/>
      <c r="F911" s="136"/>
      <c r="G911" s="136"/>
      <c r="H911" s="136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x14ac:dyDescent="0.2">
      <c r="A912" s="14"/>
      <c r="B912" s="12"/>
      <c r="C912" s="12"/>
      <c r="D912" s="12"/>
      <c r="E912" s="12"/>
      <c r="F912" s="136"/>
      <c r="G912" s="136"/>
      <c r="H912" s="136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x14ac:dyDescent="0.2">
      <c r="A913" s="14"/>
      <c r="B913" s="12"/>
      <c r="C913" s="12"/>
      <c r="D913" s="12"/>
      <c r="E913" s="12"/>
      <c r="F913" s="136"/>
      <c r="G913" s="136"/>
      <c r="H913" s="136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x14ac:dyDescent="0.2">
      <c r="A914" s="14"/>
      <c r="B914" s="12"/>
      <c r="C914" s="12"/>
      <c r="D914" s="12"/>
      <c r="E914" s="12"/>
      <c r="F914" s="136"/>
      <c r="G914" s="136"/>
      <c r="H914" s="136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x14ac:dyDescent="0.2">
      <c r="A915" s="14"/>
      <c r="B915" s="12"/>
      <c r="C915" s="12"/>
      <c r="D915" s="12"/>
      <c r="E915" s="12"/>
      <c r="F915" s="136"/>
      <c r="G915" s="136"/>
      <c r="H915" s="136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x14ac:dyDescent="0.2">
      <c r="A916" s="14"/>
      <c r="B916" s="12"/>
      <c r="C916" s="12"/>
      <c r="D916" s="12"/>
      <c r="E916" s="12"/>
      <c r="F916" s="136"/>
      <c r="G916" s="136"/>
      <c r="H916" s="136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x14ac:dyDescent="0.2">
      <c r="A917" s="14"/>
      <c r="B917" s="12"/>
      <c r="C917" s="12"/>
      <c r="D917" s="12"/>
      <c r="E917" s="12"/>
      <c r="F917" s="136"/>
      <c r="G917" s="136"/>
      <c r="H917" s="136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x14ac:dyDescent="0.2">
      <c r="A918" s="14"/>
      <c r="B918" s="12"/>
      <c r="C918" s="12"/>
      <c r="D918" s="12"/>
      <c r="E918" s="12"/>
      <c r="F918" s="136"/>
      <c r="G918" s="136"/>
      <c r="H918" s="136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x14ac:dyDescent="0.2">
      <c r="A919" s="14"/>
      <c r="B919" s="12"/>
      <c r="C919" s="12"/>
      <c r="D919" s="12"/>
      <c r="E919" s="12"/>
      <c r="F919" s="136"/>
      <c r="G919" s="136"/>
      <c r="H919" s="136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x14ac:dyDescent="0.2">
      <c r="A920" s="14"/>
      <c r="B920" s="12"/>
      <c r="C920" s="12"/>
      <c r="D920" s="12"/>
      <c r="E920" s="12"/>
      <c r="F920" s="136"/>
      <c r="G920" s="136"/>
      <c r="H920" s="136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x14ac:dyDescent="0.2">
      <c r="A921" s="14"/>
      <c r="B921" s="12"/>
      <c r="C921" s="12"/>
      <c r="D921" s="12"/>
      <c r="E921" s="12"/>
      <c r="F921" s="136"/>
      <c r="G921" s="136"/>
      <c r="H921" s="136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x14ac:dyDescent="0.2">
      <c r="A922" s="14"/>
      <c r="B922" s="12"/>
      <c r="C922" s="12"/>
      <c r="D922" s="12"/>
      <c r="E922" s="12"/>
      <c r="F922" s="136"/>
      <c r="G922" s="136"/>
      <c r="H922" s="136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x14ac:dyDescent="0.2">
      <c r="A923" s="14"/>
      <c r="B923" s="12"/>
      <c r="C923" s="12"/>
      <c r="D923" s="12"/>
      <c r="E923" s="12"/>
      <c r="F923" s="136"/>
      <c r="G923" s="136"/>
      <c r="H923" s="136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x14ac:dyDescent="0.2">
      <c r="A924" s="14"/>
      <c r="B924" s="12"/>
      <c r="C924" s="12"/>
      <c r="D924" s="12"/>
      <c r="E924" s="12"/>
      <c r="F924" s="136"/>
      <c r="G924" s="136"/>
      <c r="H924" s="136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x14ac:dyDescent="0.2">
      <c r="A925" s="14"/>
      <c r="B925" s="12"/>
      <c r="C925" s="12"/>
      <c r="D925" s="12"/>
      <c r="E925" s="12"/>
      <c r="F925" s="136"/>
      <c r="G925" s="136"/>
      <c r="H925" s="136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x14ac:dyDescent="0.2">
      <c r="A926" s="14"/>
      <c r="B926" s="12"/>
      <c r="C926" s="12"/>
      <c r="D926" s="12"/>
      <c r="E926" s="12"/>
      <c r="F926" s="136"/>
      <c r="G926" s="136"/>
      <c r="H926" s="136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x14ac:dyDescent="0.2">
      <c r="A927" s="14"/>
      <c r="B927" s="12"/>
      <c r="C927" s="12"/>
      <c r="D927" s="12"/>
      <c r="E927" s="12"/>
      <c r="F927" s="136"/>
      <c r="G927" s="136"/>
      <c r="H927" s="136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x14ac:dyDescent="0.2">
      <c r="A928" s="14"/>
      <c r="B928" s="12"/>
      <c r="C928" s="12"/>
      <c r="D928" s="12"/>
      <c r="E928" s="12"/>
      <c r="F928" s="136"/>
      <c r="G928" s="136"/>
      <c r="H928" s="136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x14ac:dyDescent="0.2">
      <c r="A929" s="14"/>
      <c r="B929" s="12"/>
      <c r="C929" s="12"/>
      <c r="D929" s="12"/>
      <c r="E929" s="12"/>
      <c r="F929" s="136"/>
      <c r="G929" s="136"/>
      <c r="H929" s="136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x14ac:dyDescent="0.2">
      <c r="A930" s="14"/>
      <c r="B930" s="12"/>
      <c r="C930" s="12"/>
      <c r="D930" s="12"/>
      <c r="E930" s="12"/>
      <c r="F930" s="136"/>
      <c r="G930" s="136"/>
      <c r="H930" s="136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x14ac:dyDescent="0.2">
      <c r="A931" s="14"/>
      <c r="B931" s="12"/>
      <c r="C931" s="12"/>
      <c r="D931" s="12"/>
      <c r="E931" s="12"/>
      <c r="F931" s="136"/>
      <c r="G931" s="136"/>
      <c r="H931" s="136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x14ac:dyDescent="0.2">
      <c r="A932" s="14"/>
      <c r="B932" s="12"/>
      <c r="C932" s="12"/>
      <c r="D932" s="12"/>
      <c r="E932" s="12"/>
      <c r="F932" s="136"/>
      <c r="G932" s="136"/>
      <c r="H932" s="136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x14ac:dyDescent="0.2">
      <c r="A933" s="14"/>
      <c r="B933" s="12"/>
      <c r="C933" s="12"/>
      <c r="D933" s="12"/>
      <c r="E933" s="12"/>
      <c r="F933" s="136"/>
      <c r="G933" s="136"/>
      <c r="H933" s="136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x14ac:dyDescent="0.2">
      <c r="A934" s="14"/>
      <c r="B934" s="12"/>
      <c r="C934" s="12"/>
      <c r="D934" s="12"/>
      <c r="E934" s="12"/>
      <c r="F934" s="136"/>
      <c r="G934" s="136"/>
      <c r="H934" s="136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x14ac:dyDescent="0.2">
      <c r="A935" s="14"/>
      <c r="B935" s="12"/>
      <c r="C935" s="12"/>
      <c r="D935" s="12"/>
      <c r="E935" s="12"/>
      <c r="F935" s="136"/>
      <c r="G935" s="136"/>
      <c r="H935" s="136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x14ac:dyDescent="0.2">
      <c r="A936" s="14"/>
      <c r="B936" s="12"/>
      <c r="C936" s="12"/>
      <c r="D936" s="12"/>
      <c r="E936" s="12"/>
      <c r="F936" s="136"/>
      <c r="G936" s="136"/>
      <c r="H936" s="136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x14ac:dyDescent="0.2">
      <c r="A937" s="14"/>
      <c r="B937" s="12"/>
      <c r="C937" s="12"/>
      <c r="D937" s="12"/>
      <c r="E937" s="12"/>
      <c r="F937" s="136"/>
      <c r="G937" s="136"/>
      <c r="H937" s="136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x14ac:dyDescent="0.2">
      <c r="A938" s="14"/>
      <c r="B938" s="12"/>
      <c r="C938" s="12"/>
      <c r="D938" s="12"/>
      <c r="E938" s="12"/>
      <c r="F938" s="136"/>
      <c r="G938" s="136"/>
      <c r="H938" s="136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x14ac:dyDescent="0.2">
      <c r="A939" s="14"/>
      <c r="B939" s="12"/>
      <c r="C939" s="12"/>
      <c r="D939" s="12"/>
      <c r="E939" s="12"/>
      <c r="F939" s="136"/>
      <c r="G939" s="136"/>
      <c r="H939" s="136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x14ac:dyDescent="0.2">
      <c r="A940" s="14"/>
      <c r="B940" s="12"/>
      <c r="C940" s="12"/>
      <c r="D940" s="12"/>
      <c r="E940" s="12"/>
      <c r="F940" s="136"/>
      <c r="G940" s="136"/>
      <c r="H940" s="136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x14ac:dyDescent="0.2">
      <c r="A941" s="14"/>
      <c r="B941" s="12"/>
      <c r="C941" s="12"/>
      <c r="D941" s="12"/>
      <c r="E941" s="12"/>
      <c r="F941" s="136"/>
      <c r="G941" s="136"/>
      <c r="H941" s="136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x14ac:dyDescent="0.2">
      <c r="A942" s="14"/>
      <c r="B942" s="12"/>
      <c r="C942" s="12"/>
      <c r="D942" s="12"/>
      <c r="E942" s="12"/>
      <c r="F942" s="136"/>
      <c r="G942" s="136"/>
      <c r="H942" s="136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x14ac:dyDescent="0.2">
      <c r="A943" s="14"/>
      <c r="B943" s="12"/>
      <c r="C943" s="12"/>
      <c r="D943" s="12"/>
      <c r="E943" s="12"/>
      <c r="F943" s="136"/>
      <c r="G943" s="136"/>
      <c r="H943" s="136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x14ac:dyDescent="0.2">
      <c r="A944" s="14"/>
      <c r="B944" s="12"/>
      <c r="C944" s="12"/>
      <c r="D944" s="12"/>
      <c r="E944" s="12"/>
      <c r="F944" s="136"/>
      <c r="G944" s="136"/>
      <c r="H944" s="136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x14ac:dyDescent="0.2">
      <c r="A945" s="14"/>
      <c r="B945" s="12"/>
      <c r="C945" s="12"/>
      <c r="D945" s="12"/>
      <c r="E945" s="12"/>
      <c r="F945" s="136"/>
      <c r="G945" s="136"/>
      <c r="H945" s="136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x14ac:dyDescent="0.2">
      <c r="A946" s="14"/>
      <c r="B946" s="12"/>
      <c r="C946" s="12"/>
      <c r="D946" s="12"/>
      <c r="E946" s="12"/>
      <c r="F946" s="136"/>
      <c r="G946" s="136"/>
      <c r="H946" s="136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x14ac:dyDescent="0.2">
      <c r="A947" s="14"/>
      <c r="B947" s="12"/>
      <c r="C947" s="12"/>
      <c r="D947" s="12"/>
      <c r="E947" s="12"/>
      <c r="F947" s="136"/>
      <c r="G947" s="136"/>
      <c r="H947" s="136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x14ac:dyDescent="0.2">
      <c r="A948" s="14"/>
      <c r="B948" s="12"/>
      <c r="C948" s="12"/>
      <c r="D948" s="12"/>
      <c r="E948" s="12"/>
      <c r="F948" s="136"/>
      <c r="G948" s="136"/>
      <c r="H948" s="136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x14ac:dyDescent="0.2">
      <c r="A949" s="14"/>
      <c r="B949" s="12"/>
      <c r="C949" s="12"/>
      <c r="D949" s="12"/>
      <c r="E949" s="12"/>
      <c r="F949" s="136"/>
      <c r="G949" s="136"/>
      <c r="H949" s="136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x14ac:dyDescent="0.2">
      <c r="A950" s="14"/>
      <c r="B950" s="12"/>
      <c r="C950" s="12"/>
      <c r="D950" s="12"/>
      <c r="E950" s="12"/>
      <c r="F950" s="136"/>
      <c r="G950" s="136"/>
      <c r="H950" s="136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x14ac:dyDescent="0.2">
      <c r="A951" s="14"/>
      <c r="B951" s="12"/>
      <c r="C951" s="12"/>
      <c r="D951" s="12"/>
      <c r="E951" s="12"/>
      <c r="F951" s="136"/>
      <c r="G951" s="136"/>
      <c r="H951" s="136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x14ac:dyDescent="0.2">
      <c r="A952" s="14"/>
      <c r="B952" s="12"/>
      <c r="C952" s="12"/>
      <c r="D952" s="12"/>
      <c r="E952" s="12"/>
      <c r="F952" s="136"/>
      <c r="G952" s="136"/>
      <c r="H952" s="136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x14ac:dyDescent="0.2">
      <c r="A953" s="14"/>
      <c r="B953" s="12"/>
      <c r="C953" s="12"/>
      <c r="D953" s="12"/>
      <c r="E953" s="12"/>
      <c r="F953" s="136"/>
      <c r="G953" s="136"/>
      <c r="H953" s="136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x14ac:dyDescent="0.2">
      <c r="A954" s="14"/>
      <c r="B954" s="12"/>
      <c r="C954" s="12"/>
      <c r="D954" s="12"/>
      <c r="E954" s="12"/>
      <c r="F954" s="136"/>
      <c r="G954" s="136"/>
      <c r="H954" s="136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x14ac:dyDescent="0.2">
      <c r="A955" s="14"/>
      <c r="B955" s="12"/>
      <c r="C955" s="12"/>
      <c r="D955" s="12"/>
      <c r="E955" s="12"/>
      <c r="F955" s="136"/>
      <c r="G955" s="136"/>
      <c r="H955" s="136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x14ac:dyDescent="0.2">
      <c r="A956" s="14"/>
      <c r="B956" s="12"/>
      <c r="C956" s="12"/>
      <c r="D956" s="12"/>
      <c r="E956" s="12"/>
      <c r="F956" s="136"/>
      <c r="G956" s="136"/>
      <c r="H956" s="136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x14ac:dyDescent="0.2">
      <c r="A957" s="14"/>
      <c r="B957" s="12"/>
      <c r="C957" s="12"/>
      <c r="D957" s="12"/>
      <c r="E957" s="12"/>
      <c r="F957" s="136"/>
      <c r="G957" s="136"/>
      <c r="H957" s="136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x14ac:dyDescent="0.2">
      <c r="A958" s="14"/>
      <c r="B958" s="12"/>
      <c r="C958" s="12"/>
      <c r="D958" s="12"/>
      <c r="E958" s="12"/>
      <c r="F958" s="136"/>
      <c r="G958" s="136"/>
      <c r="H958" s="136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x14ac:dyDescent="0.2">
      <c r="A959" s="14"/>
      <c r="B959" s="12"/>
      <c r="C959" s="12"/>
      <c r="D959" s="12"/>
      <c r="E959" s="12"/>
      <c r="F959" s="136"/>
      <c r="G959" s="136"/>
      <c r="H959" s="136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x14ac:dyDescent="0.2">
      <c r="A960" s="14"/>
      <c r="B960" s="12"/>
      <c r="C960" s="12"/>
      <c r="D960" s="12"/>
      <c r="E960" s="12"/>
      <c r="F960" s="136"/>
      <c r="G960" s="136"/>
      <c r="H960" s="136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x14ac:dyDescent="0.2">
      <c r="A961" s="14"/>
      <c r="B961" s="12"/>
      <c r="C961" s="12"/>
      <c r="D961" s="12"/>
      <c r="E961" s="12"/>
      <c r="F961" s="136"/>
      <c r="G961" s="136"/>
      <c r="H961" s="136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x14ac:dyDescent="0.2">
      <c r="A962" s="14"/>
      <c r="B962" s="12"/>
      <c r="C962" s="12"/>
      <c r="D962" s="12"/>
      <c r="E962" s="12"/>
      <c r="F962" s="136"/>
      <c r="G962" s="136"/>
      <c r="H962" s="136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x14ac:dyDescent="0.2">
      <c r="A963" s="14"/>
      <c r="B963" s="12"/>
      <c r="C963" s="12"/>
      <c r="D963" s="12"/>
      <c r="E963" s="12"/>
      <c r="F963" s="136"/>
      <c r="G963" s="136"/>
      <c r="H963" s="136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x14ac:dyDescent="0.2">
      <c r="A964" s="14"/>
      <c r="B964" s="12"/>
      <c r="C964" s="12"/>
      <c r="D964" s="12"/>
      <c r="E964" s="12"/>
      <c r="F964" s="136"/>
      <c r="G964" s="136"/>
      <c r="H964" s="136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x14ac:dyDescent="0.2">
      <c r="A965" s="14"/>
      <c r="B965" s="12"/>
      <c r="C965" s="12"/>
      <c r="D965" s="12"/>
      <c r="E965" s="12"/>
      <c r="F965" s="136"/>
      <c r="G965" s="136"/>
      <c r="H965" s="136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x14ac:dyDescent="0.2">
      <c r="A966" s="14"/>
      <c r="B966" s="12"/>
      <c r="C966" s="12"/>
      <c r="D966" s="12"/>
      <c r="E966" s="12"/>
      <c r="F966" s="136"/>
      <c r="G966" s="136"/>
      <c r="H966" s="136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x14ac:dyDescent="0.2">
      <c r="A967" s="14"/>
      <c r="B967" s="12"/>
      <c r="C967" s="12"/>
      <c r="D967" s="12"/>
      <c r="E967" s="12"/>
      <c r="F967" s="136"/>
      <c r="G967" s="136"/>
      <c r="H967" s="136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x14ac:dyDescent="0.2">
      <c r="A968" s="14"/>
      <c r="B968" s="12"/>
      <c r="C968" s="12"/>
      <c r="D968" s="12"/>
      <c r="E968" s="12"/>
      <c r="F968" s="136"/>
      <c r="G968" s="136"/>
      <c r="H968" s="136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x14ac:dyDescent="0.2">
      <c r="A969" s="14"/>
      <c r="B969" s="12"/>
      <c r="C969" s="12"/>
      <c r="D969" s="12"/>
      <c r="E969" s="12"/>
      <c r="F969" s="136"/>
      <c r="G969" s="136"/>
      <c r="H969" s="136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x14ac:dyDescent="0.2">
      <c r="A970" s="14"/>
      <c r="B970" s="12"/>
      <c r="C970" s="12"/>
      <c r="D970" s="12"/>
      <c r="E970" s="12"/>
      <c r="F970" s="136"/>
      <c r="G970" s="136"/>
      <c r="H970" s="136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x14ac:dyDescent="0.2">
      <c r="A971" s="14"/>
      <c r="B971" s="12"/>
      <c r="C971" s="12"/>
      <c r="D971" s="12"/>
      <c r="E971" s="12"/>
      <c r="F971" s="136"/>
      <c r="G971" s="136"/>
      <c r="H971" s="136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x14ac:dyDescent="0.2">
      <c r="A972" s="14"/>
      <c r="B972" s="12"/>
      <c r="C972" s="12"/>
      <c r="D972" s="12"/>
      <c r="E972" s="12"/>
      <c r="F972" s="136"/>
      <c r="G972" s="136"/>
      <c r="H972" s="136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x14ac:dyDescent="0.2">
      <c r="A973" s="14"/>
      <c r="B973" s="12"/>
      <c r="C973" s="12"/>
      <c r="D973" s="12"/>
      <c r="E973" s="12"/>
      <c r="F973" s="136"/>
      <c r="G973" s="136"/>
      <c r="H973" s="136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x14ac:dyDescent="0.2">
      <c r="A974" s="14"/>
      <c r="B974" s="12"/>
      <c r="C974" s="12"/>
      <c r="D974" s="12"/>
      <c r="E974" s="12"/>
      <c r="F974" s="136"/>
      <c r="G974" s="136"/>
      <c r="H974" s="136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x14ac:dyDescent="0.2">
      <c r="A975" s="14"/>
      <c r="B975" s="12"/>
      <c r="C975" s="12"/>
      <c r="D975" s="12"/>
      <c r="E975" s="12"/>
      <c r="F975" s="136"/>
      <c r="G975" s="136"/>
      <c r="H975" s="136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x14ac:dyDescent="0.2">
      <c r="A976" s="14"/>
      <c r="B976" s="12"/>
      <c r="C976" s="12"/>
      <c r="D976" s="12"/>
      <c r="E976" s="12"/>
      <c r="F976" s="136"/>
      <c r="G976" s="136"/>
      <c r="H976" s="136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x14ac:dyDescent="0.2">
      <c r="A977" s="14"/>
      <c r="B977" s="12"/>
      <c r="C977" s="12"/>
      <c r="D977" s="12"/>
      <c r="E977" s="12"/>
      <c r="F977" s="136"/>
      <c r="G977" s="136"/>
      <c r="H977" s="136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x14ac:dyDescent="0.2">
      <c r="A978" s="14"/>
      <c r="B978" s="12"/>
      <c r="C978" s="12"/>
      <c r="D978" s="12"/>
      <c r="E978" s="12"/>
      <c r="F978" s="136"/>
      <c r="G978" s="136"/>
      <c r="H978" s="136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x14ac:dyDescent="0.2">
      <c r="A979" s="14"/>
      <c r="B979" s="12"/>
      <c r="C979" s="12"/>
      <c r="D979" s="12"/>
      <c r="E979" s="12"/>
      <c r="F979" s="136"/>
      <c r="G979" s="136"/>
      <c r="H979" s="136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x14ac:dyDescent="0.2">
      <c r="A980" s="14"/>
      <c r="B980" s="12"/>
      <c r="C980" s="12"/>
      <c r="D980" s="12"/>
      <c r="E980" s="12"/>
      <c r="F980" s="136"/>
      <c r="G980" s="136"/>
      <c r="H980" s="136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x14ac:dyDescent="0.2">
      <c r="A981" s="14"/>
      <c r="B981" s="12"/>
      <c r="C981" s="12"/>
      <c r="D981" s="12"/>
      <c r="E981" s="12"/>
      <c r="F981" s="136"/>
      <c r="G981" s="136"/>
      <c r="H981" s="136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x14ac:dyDescent="0.2">
      <c r="A982" s="14"/>
      <c r="B982" s="12"/>
      <c r="C982" s="12"/>
      <c r="D982" s="12"/>
      <c r="E982" s="12"/>
      <c r="F982" s="136"/>
      <c r="G982" s="136"/>
      <c r="H982" s="136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x14ac:dyDescent="0.2">
      <c r="A983" s="14"/>
      <c r="B983" s="12"/>
      <c r="C983" s="12"/>
      <c r="D983" s="12"/>
      <c r="E983" s="12"/>
      <c r="F983" s="136"/>
      <c r="G983" s="136"/>
      <c r="H983" s="136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x14ac:dyDescent="0.2">
      <c r="A984" s="14"/>
      <c r="B984" s="12"/>
      <c r="C984" s="12"/>
      <c r="D984" s="12"/>
      <c r="E984" s="12"/>
      <c r="F984" s="136"/>
      <c r="G984" s="136"/>
      <c r="H984" s="136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x14ac:dyDescent="0.2">
      <c r="A985" s="14"/>
      <c r="B985" s="12"/>
      <c r="C985" s="12"/>
      <c r="D985" s="12"/>
      <c r="E985" s="12"/>
      <c r="F985" s="136"/>
      <c r="G985" s="136"/>
      <c r="H985" s="136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x14ac:dyDescent="0.2">
      <c r="A986" s="14"/>
      <c r="B986" s="12"/>
      <c r="C986" s="12"/>
      <c r="D986" s="12"/>
      <c r="E986" s="12"/>
      <c r="F986" s="136"/>
      <c r="G986" s="136"/>
      <c r="H986" s="136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x14ac:dyDescent="0.2">
      <c r="B987" s="12"/>
      <c r="C987" s="12"/>
      <c r="D987" s="12"/>
      <c r="E987" s="12"/>
      <c r="F987" s="136"/>
      <c r="G987" s="136"/>
      <c r="H987" s="136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x14ac:dyDescent="0.2">
      <c r="B988" s="12"/>
      <c r="C988" s="12"/>
      <c r="D988" s="12"/>
      <c r="E988" s="12"/>
      <c r="F988" s="136"/>
      <c r="G988" s="136"/>
      <c r="H988" s="136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x14ac:dyDescent="0.2">
      <c r="B989" s="12"/>
      <c r="C989" s="12"/>
      <c r="D989" s="12"/>
      <c r="E989" s="12"/>
      <c r="F989" s="136"/>
      <c r="G989" s="136"/>
      <c r="H989" s="136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x14ac:dyDescent="0.2">
      <c r="B990" s="12"/>
      <c r="C990" s="12"/>
      <c r="D990" s="12"/>
      <c r="E990" s="12"/>
      <c r="F990" s="136"/>
      <c r="G990" s="136"/>
      <c r="H990" s="136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x14ac:dyDescent="0.2">
      <c r="B991" s="12"/>
      <c r="C991" s="12"/>
      <c r="D991" s="12"/>
      <c r="E991" s="12"/>
      <c r="F991" s="136"/>
      <c r="G991" s="136"/>
      <c r="H991" s="136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x14ac:dyDescent="0.2">
      <c r="B992" s="12"/>
      <c r="C992" s="12"/>
      <c r="D992" s="12"/>
      <c r="E992" s="12"/>
      <c r="F992" s="136"/>
      <c r="G992" s="136"/>
      <c r="H992" s="136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x14ac:dyDescent="0.2">
      <c r="B993" s="12"/>
      <c r="C993" s="12"/>
      <c r="D993" s="12"/>
      <c r="E993" s="12"/>
      <c r="F993" s="136"/>
      <c r="G993" s="136"/>
      <c r="H993" s="136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x14ac:dyDescent="0.2">
      <c r="B994" s="12"/>
      <c r="C994" s="12"/>
      <c r="D994" s="12"/>
      <c r="E994" s="12"/>
      <c r="F994" s="136"/>
      <c r="G994" s="136"/>
      <c r="H994" s="136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x14ac:dyDescent="0.2">
      <c r="B995" s="12"/>
      <c r="C995" s="12"/>
      <c r="D995" s="12"/>
      <c r="E995" s="12"/>
      <c r="F995" s="136"/>
      <c r="G995" s="136"/>
      <c r="H995" s="136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x14ac:dyDescent="0.2">
      <c r="B996" s="12"/>
      <c r="C996" s="12"/>
      <c r="D996" s="12"/>
      <c r="E996" s="12"/>
      <c r="F996" s="136"/>
      <c r="G996" s="136"/>
      <c r="H996" s="136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x14ac:dyDescent="0.2">
      <c r="B997" s="12"/>
      <c r="C997" s="12"/>
      <c r="D997" s="12"/>
      <c r="E997" s="12"/>
      <c r="F997" s="136"/>
      <c r="G997" s="136"/>
      <c r="H997" s="136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x14ac:dyDescent="0.2">
      <c r="B998" s="12"/>
      <c r="C998" s="12"/>
      <c r="D998" s="12"/>
      <c r="E998" s="12"/>
      <c r="F998" s="136"/>
      <c r="G998" s="136"/>
      <c r="H998" s="136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x14ac:dyDescent="0.2">
      <c r="B999" s="12"/>
      <c r="C999" s="12"/>
      <c r="D999" s="12"/>
      <c r="E999" s="12"/>
      <c r="F999" s="136"/>
      <c r="G999" s="136"/>
      <c r="H999" s="136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x14ac:dyDescent="0.2">
      <c r="B1000" s="12"/>
      <c r="C1000" s="12"/>
      <c r="D1000" s="12"/>
      <c r="E1000" s="12"/>
      <c r="F1000" s="136"/>
      <c r="G1000" s="136"/>
      <c r="H1000" s="136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 xr:uid="{00000000-0002-0000-0400-000000000000}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 xr:uid="{00000000-0002-0000-0400-000002000000}">
          <x14:formula1>
            <xm:f>'controlled vocabulary'!$U$4:$U$16</xm:f>
          </x14:formula1>
          <xm:sqref>Y4:Y110</xm:sqref>
        </x14:dataValidation>
        <x14:dataValidation type="list" allowBlank="1" showInputMessage="1" showErrorMessage="1" xr:uid="{00000000-0002-0000-0400-000003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C1:C3 C181:C1048576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 x14ac:dyDescent="0.2">
      <c r="A1" s="27" t="s">
        <v>669</v>
      </c>
      <c r="B1" s="27" t="s">
        <v>14</v>
      </c>
      <c r="C1" s="27" t="s">
        <v>459</v>
      </c>
      <c r="D1" s="133" t="s">
        <v>741</v>
      </c>
      <c r="E1" s="126" t="s">
        <v>742</v>
      </c>
      <c r="F1" s="126" t="s">
        <v>743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660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5" customHeight="1" x14ac:dyDescent="0.2">
      <c r="A2" s="31" t="s">
        <v>670</v>
      </c>
      <c r="B2" s="35" t="s">
        <v>16</v>
      </c>
      <c r="C2" s="35" t="s">
        <v>330</v>
      </c>
      <c r="D2" s="127" t="s">
        <v>736</v>
      </c>
      <c r="E2" s="127" t="s">
        <v>737</v>
      </c>
      <c r="F2" s="127" t="s">
        <v>735</v>
      </c>
      <c r="G2" s="35" t="s">
        <v>581</v>
      </c>
      <c r="H2" s="97" t="s">
        <v>350</v>
      </c>
      <c r="I2" s="97" t="s">
        <v>663</v>
      </c>
      <c r="J2" s="97" t="s">
        <v>396</v>
      </c>
      <c r="K2" s="97" t="s">
        <v>721</v>
      </c>
      <c r="L2" s="97" t="s">
        <v>668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8" x14ac:dyDescent="0.2">
      <c r="A3" s="37" t="s">
        <v>363</v>
      </c>
      <c r="B3" s="36"/>
      <c r="C3" s="36"/>
      <c r="D3" s="128" t="s">
        <v>733</v>
      </c>
      <c r="E3" s="128" t="s">
        <v>34</v>
      </c>
      <c r="F3" s="128" t="s">
        <v>734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2">
      <c r="A4" s="20"/>
      <c r="D4" s="134"/>
      <c r="E4" s="134"/>
      <c r="F4" s="134"/>
      <c r="G4" s="11"/>
    </row>
    <row r="5" spans="1:28" x14ac:dyDescent="0.2">
      <c r="A5" s="20"/>
      <c r="F5" s="135"/>
      <c r="G5" s="11"/>
    </row>
    <row r="6" spans="1:28" x14ac:dyDescent="0.2">
      <c r="A6" s="20"/>
      <c r="F6" s="135"/>
      <c r="G6" s="11"/>
    </row>
    <row r="7" spans="1:28" x14ac:dyDescent="0.2">
      <c r="A7" s="20"/>
      <c r="F7" s="135"/>
      <c r="G7" s="12"/>
    </row>
    <row r="8" spans="1:28" x14ac:dyDescent="0.2">
      <c r="A8" s="14"/>
      <c r="F8" s="135"/>
      <c r="G8" s="12"/>
    </row>
    <row r="9" spans="1:28" x14ac:dyDescent="0.2">
      <c r="A9" s="14"/>
      <c r="F9" s="135"/>
      <c r="G9" s="12"/>
    </row>
    <row r="10" spans="1:28" x14ac:dyDescent="0.2">
      <c r="A10" s="14"/>
      <c r="F10" s="135"/>
      <c r="G10" s="12"/>
    </row>
    <row r="11" spans="1:28" x14ac:dyDescent="0.2">
      <c r="A11" s="14"/>
      <c r="F11" s="135"/>
      <c r="G11" s="12"/>
    </row>
    <row r="12" spans="1:28" x14ac:dyDescent="0.2">
      <c r="A12" s="14"/>
      <c r="F12" s="135"/>
      <c r="G12" s="12"/>
    </row>
    <row r="13" spans="1:28" x14ac:dyDescent="0.2">
      <c r="A13" s="14"/>
      <c r="F13" s="135"/>
      <c r="G13" s="12"/>
    </row>
    <row r="14" spans="1:28" x14ac:dyDescent="0.2">
      <c r="A14" s="14"/>
      <c r="F14" s="135"/>
      <c r="G14" s="12"/>
    </row>
    <row r="15" spans="1:28" x14ac:dyDescent="0.2">
      <c r="A15" s="14"/>
      <c r="F15" s="135"/>
      <c r="G15" s="12"/>
    </row>
    <row r="16" spans="1:28" x14ac:dyDescent="0.2">
      <c r="A16" s="14"/>
      <c r="F16" s="135"/>
      <c r="G16" s="12"/>
    </row>
    <row r="17" spans="1:7" x14ac:dyDescent="0.2">
      <c r="A17" s="14"/>
      <c r="F17" s="135"/>
      <c r="G17" s="12"/>
    </row>
    <row r="18" spans="1:7" x14ac:dyDescent="0.2">
      <c r="A18" s="14"/>
      <c r="F18" s="135"/>
      <c r="G18" s="12"/>
    </row>
    <row r="19" spans="1:7" x14ac:dyDescent="0.2">
      <c r="A19" s="14"/>
      <c r="F19" s="135"/>
      <c r="G19" s="12"/>
    </row>
    <row r="20" spans="1:7" x14ac:dyDescent="0.2">
      <c r="A20" s="14"/>
      <c r="F20" s="135"/>
      <c r="G20" s="12"/>
    </row>
    <row r="21" spans="1:7" x14ac:dyDescent="0.2">
      <c r="A21" s="14"/>
      <c r="F21" s="135"/>
      <c r="G21" s="12"/>
    </row>
    <row r="22" spans="1:7" x14ac:dyDescent="0.2">
      <c r="A22" s="14"/>
      <c r="F22" s="136"/>
      <c r="G22" s="12"/>
    </row>
    <row r="23" spans="1:7" x14ac:dyDescent="0.2">
      <c r="A23" s="14"/>
      <c r="F23" s="136"/>
      <c r="G23" s="12"/>
    </row>
    <row r="24" spans="1:7" x14ac:dyDescent="0.2">
      <c r="A24" s="14"/>
      <c r="F24" s="136"/>
      <c r="G24" s="12"/>
    </row>
    <row r="25" spans="1:7" x14ac:dyDescent="0.2">
      <c r="A25" s="14"/>
      <c r="F25" s="136"/>
      <c r="G25" s="12"/>
    </row>
    <row r="26" spans="1:7" x14ac:dyDescent="0.2">
      <c r="A26" s="14"/>
      <c r="F26" s="136"/>
      <c r="G26" s="12"/>
    </row>
    <row r="27" spans="1:7" x14ac:dyDescent="0.2">
      <c r="A27" s="14"/>
      <c r="F27" s="136"/>
      <c r="G27" s="12"/>
    </row>
    <row r="28" spans="1:7" x14ac:dyDescent="0.2">
      <c r="A28" s="14"/>
      <c r="F28" s="136"/>
      <c r="G28" s="12"/>
    </row>
    <row r="29" spans="1:7" x14ac:dyDescent="0.2">
      <c r="A29" s="14"/>
      <c r="F29" s="136"/>
      <c r="G29" s="12"/>
    </row>
    <row r="30" spans="1:7" x14ac:dyDescent="0.2">
      <c r="A30" s="14"/>
      <c r="F30" s="136"/>
      <c r="G30" s="12"/>
    </row>
    <row r="31" spans="1:7" x14ac:dyDescent="0.2">
      <c r="A31" s="14"/>
      <c r="F31" s="136"/>
      <c r="G31" s="12"/>
    </row>
    <row r="32" spans="1:7" x14ac:dyDescent="0.2">
      <c r="A32" s="14"/>
      <c r="F32" s="136"/>
      <c r="G32" s="12"/>
    </row>
    <row r="33" spans="1:7" x14ac:dyDescent="0.2">
      <c r="A33" s="14"/>
      <c r="F33" s="136"/>
      <c r="G33" s="12"/>
    </row>
    <row r="34" spans="1:7" x14ac:dyDescent="0.2">
      <c r="A34" s="14"/>
      <c r="F34" s="136"/>
      <c r="G34" s="12"/>
    </row>
    <row r="35" spans="1:7" x14ac:dyDescent="0.2">
      <c r="A35" s="14"/>
      <c r="F35" s="136"/>
      <c r="G35" s="12"/>
    </row>
    <row r="36" spans="1:7" x14ac:dyDescent="0.2">
      <c r="A36" s="14"/>
      <c r="F36" s="136"/>
      <c r="G36" s="12"/>
    </row>
    <row r="37" spans="1:7" x14ac:dyDescent="0.2">
      <c r="A37" s="14"/>
      <c r="F37" s="136"/>
      <c r="G37" s="12"/>
    </row>
    <row r="38" spans="1:7" x14ac:dyDescent="0.2">
      <c r="A38" s="14"/>
      <c r="F38" s="136"/>
      <c r="G38" s="12"/>
    </row>
    <row r="39" spans="1:7" x14ac:dyDescent="0.2">
      <c r="A39" s="14"/>
      <c r="F39" s="136"/>
      <c r="G39" s="12"/>
    </row>
    <row r="40" spans="1:7" x14ac:dyDescent="0.2">
      <c r="A40" s="14"/>
      <c r="F40" s="136"/>
      <c r="G40" s="12"/>
    </row>
    <row r="41" spans="1:7" x14ac:dyDescent="0.2">
      <c r="A41" s="14"/>
      <c r="F41" s="136"/>
      <c r="G41" s="12"/>
    </row>
    <row r="42" spans="1:7" x14ac:dyDescent="0.2">
      <c r="A42" s="14"/>
      <c r="F42" s="136"/>
      <c r="G42" s="12"/>
    </row>
    <row r="43" spans="1:7" x14ac:dyDescent="0.2">
      <c r="A43" s="14"/>
      <c r="F43" s="136"/>
      <c r="G43" s="12"/>
    </row>
    <row r="44" spans="1:7" x14ac:dyDescent="0.2">
      <c r="A44" s="14"/>
      <c r="F44" s="136"/>
      <c r="G44" s="12"/>
    </row>
    <row r="45" spans="1:7" x14ac:dyDescent="0.2">
      <c r="A45" s="14"/>
      <c r="F45" s="136"/>
      <c r="G45" s="12"/>
    </row>
    <row r="46" spans="1:7" x14ac:dyDescent="0.2">
      <c r="A46" s="14"/>
      <c r="F46" s="136"/>
      <c r="G46" s="12"/>
    </row>
    <row r="47" spans="1:7" x14ac:dyDescent="0.2">
      <c r="A47" s="14"/>
      <c r="F47" s="136"/>
      <c r="G47" s="12"/>
    </row>
    <row r="48" spans="1:7" x14ac:dyDescent="0.2">
      <c r="A48" s="14"/>
      <c r="F48" s="136"/>
      <c r="G48" s="12"/>
    </row>
    <row r="49" spans="1:7" x14ac:dyDescent="0.2">
      <c r="A49" s="14"/>
      <c r="F49" s="136"/>
      <c r="G49" s="12"/>
    </row>
    <row r="50" spans="1:7" x14ac:dyDescent="0.2">
      <c r="A50" s="14"/>
      <c r="F50" s="136"/>
      <c r="G50" s="12"/>
    </row>
    <row r="51" spans="1:7" x14ac:dyDescent="0.2">
      <c r="A51" s="14"/>
      <c r="F51" s="136"/>
      <c r="G51" s="12"/>
    </row>
    <row r="52" spans="1:7" x14ac:dyDescent="0.2">
      <c r="A52" s="14"/>
      <c r="F52" s="136"/>
      <c r="G52" s="12"/>
    </row>
    <row r="53" spans="1:7" x14ac:dyDescent="0.2">
      <c r="A53" s="14"/>
      <c r="F53" s="136"/>
      <c r="G53" s="12"/>
    </row>
    <row r="54" spans="1:7" x14ac:dyDescent="0.2">
      <c r="A54" s="14"/>
      <c r="F54" s="136"/>
      <c r="G54" s="12"/>
    </row>
    <row r="55" spans="1:7" x14ac:dyDescent="0.2">
      <c r="A55" s="14"/>
      <c r="F55" s="136"/>
      <c r="G55" s="12"/>
    </row>
    <row r="56" spans="1:7" x14ac:dyDescent="0.2">
      <c r="A56" s="14"/>
      <c r="F56" s="136"/>
      <c r="G56" s="12"/>
    </row>
    <row r="57" spans="1:7" x14ac:dyDescent="0.2">
      <c r="A57" s="14"/>
      <c r="F57" s="136"/>
      <c r="G57" s="12"/>
    </row>
    <row r="58" spans="1:7" x14ac:dyDescent="0.2">
      <c r="A58" s="14"/>
      <c r="F58" s="136"/>
      <c r="G58" s="12"/>
    </row>
    <row r="59" spans="1:7" x14ac:dyDescent="0.2">
      <c r="A59" s="14"/>
      <c r="F59" s="136"/>
      <c r="G59" s="12"/>
    </row>
    <row r="60" spans="1:7" x14ac:dyDescent="0.2">
      <c r="A60" s="14"/>
      <c r="F60" s="136"/>
      <c r="G60" s="12"/>
    </row>
    <row r="61" spans="1:7" x14ac:dyDescent="0.2">
      <c r="A61" s="14"/>
      <c r="F61" s="136"/>
      <c r="G61" s="12"/>
    </row>
    <row r="62" spans="1:7" x14ac:dyDescent="0.2">
      <c r="A62" s="14"/>
      <c r="F62" s="136"/>
      <c r="G62" s="12"/>
    </row>
    <row r="63" spans="1:7" x14ac:dyDescent="0.2">
      <c r="A63" s="14"/>
      <c r="F63" s="136"/>
      <c r="G63" s="12"/>
    </row>
    <row r="64" spans="1:7" x14ac:dyDescent="0.2">
      <c r="A64" s="14"/>
      <c r="F64" s="136"/>
      <c r="G64" s="12"/>
    </row>
    <row r="65" spans="1:7" x14ac:dyDescent="0.2">
      <c r="A65" s="14"/>
      <c r="F65" s="136"/>
      <c r="G65" s="12"/>
    </row>
    <row r="66" spans="1:7" x14ac:dyDescent="0.2">
      <c r="A66" s="14"/>
      <c r="F66" s="136"/>
      <c r="G66" s="12"/>
    </row>
    <row r="67" spans="1:7" x14ac:dyDescent="0.2">
      <c r="A67" s="14"/>
      <c r="F67" s="136"/>
      <c r="G67" s="12"/>
    </row>
    <row r="68" spans="1:7" x14ac:dyDescent="0.2">
      <c r="A68" s="14"/>
      <c r="F68" s="136"/>
      <c r="G68" s="12"/>
    </row>
    <row r="69" spans="1:7" x14ac:dyDescent="0.2">
      <c r="A69" s="14"/>
      <c r="F69" s="136"/>
      <c r="G69" s="12"/>
    </row>
    <row r="70" spans="1:7" x14ac:dyDescent="0.2">
      <c r="A70" s="14"/>
      <c r="F70" s="136"/>
      <c r="G70" s="12"/>
    </row>
    <row r="71" spans="1:7" x14ac:dyDescent="0.2">
      <c r="A71" s="14"/>
      <c r="F71" s="136"/>
      <c r="G71" s="12"/>
    </row>
    <row r="72" spans="1:7" x14ac:dyDescent="0.2">
      <c r="A72" s="14"/>
      <c r="F72" s="136"/>
      <c r="G72" s="12"/>
    </row>
    <row r="73" spans="1:7" x14ac:dyDescent="0.2">
      <c r="A73" s="14"/>
      <c r="F73" s="136"/>
      <c r="G73" s="12"/>
    </row>
    <row r="74" spans="1:7" x14ac:dyDescent="0.2">
      <c r="A74" s="14"/>
      <c r="F74" s="136"/>
      <c r="G74" s="12"/>
    </row>
    <row r="75" spans="1:7" x14ac:dyDescent="0.2">
      <c r="A75" s="14"/>
      <c r="F75" s="136"/>
      <c r="G75" s="12"/>
    </row>
    <row r="76" spans="1:7" x14ac:dyDescent="0.2">
      <c r="A76" s="14"/>
      <c r="F76" s="136"/>
      <c r="G76" s="12"/>
    </row>
    <row r="77" spans="1:7" x14ac:dyDescent="0.2">
      <c r="A77" s="14"/>
      <c r="F77" s="136"/>
      <c r="G77" s="12"/>
    </row>
    <row r="78" spans="1:7" x14ac:dyDescent="0.2">
      <c r="A78" s="14"/>
      <c r="F78" s="136"/>
      <c r="G78" s="12"/>
    </row>
    <row r="79" spans="1:7" x14ac:dyDescent="0.2">
      <c r="A79" s="14"/>
      <c r="F79" s="136"/>
      <c r="G79" s="12"/>
    </row>
    <row r="80" spans="1:7" x14ac:dyDescent="0.2">
      <c r="A80" s="14"/>
      <c r="F80" s="136"/>
      <c r="G80" s="12"/>
    </row>
    <row r="81" spans="1:7" x14ac:dyDescent="0.2">
      <c r="A81" s="14"/>
      <c r="F81" s="136"/>
      <c r="G81" s="12"/>
    </row>
    <row r="82" spans="1:7" x14ac:dyDescent="0.2">
      <c r="A82" s="14"/>
      <c r="F82" s="136"/>
      <c r="G82" s="12"/>
    </row>
    <row r="83" spans="1:7" x14ac:dyDescent="0.2">
      <c r="A83" s="14"/>
      <c r="F83" s="136"/>
      <c r="G83" s="12"/>
    </row>
    <row r="84" spans="1:7" x14ac:dyDescent="0.2">
      <c r="A84" s="14"/>
      <c r="F84" s="136"/>
      <c r="G84" s="12"/>
    </row>
    <row r="85" spans="1:7" x14ac:dyDescent="0.2">
      <c r="A85" s="14"/>
      <c r="F85" s="136"/>
      <c r="G85" s="12"/>
    </row>
    <row r="86" spans="1:7" x14ac:dyDescent="0.2">
      <c r="A86" s="14"/>
      <c r="F86" s="136"/>
      <c r="G86" s="12"/>
    </row>
    <row r="87" spans="1:7" x14ac:dyDescent="0.2">
      <c r="A87" s="14"/>
      <c r="F87" s="136"/>
      <c r="G87" s="12"/>
    </row>
    <row r="88" spans="1:7" x14ac:dyDescent="0.2">
      <c r="A88" s="14"/>
      <c r="F88" s="136"/>
      <c r="G88" s="12"/>
    </row>
    <row r="89" spans="1:7" x14ac:dyDescent="0.2">
      <c r="A89" s="14"/>
      <c r="F89" s="136"/>
      <c r="G89" s="12"/>
    </row>
    <row r="90" spans="1:7" x14ac:dyDescent="0.2">
      <c r="A90" s="14"/>
      <c r="F90" s="136"/>
      <c r="G90" s="12"/>
    </row>
    <row r="91" spans="1:7" x14ac:dyDescent="0.2">
      <c r="A91" s="14"/>
      <c r="F91" s="136"/>
      <c r="G91" s="12"/>
    </row>
    <row r="92" spans="1:7" x14ac:dyDescent="0.2">
      <c r="A92" s="14"/>
      <c r="F92" s="136"/>
      <c r="G92" s="12"/>
    </row>
    <row r="93" spans="1:7" x14ac:dyDescent="0.2">
      <c r="A93" s="14"/>
      <c r="F93" s="136"/>
      <c r="G93" s="12"/>
    </row>
    <row r="94" spans="1:7" x14ac:dyDescent="0.2">
      <c r="A94" s="14"/>
      <c r="F94" s="136"/>
      <c r="G94" s="12"/>
    </row>
    <row r="95" spans="1:7" x14ac:dyDescent="0.2">
      <c r="A95" s="14"/>
      <c r="F95" s="136"/>
      <c r="G95" s="12"/>
    </row>
    <row r="96" spans="1:7" x14ac:dyDescent="0.2">
      <c r="A96" s="14"/>
      <c r="F96" s="136"/>
      <c r="G96" s="12"/>
    </row>
    <row r="97" spans="1:7" x14ac:dyDescent="0.2">
      <c r="A97" s="14"/>
      <c r="F97" s="136"/>
      <c r="G97" s="12"/>
    </row>
    <row r="98" spans="1:7" x14ac:dyDescent="0.2">
      <c r="A98" s="14"/>
      <c r="F98" s="136"/>
      <c r="G98" s="12"/>
    </row>
    <row r="99" spans="1:7" x14ac:dyDescent="0.2">
      <c r="A99" s="14"/>
      <c r="F99" s="136"/>
      <c r="G99" s="12"/>
    </row>
    <row r="100" spans="1:7" x14ac:dyDescent="0.2">
      <c r="A100" s="14"/>
      <c r="F100" s="136"/>
      <c r="G100" s="12"/>
    </row>
    <row r="101" spans="1:7" x14ac:dyDescent="0.2">
      <c r="A101" s="14"/>
      <c r="F101" s="136"/>
      <c r="G101" s="12"/>
    </row>
    <row r="102" spans="1:7" x14ac:dyDescent="0.2">
      <c r="A102" s="14"/>
      <c r="F102" s="136"/>
      <c r="G102" s="12"/>
    </row>
    <row r="103" spans="1:7" x14ac:dyDescent="0.2">
      <c r="A103" s="14"/>
      <c r="F103" s="136"/>
      <c r="G103" s="12"/>
    </row>
    <row r="104" spans="1:7" x14ac:dyDescent="0.2">
      <c r="A104" s="14"/>
      <c r="F104" s="136"/>
      <c r="G104" s="12"/>
    </row>
    <row r="105" spans="1:7" x14ac:dyDescent="0.2">
      <c r="A105" s="14"/>
      <c r="F105" s="136"/>
      <c r="G105" s="12"/>
    </row>
    <row r="106" spans="1:7" x14ac:dyDescent="0.2">
      <c r="A106" s="14"/>
      <c r="F106" s="136"/>
      <c r="G106" s="12"/>
    </row>
    <row r="107" spans="1:7" x14ac:dyDescent="0.2">
      <c r="A107" s="14"/>
      <c r="F107" s="136"/>
      <c r="G107" s="12"/>
    </row>
    <row r="108" spans="1:7" x14ac:dyDescent="0.2">
      <c r="A108" s="14"/>
      <c r="F108" s="136"/>
      <c r="G108" s="12"/>
    </row>
    <row r="109" spans="1:7" x14ac:dyDescent="0.2">
      <c r="A109" s="14"/>
      <c r="F109" s="136"/>
      <c r="G109" s="12"/>
    </row>
    <row r="110" spans="1:7" x14ac:dyDescent="0.2">
      <c r="A110" s="14"/>
      <c r="F110" s="136"/>
      <c r="G110" s="12"/>
    </row>
    <row r="111" spans="1:7" x14ac:dyDescent="0.2">
      <c r="A111" s="14"/>
      <c r="F111" s="136"/>
      <c r="G111" s="12"/>
    </row>
    <row r="112" spans="1:7" x14ac:dyDescent="0.2">
      <c r="A112" s="14"/>
      <c r="F112" s="136"/>
      <c r="G112" s="12"/>
    </row>
    <row r="113" spans="1:7" x14ac:dyDescent="0.2">
      <c r="A113" s="14"/>
      <c r="F113" s="136"/>
      <c r="G113" s="12"/>
    </row>
    <row r="114" spans="1:7" x14ac:dyDescent="0.2">
      <c r="A114" s="14"/>
      <c r="F114" s="136"/>
      <c r="G114" s="12"/>
    </row>
    <row r="115" spans="1:7" x14ac:dyDescent="0.2">
      <c r="A115" s="14"/>
      <c r="F115" s="136"/>
      <c r="G115" s="12"/>
    </row>
    <row r="116" spans="1:7" x14ac:dyDescent="0.2">
      <c r="A116" s="14"/>
      <c r="F116" s="136"/>
      <c r="G116" s="12"/>
    </row>
    <row r="117" spans="1:7" x14ac:dyDescent="0.2">
      <c r="A117" s="14"/>
      <c r="F117" s="136"/>
      <c r="G117" s="12"/>
    </row>
    <row r="118" spans="1:7" x14ac:dyDescent="0.2">
      <c r="A118" s="14"/>
      <c r="F118" s="136"/>
      <c r="G118" s="12"/>
    </row>
    <row r="119" spans="1:7" x14ac:dyDescent="0.2">
      <c r="A119" s="14"/>
      <c r="F119" s="136"/>
      <c r="G119" s="12"/>
    </row>
    <row r="120" spans="1:7" x14ac:dyDescent="0.2">
      <c r="A120" s="14"/>
      <c r="F120" s="136"/>
      <c r="G120" s="12"/>
    </row>
    <row r="121" spans="1:7" x14ac:dyDescent="0.2">
      <c r="A121" s="14"/>
      <c r="F121" s="136"/>
      <c r="G121" s="12"/>
    </row>
    <row r="122" spans="1:7" x14ac:dyDescent="0.2">
      <c r="A122" s="14"/>
      <c r="F122" s="136"/>
      <c r="G122" s="12"/>
    </row>
    <row r="123" spans="1:7" x14ac:dyDescent="0.2">
      <c r="A123" s="14"/>
      <c r="F123" s="136"/>
      <c r="G123" s="12"/>
    </row>
    <row r="124" spans="1:7" x14ac:dyDescent="0.2">
      <c r="A124" s="14"/>
      <c r="F124" s="136"/>
      <c r="G124" s="12"/>
    </row>
    <row r="125" spans="1:7" x14ac:dyDescent="0.2">
      <c r="A125" s="14"/>
      <c r="F125" s="136"/>
      <c r="G125" s="12"/>
    </row>
    <row r="126" spans="1:7" x14ac:dyDescent="0.2">
      <c r="A126" s="14"/>
      <c r="F126" s="136"/>
      <c r="G126" s="12"/>
    </row>
    <row r="127" spans="1:7" x14ac:dyDescent="0.2">
      <c r="A127" s="14"/>
      <c r="F127" s="136"/>
      <c r="G127" s="12"/>
    </row>
    <row r="128" spans="1:7" x14ac:dyDescent="0.2">
      <c r="A128" s="14"/>
      <c r="F128" s="136"/>
      <c r="G128" s="12"/>
    </row>
    <row r="129" spans="1:7" x14ac:dyDescent="0.2">
      <c r="A129" s="14"/>
      <c r="F129" s="136"/>
      <c r="G129" s="12"/>
    </row>
    <row r="130" spans="1:7" x14ac:dyDescent="0.2">
      <c r="A130" s="14"/>
      <c r="F130" s="136"/>
      <c r="G130" s="12"/>
    </row>
    <row r="131" spans="1:7" x14ac:dyDescent="0.2">
      <c r="A131" s="14"/>
      <c r="F131" s="136"/>
      <c r="G131" s="12"/>
    </row>
    <row r="132" spans="1:7" x14ac:dyDescent="0.2">
      <c r="A132" s="14"/>
      <c r="F132" s="136"/>
      <c r="G132" s="12"/>
    </row>
    <row r="133" spans="1:7" x14ac:dyDescent="0.2">
      <c r="A133" s="14"/>
      <c r="F133" s="136"/>
      <c r="G133" s="12"/>
    </row>
    <row r="134" spans="1:7" x14ac:dyDescent="0.2">
      <c r="A134" s="14"/>
      <c r="F134" s="136"/>
      <c r="G134" s="12"/>
    </row>
    <row r="135" spans="1:7" x14ac:dyDescent="0.2">
      <c r="A135" s="14"/>
      <c r="F135" s="136"/>
      <c r="G135" s="12"/>
    </row>
    <row r="136" spans="1:7" x14ac:dyDescent="0.2">
      <c r="A136" s="14"/>
      <c r="F136" s="136"/>
      <c r="G136" s="12"/>
    </row>
    <row r="137" spans="1:7" x14ac:dyDescent="0.2">
      <c r="A137" s="14"/>
      <c r="F137" s="136"/>
      <c r="G137" s="12"/>
    </row>
    <row r="138" spans="1:7" x14ac:dyDescent="0.2">
      <c r="A138" s="14"/>
      <c r="F138" s="136"/>
      <c r="G138" s="12"/>
    </row>
    <row r="139" spans="1:7" x14ac:dyDescent="0.2">
      <c r="A139" s="14"/>
      <c r="F139" s="136"/>
      <c r="G139" s="12"/>
    </row>
    <row r="140" spans="1:7" x14ac:dyDescent="0.2">
      <c r="A140" s="14"/>
      <c r="F140" s="136"/>
      <c r="G140" s="12"/>
    </row>
    <row r="141" spans="1:7" x14ac:dyDescent="0.2">
      <c r="A141" s="14"/>
      <c r="F141" s="136"/>
      <c r="G141" s="12"/>
    </row>
    <row r="142" spans="1:7" x14ac:dyDescent="0.2">
      <c r="A142" s="14"/>
      <c r="F142" s="136"/>
      <c r="G142" s="12"/>
    </row>
    <row r="143" spans="1:7" x14ac:dyDescent="0.2">
      <c r="A143" s="14"/>
      <c r="F143" s="136"/>
      <c r="G143" s="12"/>
    </row>
    <row r="144" spans="1:7" x14ac:dyDescent="0.2">
      <c r="A144" s="14"/>
      <c r="F144" s="136"/>
      <c r="G144" s="12"/>
    </row>
    <row r="145" spans="1:7" x14ac:dyDescent="0.2">
      <c r="A145" s="14"/>
      <c r="F145" s="136"/>
      <c r="G145" s="12"/>
    </row>
    <row r="146" spans="1:7" x14ac:dyDescent="0.2">
      <c r="A146" s="14"/>
      <c r="F146" s="136"/>
      <c r="G146" s="12"/>
    </row>
    <row r="147" spans="1:7" x14ac:dyDescent="0.2">
      <c r="A147" s="14"/>
      <c r="F147" s="136"/>
      <c r="G147" s="12"/>
    </row>
    <row r="148" spans="1:7" x14ac:dyDescent="0.2">
      <c r="A148" s="14"/>
      <c r="F148" s="136"/>
      <c r="G148" s="12"/>
    </row>
    <row r="149" spans="1:7" x14ac:dyDescent="0.2">
      <c r="A149" s="14"/>
      <c r="F149" s="136"/>
      <c r="G149" s="12"/>
    </row>
    <row r="150" spans="1:7" x14ac:dyDescent="0.2">
      <c r="A150" s="14"/>
      <c r="F150" s="136"/>
      <c r="G150" s="12"/>
    </row>
    <row r="151" spans="1:7" x14ac:dyDescent="0.2">
      <c r="A151" s="14"/>
      <c r="F151" s="136"/>
      <c r="G151" s="12"/>
    </row>
    <row r="152" spans="1:7" x14ac:dyDescent="0.2">
      <c r="A152" s="14"/>
      <c r="F152" s="136"/>
      <c r="G152" s="12"/>
    </row>
    <row r="153" spans="1:7" x14ac:dyDescent="0.2">
      <c r="A153" s="14"/>
      <c r="F153" s="136"/>
      <c r="G153" s="12"/>
    </row>
    <row r="154" spans="1:7" x14ac:dyDescent="0.2">
      <c r="A154" s="14"/>
      <c r="F154" s="136"/>
      <c r="G154" s="12"/>
    </row>
    <row r="155" spans="1:7" x14ac:dyDescent="0.2">
      <c r="A155" s="14"/>
      <c r="F155" s="136"/>
      <c r="G155" s="12"/>
    </row>
    <row r="156" spans="1:7" x14ac:dyDescent="0.2">
      <c r="A156" s="14"/>
      <c r="F156" s="136"/>
      <c r="G156" s="12"/>
    </row>
    <row r="157" spans="1:7" x14ac:dyDescent="0.2">
      <c r="A157" s="14"/>
      <c r="F157" s="136"/>
      <c r="G157" s="12"/>
    </row>
    <row r="158" spans="1:7" x14ac:dyDescent="0.2">
      <c r="A158" s="14"/>
      <c r="F158" s="136"/>
      <c r="G158" s="12"/>
    </row>
    <row r="159" spans="1:7" x14ac:dyDescent="0.2">
      <c r="A159" s="14"/>
      <c r="F159" s="136"/>
      <c r="G159" s="12"/>
    </row>
    <row r="160" spans="1:7" x14ac:dyDescent="0.2">
      <c r="A160" s="14"/>
      <c r="F160" s="136"/>
      <c r="G160" s="12"/>
    </row>
    <row r="161" spans="1:7" x14ac:dyDescent="0.2">
      <c r="A161" s="14"/>
      <c r="F161" s="136"/>
      <c r="G161" s="12"/>
    </row>
    <row r="162" spans="1:7" x14ac:dyDescent="0.2">
      <c r="A162" s="14"/>
      <c r="F162" s="136"/>
      <c r="G162" s="12"/>
    </row>
    <row r="163" spans="1:7" x14ac:dyDescent="0.2">
      <c r="A163" s="14"/>
      <c r="F163" s="136"/>
      <c r="G163" s="12"/>
    </row>
    <row r="164" spans="1:7" x14ac:dyDescent="0.2">
      <c r="A164" s="14"/>
      <c r="F164" s="136"/>
      <c r="G164" s="12"/>
    </row>
    <row r="165" spans="1:7" x14ac:dyDescent="0.2">
      <c r="A165" s="14"/>
      <c r="F165" s="136"/>
      <c r="G165" s="12"/>
    </row>
    <row r="166" spans="1:7" x14ac:dyDescent="0.2">
      <c r="A166" s="14"/>
      <c r="F166" s="136"/>
      <c r="G166" s="12"/>
    </row>
    <row r="167" spans="1:7" x14ac:dyDescent="0.2">
      <c r="A167" s="14"/>
      <c r="F167" s="136"/>
      <c r="G167" s="12"/>
    </row>
    <row r="168" spans="1:7" x14ac:dyDescent="0.2">
      <c r="A168" s="14"/>
      <c r="F168" s="136"/>
      <c r="G168" s="12"/>
    </row>
    <row r="169" spans="1:7" x14ac:dyDescent="0.2">
      <c r="A169" s="14"/>
      <c r="F169" s="136"/>
      <c r="G169" s="12"/>
    </row>
    <row r="170" spans="1:7" x14ac:dyDescent="0.2">
      <c r="A170" s="14"/>
      <c r="F170" s="136"/>
      <c r="G170" s="12"/>
    </row>
    <row r="171" spans="1:7" x14ac:dyDescent="0.2">
      <c r="A171" s="14"/>
      <c r="F171" s="136"/>
      <c r="G171" s="12"/>
    </row>
    <row r="172" spans="1:7" x14ac:dyDescent="0.2">
      <c r="A172" s="14"/>
      <c r="F172" s="136"/>
      <c r="G172" s="12"/>
    </row>
    <row r="173" spans="1:7" x14ac:dyDescent="0.2">
      <c r="A173" s="14"/>
      <c r="F173" s="136"/>
      <c r="G173" s="12"/>
    </row>
    <row r="174" spans="1:7" x14ac:dyDescent="0.2">
      <c r="A174" s="14"/>
      <c r="F174" s="136"/>
      <c r="G174" s="12"/>
    </row>
    <row r="175" spans="1:7" x14ac:dyDescent="0.2">
      <c r="A175" s="14"/>
      <c r="F175" s="136"/>
      <c r="G175" s="12"/>
    </row>
    <row r="176" spans="1:7" x14ac:dyDescent="0.2">
      <c r="A176" s="14"/>
      <c r="F176" s="136"/>
      <c r="G176" s="12"/>
    </row>
    <row r="177" spans="1:7" x14ac:dyDescent="0.2">
      <c r="A177" s="14"/>
      <c r="F177" s="136"/>
      <c r="G177" s="12"/>
    </row>
    <row r="178" spans="1:7" x14ac:dyDescent="0.2">
      <c r="A178" s="14"/>
      <c r="F178" s="136"/>
      <c r="G178" s="12"/>
    </row>
    <row r="179" spans="1:7" x14ac:dyDescent="0.2">
      <c r="A179" s="14"/>
      <c r="F179" s="136"/>
      <c r="G179" s="12"/>
    </row>
    <row r="180" spans="1:7" x14ac:dyDescent="0.2">
      <c r="A180" s="14"/>
      <c r="F180" s="136"/>
      <c r="G180" s="12"/>
    </row>
    <row r="181" spans="1:7" x14ac:dyDescent="0.2">
      <c r="A181" s="14"/>
      <c r="F181" s="136"/>
      <c r="G181" s="12"/>
    </row>
    <row r="182" spans="1:7" x14ac:dyDescent="0.2">
      <c r="A182" s="14"/>
      <c r="F182" s="136"/>
      <c r="G182" s="12"/>
    </row>
    <row r="183" spans="1:7" x14ac:dyDescent="0.2">
      <c r="A183" s="14"/>
      <c r="F183" s="136"/>
      <c r="G183" s="12"/>
    </row>
    <row r="184" spans="1:7" x14ac:dyDescent="0.2">
      <c r="A184" s="14"/>
      <c r="F184" s="136"/>
      <c r="G184" s="12"/>
    </row>
    <row r="185" spans="1:7" x14ac:dyDescent="0.2">
      <c r="A185" s="14"/>
      <c r="F185" s="136"/>
      <c r="G185" s="12"/>
    </row>
    <row r="186" spans="1:7" x14ac:dyDescent="0.2">
      <c r="A186" s="14"/>
      <c r="F186" s="136"/>
      <c r="G186" s="12"/>
    </row>
    <row r="187" spans="1:7" x14ac:dyDescent="0.2">
      <c r="A187" s="14"/>
      <c r="F187" s="136"/>
      <c r="G187" s="12"/>
    </row>
    <row r="188" spans="1:7" x14ac:dyDescent="0.2">
      <c r="A188" s="14"/>
      <c r="F188" s="136"/>
      <c r="G188" s="12"/>
    </row>
    <row r="189" spans="1:7" x14ac:dyDescent="0.2">
      <c r="A189" s="14"/>
      <c r="F189" s="136"/>
      <c r="G189" s="12"/>
    </row>
    <row r="190" spans="1:7" x14ac:dyDescent="0.2">
      <c r="A190" s="14"/>
      <c r="F190" s="136"/>
      <c r="G190" s="12"/>
    </row>
    <row r="191" spans="1:7" x14ac:dyDescent="0.2">
      <c r="A191" s="14"/>
      <c r="F191" s="136"/>
      <c r="G191" s="12"/>
    </row>
    <row r="192" spans="1:7" x14ac:dyDescent="0.2">
      <c r="A192" s="14"/>
      <c r="F192" s="136"/>
      <c r="G192" s="12"/>
    </row>
    <row r="193" spans="1:7" x14ac:dyDescent="0.2">
      <c r="A193" s="14"/>
      <c r="F193" s="136"/>
      <c r="G193" s="12"/>
    </row>
    <row r="194" spans="1:7" x14ac:dyDescent="0.2">
      <c r="A194" s="14"/>
      <c r="F194" s="136"/>
      <c r="G194" s="12"/>
    </row>
    <row r="195" spans="1:7" x14ac:dyDescent="0.2">
      <c r="A195" s="14"/>
      <c r="F195" s="136"/>
      <c r="G195" s="12"/>
    </row>
    <row r="196" spans="1:7" x14ac:dyDescent="0.2">
      <c r="A196" s="14"/>
      <c r="F196" s="136"/>
      <c r="G196" s="12"/>
    </row>
    <row r="197" spans="1:7" x14ac:dyDescent="0.2">
      <c r="A197" s="14"/>
      <c r="F197" s="136"/>
      <c r="G197" s="12"/>
    </row>
    <row r="198" spans="1:7" x14ac:dyDescent="0.2">
      <c r="A198" s="14"/>
      <c r="F198" s="136"/>
      <c r="G198" s="12"/>
    </row>
    <row r="199" spans="1:7" x14ac:dyDescent="0.2">
      <c r="A199" s="14"/>
      <c r="F199" s="136"/>
      <c r="G199" s="12"/>
    </row>
    <row r="200" spans="1:7" x14ac:dyDescent="0.2">
      <c r="A200" s="14"/>
      <c r="F200" s="136"/>
      <c r="G200" s="12"/>
    </row>
    <row r="201" spans="1:7" x14ac:dyDescent="0.2">
      <c r="A201" s="14"/>
      <c r="F201" s="136"/>
      <c r="G201" s="12"/>
    </row>
    <row r="202" spans="1:7" x14ac:dyDescent="0.2">
      <c r="A202" s="14"/>
      <c r="F202" s="136"/>
      <c r="G202" s="12"/>
    </row>
    <row r="203" spans="1:7" x14ac:dyDescent="0.2">
      <c r="A203" s="14"/>
      <c r="F203" s="136"/>
      <c r="G203" s="12"/>
    </row>
    <row r="204" spans="1:7" x14ac:dyDescent="0.2">
      <c r="A204" s="14"/>
      <c r="F204" s="136"/>
      <c r="G204" s="12"/>
    </row>
    <row r="205" spans="1:7" x14ac:dyDescent="0.2">
      <c r="A205" s="14"/>
      <c r="F205" s="136"/>
      <c r="G205" s="12"/>
    </row>
    <row r="206" spans="1:7" x14ac:dyDescent="0.2">
      <c r="A206" s="14"/>
      <c r="F206" s="136"/>
      <c r="G206" s="12"/>
    </row>
    <row r="207" spans="1:7" x14ac:dyDescent="0.2">
      <c r="A207" s="14"/>
      <c r="F207" s="136"/>
      <c r="G207" s="12"/>
    </row>
    <row r="208" spans="1:7" x14ac:dyDescent="0.2">
      <c r="A208" s="14"/>
      <c r="F208" s="136"/>
      <c r="G208" s="12"/>
    </row>
    <row r="209" spans="1:7" x14ac:dyDescent="0.2">
      <c r="A209" s="14"/>
      <c r="F209" s="136"/>
      <c r="G209" s="12"/>
    </row>
    <row r="210" spans="1:7" x14ac:dyDescent="0.2">
      <c r="A210" s="14"/>
      <c r="F210" s="136"/>
      <c r="G210" s="12"/>
    </row>
    <row r="211" spans="1:7" x14ac:dyDescent="0.2">
      <c r="A211" s="14"/>
      <c r="F211" s="136"/>
      <c r="G211" s="12"/>
    </row>
    <row r="212" spans="1:7" x14ac:dyDescent="0.2">
      <c r="A212" s="14"/>
      <c r="F212" s="136"/>
      <c r="G212" s="12"/>
    </row>
    <row r="213" spans="1:7" x14ac:dyDescent="0.2">
      <c r="A213" s="14"/>
      <c r="F213" s="136"/>
      <c r="G213" s="12"/>
    </row>
    <row r="214" spans="1:7" x14ac:dyDescent="0.2">
      <c r="A214" s="14"/>
      <c r="F214" s="136"/>
      <c r="G214" s="12"/>
    </row>
    <row r="215" spans="1:7" x14ac:dyDescent="0.2">
      <c r="A215" s="14"/>
      <c r="F215" s="136"/>
      <c r="G215" s="12"/>
    </row>
    <row r="216" spans="1:7" x14ac:dyDescent="0.2">
      <c r="A216" s="14"/>
      <c r="F216" s="136"/>
      <c r="G216" s="12"/>
    </row>
    <row r="217" spans="1:7" x14ac:dyDescent="0.2">
      <c r="A217" s="14"/>
      <c r="F217" s="136"/>
      <c r="G217" s="12"/>
    </row>
    <row r="218" spans="1:7" x14ac:dyDescent="0.2">
      <c r="A218" s="14"/>
      <c r="F218" s="136"/>
      <c r="G218" s="12"/>
    </row>
    <row r="219" spans="1:7" x14ac:dyDescent="0.2">
      <c r="A219" s="14"/>
      <c r="F219" s="136"/>
      <c r="G219" s="12"/>
    </row>
    <row r="220" spans="1:7" x14ac:dyDescent="0.2">
      <c r="A220" s="14"/>
      <c r="F220" s="136"/>
      <c r="G220" s="12"/>
    </row>
    <row r="221" spans="1:7" x14ac:dyDescent="0.2">
      <c r="A221" s="14"/>
      <c r="F221" s="136"/>
      <c r="G221" s="12"/>
    </row>
    <row r="222" spans="1:7" x14ac:dyDescent="0.2">
      <c r="A222" s="14"/>
      <c r="F222" s="136"/>
      <c r="G222" s="12"/>
    </row>
    <row r="223" spans="1:7" x14ac:dyDescent="0.2">
      <c r="A223" s="14"/>
      <c r="F223" s="136"/>
      <c r="G223" s="12"/>
    </row>
    <row r="224" spans="1:7" x14ac:dyDescent="0.2">
      <c r="A224" s="14"/>
      <c r="F224" s="136"/>
      <c r="G224" s="12"/>
    </row>
    <row r="225" spans="1:7" x14ac:dyDescent="0.2">
      <c r="A225" s="14"/>
      <c r="F225" s="136"/>
      <c r="G225" s="12"/>
    </row>
    <row r="226" spans="1:7" x14ac:dyDescent="0.2">
      <c r="A226" s="14"/>
      <c r="F226" s="136"/>
      <c r="G226" s="12"/>
    </row>
    <row r="227" spans="1:7" x14ac:dyDescent="0.2">
      <c r="A227" s="14"/>
      <c r="F227" s="136"/>
      <c r="G227" s="12"/>
    </row>
    <row r="228" spans="1:7" x14ac:dyDescent="0.2">
      <c r="A228" s="14"/>
      <c r="F228" s="136"/>
      <c r="G228" s="12"/>
    </row>
    <row r="229" spans="1:7" x14ac:dyDescent="0.2">
      <c r="A229" s="14"/>
      <c r="F229" s="136"/>
      <c r="G229" s="12"/>
    </row>
    <row r="230" spans="1:7" x14ac:dyDescent="0.2">
      <c r="A230" s="14"/>
      <c r="F230" s="136"/>
      <c r="G230" s="12"/>
    </row>
    <row r="231" spans="1:7" x14ac:dyDescent="0.2">
      <c r="A231" s="14"/>
      <c r="F231" s="136"/>
      <c r="G231" s="12"/>
    </row>
    <row r="232" spans="1:7" x14ac:dyDescent="0.2">
      <c r="A232" s="14"/>
      <c r="F232" s="136"/>
      <c r="G232" s="12"/>
    </row>
    <row r="233" spans="1:7" x14ac:dyDescent="0.2">
      <c r="A233" s="14"/>
      <c r="F233" s="136"/>
      <c r="G233" s="12"/>
    </row>
    <row r="234" spans="1:7" x14ac:dyDescent="0.2">
      <c r="A234" s="14"/>
      <c r="F234" s="136"/>
      <c r="G234" s="12"/>
    </row>
    <row r="235" spans="1:7" x14ac:dyDescent="0.2">
      <c r="A235" s="14"/>
      <c r="F235" s="136"/>
      <c r="G235" s="12"/>
    </row>
    <row r="236" spans="1:7" x14ac:dyDescent="0.2">
      <c r="A236" s="14"/>
      <c r="F236" s="136"/>
      <c r="G236" s="12"/>
    </row>
    <row r="237" spans="1:7" x14ac:dyDescent="0.2">
      <c r="A237" s="14"/>
      <c r="F237" s="136"/>
      <c r="G237" s="12"/>
    </row>
    <row r="238" spans="1:7" x14ac:dyDescent="0.2">
      <c r="A238" s="14"/>
      <c r="F238" s="136"/>
      <c r="G238" s="12"/>
    </row>
    <row r="239" spans="1:7" x14ac:dyDescent="0.2">
      <c r="A239" s="14"/>
      <c r="F239" s="136"/>
      <c r="G239" s="12"/>
    </row>
    <row r="240" spans="1:7" x14ac:dyDescent="0.2">
      <c r="A240" s="14"/>
      <c r="F240" s="136"/>
      <c r="G240" s="12"/>
    </row>
    <row r="241" spans="1:7" x14ac:dyDescent="0.2">
      <c r="A241" s="14"/>
      <c r="F241" s="136"/>
      <c r="G241" s="12"/>
    </row>
    <row r="242" spans="1:7" x14ac:dyDescent="0.2">
      <c r="A242" s="14"/>
      <c r="F242" s="136"/>
      <c r="G242" s="12"/>
    </row>
    <row r="243" spans="1:7" x14ac:dyDescent="0.2">
      <c r="A243" s="14"/>
      <c r="F243" s="136"/>
      <c r="G243" s="12"/>
    </row>
    <row r="244" spans="1:7" x14ac:dyDescent="0.2">
      <c r="A244" s="14"/>
      <c r="F244" s="136"/>
      <c r="G244" s="12"/>
    </row>
    <row r="245" spans="1:7" x14ac:dyDescent="0.2">
      <c r="A245" s="14"/>
      <c r="F245" s="136"/>
      <c r="G245" s="12"/>
    </row>
    <row r="246" spans="1:7" x14ac:dyDescent="0.2">
      <c r="A246" s="14"/>
      <c r="F246" s="136"/>
      <c r="G246" s="12"/>
    </row>
    <row r="247" spans="1:7" x14ac:dyDescent="0.2">
      <c r="A247" s="14"/>
      <c r="F247" s="136"/>
      <c r="G247" s="12"/>
    </row>
    <row r="248" spans="1:7" x14ac:dyDescent="0.2">
      <c r="A248" s="14"/>
      <c r="F248" s="136"/>
      <c r="G248" s="12"/>
    </row>
    <row r="249" spans="1:7" x14ac:dyDescent="0.2">
      <c r="A249" s="14"/>
      <c r="F249" s="136"/>
      <c r="G249" s="12"/>
    </row>
    <row r="250" spans="1:7" x14ac:dyDescent="0.2">
      <c r="A250" s="14"/>
      <c r="F250" s="136"/>
      <c r="G250" s="12"/>
    </row>
    <row r="251" spans="1:7" x14ac:dyDescent="0.2">
      <c r="A251" s="14"/>
      <c r="F251" s="136"/>
      <c r="G251" s="12"/>
    </row>
    <row r="252" spans="1:7" x14ac:dyDescent="0.2">
      <c r="A252" s="14"/>
      <c r="F252" s="136"/>
      <c r="G252" s="12"/>
    </row>
    <row r="253" spans="1:7" x14ac:dyDescent="0.2">
      <c r="A253" s="14"/>
      <c r="F253" s="136"/>
      <c r="G253" s="12"/>
    </row>
    <row r="254" spans="1:7" x14ac:dyDescent="0.2">
      <c r="A254" s="14"/>
      <c r="F254" s="136"/>
      <c r="G254" s="12"/>
    </row>
    <row r="255" spans="1:7" x14ac:dyDescent="0.2">
      <c r="A255" s="14"/>
      <c r="F255" s="136"/>
      <c r="G255" s="12"/>
    </row>
    <row r="256" spans="1:7" x14ac:dyDescent="0.2">
      <c r="A256" s="14"/>
      <c r="F256" s="136"/>
      <c r="G256" s="12"/>
    </row>
    <row r="257" spans="1:7" x14ac:dyDescent="0.2">
      <c r="A257" s="14"/>
      <c r="F257" s="136"/>
      <c r="G257" s="12"/>
    </row>
    <row r="258" spans="1:7" x14ac:dyDescent="0.2">
      <c r="A258" s="14"/>
      <c r="F258" s="136"/>
      <c r="G258" s="12"/>
    </row>
    <row r="259" spans="1:7" x14ac:dyDescent="0.2">
      <c r="A259" s="14"/>
      <c r="F259" s="136"/>
      <c r="G259" s="12"/>
    </row>
    <row r="260" spans="1:7" x14ac:dyDescent="0.2">
      <c r="A260" s="14"/>
      <c r="F260" s="136"/>
      <c r="G260" s="12"/>
    </row>
    <row r="261" spans="1:7" x14ac:dyDescent="0.2">
      <c r="A261" s="14"/>
      <c r="F261" s="136"/>
      <c r="G261" s="12"/>
    </row>
    <row r="262" spans="1:7" x14ac:dyDescent="0.2">
      <c r="A262" s="14"/>
      <c r="F262" s="136"/>
      <c r="G262" s="12"/>
    </row>
    <row r="263" spans="1:7" x14ac:dyDescent="0.2">
      <c r="A263" s="14"/>
      <c r="F263" s="136"/>
      <c r="G263" s="12"/>
    </row>
    <row r="264" spans="1:7" x14ac:dyDescent="0.2">
      <c r="A264" s="14"/>
      <c r="F264" s="136"/>
      <c r="G264" s="12"/>
    </row>
    <row r="265" spans="1:7" x14ac:dyDescent="0.2">
      <c r="A265" s="14"/>
      <c r="F265" s="136"/>
      <c r="G265" s="12"/>
    </row>
    <row r="266" spans="1:7" x14ac:dyDescent="0.2">
      <c r="A266" s="14"/>
      <c r="F266" s="136"/>
      <c r="G266" s="12"/>
    </row>
    <row r="267" spans="1:7" x14ac:dyDescent="0.2">
      <c r="A267" s="14"/>
      <c r="F267" s="136"/>
      <c r="G267" s="12"/>
    </row>
    <row r="268" spans="1:7" x14ac:dyDescent="0.2">
      <c r="A268" s="14"/>
      <c r="F268" s="136"/>
      <c r="G268" s="12"/>
    </row>
    <row r="269" spans="1:7" x14ac:dyDescent="0.2">
      <c r="A269" s="14"/>
      <c r="F269" s="136"/>
      <c r="G269" s="12"/>
    </row>
    <row r="270" spans="1:7" x14ac:dyDescent="0.2">
      <c r="A270" s="14"/>
      <c r="F270" s="136"/>
      <c r="G270" s="12"/>
    </row>
    <row r="271" spans="1:7" x14ac:dyDescent="0.2">
      <c r="A271" s="14"/>
      <c r="F271" s="136"/>
      <c r="G271" s="12"/>
    </row>
    <row r="272" spans="1:7" x14ac:dyDescent="0.2">
      <c r="A272" s="14"/>
      <c r="F272" s="136"/>
      <c r="G272" s="12"/>
    </row>
    <row r="273" spans="1:7" x14ac:dyDescent="0.2">
      <c r="A273" s="14"/>
      <c r="F273" s="136"/>
      <c r="G273" s="12"/>
    </row>
    <row r="274" spans="1:7" x14ac:dyDescent="0.2">
      <c r="A274" s="14"/>
      <c r="F274" s="136"/>
      <c r="G274" s="12"/>
    </row>
    <row r="275" spans="1:7" x14ac:dyDescent="0.2">
      <c r="A275" s="14"/>
      <c r="F275" s="136"/>
      <c r="G275" s="12"/>
    </row>
    <row r="276" spans="1:7" x14ac:dyDescent="0.2">
      <c r="A276" s="14"/>
      <c r="F276" s="136"/>
      <c r="G276" s="12"/>
    </row>
    <row r="277" spans="1:7" x14ac:dyDescent="0.2">
      <c r="A277" s="14"/>
      <c r="F277" s="136"/>
      <c r="G277" s="12"/>
    </row>
    <row r="278" spans="1:7" x14ac:dyDescent="0.2">
      <c r="A278" s="14"/>
      <c r="F278" s="136"/>
      <c r="G278" s="12"/>
    </row>
    <row r="279" spans="1:7" x14ac:dyDescent="0.2">
      <c r="A279" s="14"/>
      <c r="F279" s="136"/>
      <c r="G279" s="12"/>
    </row>
    <row r="280" spans="1:7" x14ac:dyDescent="0.2">
      <c r="A280" s="14"/>
      <c r="F280" s="136"/>
      <c r="G280" s="12"/>
    </row>
    <row r="281" spans="1:7" x14ac:dyDescent="0.2">
      <c r="A281" s="14"/>
      <c r="F281" s="136"/>
      <c r="G281" s="12"/>
    </row>
    <row r="282" spans="1:7" x14ac:dyDescent="0.2">
      <c r="A282" s="14"/>
      <c r="F282" s="136"/>
      <c r="G282" s="12"/>
    </row>
    <row r="283" spans="1:7" x14ac:dyDescent="0.2">
      <c r="A283" s="14"/>
      <c r="F283" s="136"/>
      <c r="G283" s="12"/>
    </row>
    <row r="284" spans="1:7" x14ac:dyDescent="0.2">
      <c r="A284" s="14"/>
      <c r="F284" s="136"/>
      <c r="G284" s="12"/>
    </row>
    <row r="285" spans="1:7" x14ac:dyDescent="0.2">
      <c r="A285" s="14"/>
      <c r="F285" s="136"/>
      <c r="G285" s="12"/>
    </row>
    <row r="286" spans="1:7" x14ac:dyDescent="0.2">
      <c r="A286" s="14"/>
      <c r="F286" s="136"/>
      <c r="G286" s="12"/>
    </row>
    <row r="287" spans="1:7" x14ac:dyDescent="0.2">
      <c r="A287" s="14"/>
      <c r="F287" s="136"/>
      <c r="G287" s="12"/>
    </row>
    <row r="288" spans="1:7" x14ac:dyDescent="0.2">
      <c r="A288" s="14"/>
      <c r="F288" s="136"/>
      <c r="G288" s="12"/>
    </row>
    <row r="289" spans="1:7" x14ac:dyDescent="0.2">
      <c r="A289" s="14"/>
      <c r="F289" s="136"/>
      <c r="G289" s="12"/>
    </row>
    <row r="290" spans="1:7" x14ac:dyDescent="0.2">
      <c r="A290" s="14"/>
      <c r="F290" s="136"/>
      <c r="G290" s="12"/>
    </row>
    <row r="291" spans="1:7" x14ac:dyDescent="0.2">
      <c r="A291" s="14"/>
      <c r="F291" s="136"/>
      <c r="G291" s="12"/>
    </row>
    <row r="292" spans="1:7" x14ac:dyDescent="0.2">
      <c r="A292" s="14"/>
      <c r="F292" s="136"/>
      <c r="G292" s="12"/>
    </row>
    <row r="293" spans="1:7" x14ac:dyDescent="0.2">
      <c r="A293" s="14"/>
      <c r="F293" s="136"/>
      <c r="G293" s="12"/>
    </row>
    <row r="294" spans="1:7" x14ac:dyDescent="0.2">
      <c r="A294" s="14"/>
      <c r="F294" s="136"/>
      <c r="G294" s="12"/>
    </row>
    <row r="295" spans="1:7" x14ac:dyDescent="0.2">
      <c r="A295" s="14"/>
      <c r="F295" s="136"/>
      <c r="G295" s="12"/>
    </row>
    <row r="296" spans="1:7" x14ac:dyDescent="0.2">
      <c r="A296" s="14"/>
      <c r="F296" s="136"/>
      <c r="G296" s="12"/>
    </row>
    <row r="297" spans="1:7" x14ac:dyDescent="0.2">
      <c r="A297" s="14"/>
      <c r="F297" s="136"/>
      <c r="G297" s="12"/>
    </row>
    <row r="298" spans="1:7" x14ac:dyDescent="0.2">
      <c r="A298" s="14"/>
      <c r="F298" s="136"/>
      <c r="G298" s="12"/>
    </row>
    <row r="299" spans="1:7" x14ac:dyDescent="0.2">
      <c r="A299" s="14"/>
      <c r="F299" s="136"/>
      <c r="G299" s="12"/>
    </row>
    <row r="300" spans="1:7" x14ac:dyDescent="0.2">
      <c r="A300" s="14"/>
      <c r="F300" s="136"/>
      <c r="G300" s="12"/>
    </row>
    <row r="301" spans="1:7" x14ac:dyDescent="0.2">
      <c r="A301" s="14"/>
      <c r="F301" s="136"/>
      <c r="G301" s="12"/>
    </row>
    <row r="302" spans="1:7" x14ac:dyDescent="0.2">
      <c r="A302" s="14"/>
      <c r="F302" s="136"/>
      <c r="G302" s="12"/>
    </row>
    <row r="303" spans="1:7" x14ac:dyDescent="0.2">
      <c r="A303" s="14"/>
      <c r="F303" s="136"/>
      <c r="G303" s="12"/>
    </row>
    <row r="304" spans="1:7" x14ac:dyDescent="0.2">
      <c r="A304" s="14"/>
      <c r="F304" s="136"/>
      <c r="G304" s="12"/>
    </row>
    <row r="305" spans="1:7" x14ac:dyDescent="0.2">
      <c r="A305" s="14"/>
      <c r="F305" s="136"/>
      <c r="G305" s="12"/>
    </row>
    <row r="306" spans="1:7" x14ac:dyDescent="0.2">
      <c r="A306" s="14"/>
      <c r="F306" s="136"/>
      <c r="G306" s="12"/>
    </row>
    <row r="307" spans="1:7" x14ac:dyDescent="0.2">
      <c r="A307" s="14"/>
      <c r="F307" s="136"/>
      <c r="G307" s="12"/>
    </row>
    <row r="308" spans="1:7" x14ac:dyDescent="0.2">
      <c r="A308" s="14"/>
      <c r="F308" s="136"/>
      <c r="G308" s="12"/>
    </row>
    <row r="309" spans="1:7" x14ac:dyDescent="0.2">
      <c r="A309" s="14"/>
      <c r="F309" s="136"/>
      <c r="G309" s="12"/>
    </row>
    <row r="310" spans="1:7" x14ac:dyDescent="0.2">
      <c r="A310" s="14"/>
      <c r="F310" s="136"/>
      <c r="G310" s="12"/>
    </row>
    <row r="311" spans="1:7" x14ac:dyDescent="0.2">
      <c r="A311" s="14"/>
      <c r="F311" s="136"/>
      <c r="G311" s="12"/>
    </row>
    <row r="312" spans="1:7" x14ac:dyDescent="0.2">
      <c r="A312" s="14"/>
      <c r="F312" s="136"/>
      <c r="G312" s="12"/>
    </row>
    <row r="313" spans="1:7" x14ac:dyDescent="0.2">
      <c r="A313" s="14"/>
      <c r="F313" s="136"/>
      <c r="G313" s="12"/>
    </row>
    <row r="314" spans="1:7" x14ac:dyDescent="0.2">
      <c r="A314" s="14"/>
      <c r="F314" s="136"/>
      <c r="G314" s="12"/>
    </row>
    <row r="315" spans="1:7" x14ac:dyDescent="0.2">
      <c r="A315" s="14"/>
      <c r="F315" s="136"/>
      <c r="G315" s="12"/>
    </row>
    <row r="316" spans="1:7" x14ac:dyDescent="0.2">
      <c r="A316" s="14"/>
      <c r="F316" s="136"/>
      <c r="G316" s="12"/>
    </row>
    <row r="317" spans="1:7" x14ac:dyDescent="0.2">
      <c r="A317" s="14"/>
      <c r="F317" s="136"/>
      <c r="G317" s="12"/>
    </row>
    <row r="318" spans="1:7" x14ac:dyDescent="0.2">
      <c r="A318" s="14"/>
      <c r="F318" s="136"/>
      <c r="G318" s="12"/>
    </row>
    <row r="319" spans="1:7" x14ac:dyDescent="0.2">
      <c r="A319" s="14"/>
      <c r="F319" s="136"/>
      <c r="G319" s="12"/>
    </row>
    <row r="320" spans="1:7" x14ac:dyDescent="0.2">
      <c r="A320" s="14"/>
      <c r="F320" s="136"/>
      <c r="G320" s="12"/>
    </row>
    <row r="321" spans="1:7" x14ac:dyDescent="0.2">
      <c r="A321" s="14"/>
      <c r="F321" s="136"/>
      <c r="G321" s="12"/>
    </row>
    <row r="322" spans="1:7" x14ac:dyDescent="0.2">
      <c r="A322" s="14"/>
      <c r="F322" s="136"/>
      <c r="G322" s="12"/>
    </row>
    <row r="323" spans="1:7" x14ac:dyDescent="0.2">
      <c r="A323" s="14"/>
      <c r="F323" s="136"/>
      <c r="G323" s="12"/>
    </row>
    <row r="324" spans="1:7" x14ac:dyDescent="0.2">
      <c r="A324" s="14"/>
      <c r="F324" s="136"/>
      <c r="G324" s="12"/>
    </row>
    <row r="325" spans="1:7" x14ac:dyDescent="0.2">
      <c r="A325" s="14"/>
      <c r="F325" s="136"/>
      <c r="G325" s="12"/>
    </row>
    <row r="326" spans="1:7" x14ac:dyDescent="0.2">
      <c r="A326" s="14"/>
      <c r="F326" s="136"/>
      <c r="G326" s="12"/>
    </row>
    <row r="327" spans="1:7" x14ac:dyDescent="0.2">
      <c r="A327" s="14"/>
      <c r="F327" s="136"/>
      <c r="G327" s="12"/>
    </row>
    <row r="328" spans="1:7" x14ac:dyDescent="0.2">
      <c r="A328" s="14"/>
      <c r="F328" s="136"/>
      <c r="G328" s="12"/>
    </row>
    <row r="329" spans="1:7" x14ac:dyDescent="0.2">
      <c r="A329" s="14"/>
      <c r="F329" s="136"/>
      <c r="G329" s="12"/>
    </row>
    <row r="330" spans="1:7" x14ac:dyDescent="0.2">
      <c r="A330" s="14"/>
      <c r="F330" s="136"/>
      <c r="G330" s="12"/>
    </row>
    <row r="331" spans="1:7" x14ac:dyDescent="0.2">
      <c r="A331" s="14"/>
      <c r="F331" s="136"/>
      <c r="G331" s="12"/>
    </row>
    <row r="332" spans="1:7" x14ac:dyDescent="0.2">
      <c r="A332" s="14"/>
      <c r="F332" s="136"/>
      <c r="G332" s="12"/>
    </row>
    <row r="333" spans="1:7" x14ac:dyDescent="0.2">
      <c r="A333" s="14"/>
      <c r="F333" s="136"/>
      <c r="G333" s="12"/>
    </row>
    <row r="334" spans="1:7" x14ac:dyDescent="0.2">
      <c r="A334" s="14"/>
      <c r="F334" s="136"/>
      <c r="G334" s="12"/>
    </row>
    <row r="335" spans="1:7" x14ac:dyDescent="0.2">
      <c r="A335" s="14"/>
      <c r="F335" s="136"/>
      <c r="G335" s="12"/>
    </row>
    <row r="336" spans="1:7" x14ac:dyDescent="0.2">
      <c r="A336" s="14"/>
      <c r="F336" s="136"/>
      <c r="G336" s="12"/>
    </row>
    <row r="337" spans="1:7" x14ac:dyDescent="0.2">
      <c r="A337" s="14"/>
      <c r="F337" s="136"/>
      <c r="G337" s="12"/>
    </row>
    <row r="338" spans="1:7" x14ac:dyDescent="0.2">
      <c r="A338" s="14"/>
      <c r="F338" s="136"/>
      <c r="G338" s="12"/>
    </row>
    <row r="339" spans="1:7" x14ac:dyDescent="0.2">
      <c r="A339" s="14"/>
      <c r="F339" s="136"/>
      <c r="G339" s="12"/>
    </row>
    <row r="340" spans="1:7" x14ac:dyDescent="0.2">
      <c r="A340" s="14"/>
      <c r="F340" s="136"/>
      <c r="G340" s="12"/>
    </row>
    <row r="341" spans="1:7" x14ac:dyDescent="0.2">
      <c r="A341" s="14"/>
      <c r="F341" s="136"/>
      <c r="G341" s="12"/>
    </row>
    <row r="342" spans="1:7" x14ac:dyDescent="0.2">
      <c r="A342" s="14"/>
      <c r="F342" s="136"/>
      <c r="G342" s="12"/>
    </row>
    <row r="343" spans="1:7" x14ac:dyDescent="0.2">
      <c r="A343" s="14"/>
      <c r="F343" s="136"/>
      <c r="G343" s="12"/>
    </row>
    <row r="344" spans="1:7" x14ac:dyDescent="0.2">
      <c r="A344" s="14"/>
      <c r="F344" s="136"/>
      <c r="G344" s="12"/>
    </row>
    <row r="345" spans="1:7" x14ac:dyDescent="0.2">
      <c r="A345" s="14"/>
      <c r="F345" s="136"/>
      <c r="G345" s="12"/>
    </row>
    <row r="346" spans="1:7" x14ac:dyDescent="0.2">
      <c r="A346" s="14"/>
      <c r="F346" s="136"/>
      <c r="G346" s="12"/>
    </row>
    <row r="347" spans="1:7" x14ac:dyDescent="0.2">
      <c r="A347" s="14"/>
      <c r="F347" s="136"/>
      <c r="G347" s="12"/>
    </row>
    <row r="348" spans="1:7" x14ac:dyDescent="0.2">
      <c r="A348" s="14"/>
      <c r="F348" s="136"/>
      <c r="G348" s="12"/>
    </row>
    <row r="349" spans="1:7" x14ac:dyDescent="0.2">
      <c r="A349" s="14"/>
      <c r="F349" s="136"/>
      <c r="G349" s="12"/>
    </row>
    <row r="350" spans="1:7" x14ac:dyDescent="0.2">
      <c r="A350" s="14"/>
      <c r="F350" s="136"/>
      <c r="G350" s="12"/>
    </row>
    <row r="351" spans="1:7" x14ac:dyDescent="0.2">
      <c r="A351" s="14"/>
      <c r="F351" s="136"/>
      <c r="G351" s="12"/>
    </row>
    <row r="352" spans="1:7" x14ac:dyDescent="0.2">
      <c r="A352" s="14"/>
      <c r="F352" s="136"/>
      <c r="G352" s="12"/>
    </row>
    <row r="353" spans="1:7" x14ac:dyDescent="0.2">
      <c r="A353" s="14"/>
      <c r="F353" s="136"/>
      <c r="G353" s="12"/>
    </row>
    <row r="354" spans="1:7" x14ac:dyDescent="0.2">
      <c r="A354" s="14"/>
      <c r="F354" s="136"/>
      <c r="G354" s="12"/>
    </row>
    <row r="355" spans="1:7" x14ac:dyDescent="0.2">
      <c r="A355" s="14"/>
      <c r="F355" s="136"/>
      <c r="G355" s="12"/>
    </row>
    <row r="356" spans="1:7" x14ac:dyDescent="0.2">
      <c r="A356" s="14"/>
      <c r="F356" s="136"/>
      <c r="G356" s="12"/>
    </row>
    <row r="357" spans="1:7" x14ac:dyDescent="0.2">
      <c r="A357" s="14"/>
      <c r="F357" s="136"/>
      <c r="G357" s="12"/>
    </row>
    <row r="358" spans="1:7" x14ac:dyDescent="0.2">
      <c r="A358" s="14"/>
      <c r="F358" s="136"/>
      <c r="G358" s="12"/>
    </row>
    <row r="359" spans="1:7" x14ac:dyDescent="0.2">
      <c r="A359" s="14"/>
      <c r="F359" s="136"/>
      <c r="G359" s="12"/>
    </row>
    <row r="360" spans="1:7" x14ac:dyDescent="0.2">
      <c r="A360" s="14"/>
      <c r="F360" s="136"/>
      <c r="G360" s="12"/>
    </row>
    <row r="361" spans="1:7" x14ac:dyDescent="0.2">
      <c r="A361" s="14"/>
      <c r="F361" s="136"/>
      <c r="G361" s="12"/>
    </row>
    <row r="362" spans="1:7" x14ac:dyDescent="0.2">
      <c r="A362" s="14"/>
      <c r="F362" s="136"/>
      <c r="G362" s="12"/>
    </row>
    <row r="363" spans="1:7" x14ac:dyDescent="0.2">
      <c r="A363" s="14"/>
      <c r="F363" s="136"/>
      <c r="G363" s="12"/>
    </row>
    <row r="364" spans="1:7" x14ac:dyDescent="0.2">
      <c r="A364" s="14"/>
      <c r="F364" s="136"/>
      <c r="G364" s="12"/>
    </row>
    <row r="365" spans="1:7" x14ac:dyDescent="0.2">
      <c r="A365" s="14"/>
      <c r="F365" s="136"/>
      <c r="G365" s="12"/>
    </row>
    <row r="366" spans="1:7" x14ac:dyDescent="0.2">
      <c r="A366" s="14"/>
      <c r="F366" s="136"/>
      <c r="G366" s="12"/>
    </row>
    <row r="367" spans="1:7" x14ac:dyDescent="0.2">
      <c r="A367" s="14"/>
      <c r="F367" s="136"/>
      <c r="G367" s="12"/>
    </row>
    <row r="368" spans="1:7" x14ac:dyDescent="0.2">
      <c r="A368" s="14"/>
      <c r="F368" s="136"/>
      <c r="G368" s="12"/>
    </row>
    <row r="369" spans="1:7" x14ac:dyDescent="0.2">
      <c r="A369" s="14"/>
      <c r="F369" s="136"/>
      <c r="G369" s="12"/>
    </row>
    <row r="370" spans="1:7" x14ac:dyDescent="0.2">
      <c r="A370" s="14"/>
      <c r="F370" s="136"/>
      <c r="G370" s="12"/>
    </row>
    <row r="371" spans="1:7" x14ac:dyDescent="0.2">
      <c r="A371" s="14"/>
      <c r="F371" s="136"/>
      <c r="G371" s="12"/>
    </row>
    <row r="372" spans="1:7" x14ac:dyDescent="0.2">
      <c r="A372" s="14"/>
      <c r="F372" s="136"/>
      <c r="G372" s="12"/>
    </row>
    <row r="373" spans="1:7" x14ac:dyDescent="0.2">
      <c r="A373" s="14"/>
      <c r="F373" s="136"/>
      <c r="G373" s="12"/>
    </row>
    <row r="374" spans="1:7" x14ac:dyDescent="0.2">
      <c r="A374" s="14"/>
      <c r="F374" s="136"/>
      <c r="G374" s="12"/>
    </row>
    <row r="375" spans="1:7" x14ac:dyDescent="0.2">
      <c r="A375" s="14"/>
      <c r="F375" s="136"/>
      <c r="G375" s="12"/>
    </row>
    <row r="376" spans="1:7" x14ac:dyDescent="0.2">
      <c r="A376" s="14"/>
      <c r="F376" s="136"/>
      <c r="G376" s="12"/>
    </row>
    <row r="377" spans="1:7" x14ac:dyDescent="0.2">
      <c r="A377" s="14"/>
      <c r="F377" s="136"/>
      <c r="G377" s="12"/>
    </row>
    <row r="378" spans="1:7" x14ac:dyDescent="0.2">
      <c r="A378" s="14"/>
      <c r="F378" s="136"/>
      <c r="G378" s="12"/>
    </row>
    <row r="379" spans="1:7" x14ac:dyDescent="0.2">
      <c r="A379" s="14"/>
      <c r="F379" s="136"/>
      <c r="G379" s="12"/>
    </row>
    <row r="380" spans="1:7" x14ac:dyDescent="0.2">
      <c r="A380" s="14"/>
      <c r="F380" s="136"/>
      <c r="G380" s="12"/>
    </row>
    <row r="381" spans="1:7" x14ac:dyDescent="0.2">
      <c r="A381" s="14"/>
      <c r="F381" s="136"/>
      <c r="G381" s="12"/>
    </row>
    <row r="382" spans="1:7" x14ac:dyDescent="0.2">
      <c r="A382" s="14"/>
      <c r="F382" s="136"/>
      <c r="G382" s="12"/>
    </row>
    <row r="383" spans="1:7" x14ac:dyDescent="0.2">
      <c r="A383" s="14"/>
      <c r="F383" s="136"/>
      <c r="G383" s="12"/>
    </row>
    <row r="384" spans="1:7" x14ac:dyDescent="0.2">
      <c r="A384" s="14"/>
      <c r="F384" s="136"/>
      <c r="G384" s="12"/>
    </row>
    <row r="385" spans="1:7" x14ac:dyDescent="0.2">
      <c r="A385" s="14"/>
      <c r="F385" s="136"/>
      <c r="G385" s="12"/>
    </row>
    <row r="386" spans="1:7" x14ac:dyDescent="0.2">
      <c r="A386" s="14"/>
      <c r="F386" s="136"/>
      <c r="G386" s="12"/>
    </row>
    <row r="387" spans="1:7" x14ac:dyDescent="0.2">
      <c r="A387" s="14"/>
      <c r="F387" s="136"/>
      <c r="G387" s="12"/>
    </row>
    <row r="388" spans="1:7" x14ac:dyDescent="0.2">
      <c r="A388" s="14"/>
      <c r="F388" s="136"/>
      <c r="G388" s="12"/>
    </row>
    <row r="389" spans="1:7" x14ac:dyDescent="0.2">
      <c r="A389" s="14"/>
      <c r="F389" s="136"/>
      <c r="G389" s="12"/>
    </row>
    <row r="390" spans="1:7" x14ac:dyDescent="0.2">
      <c r="A390" s="14"/>
      <c r="F390" s="136"/>
      <c r="G390" s="12"/>
    </row>
    <row r="391" spans="1:7" x14ac:dyDescent="0.2">
      <c r="A391" s="14"/>
      <c r="F391" s="136"/>
      <c r="G391" s="12"/>
    </row>
    <row r="392" spans="1:7" x14ac:dyDescent="0.2">
      <c r="A392" s="14"/>
      <c r="F392" s="136"/>
      <c r="G392" s="12"/>
    </row>
    <row r="393" spans="1:7" x14ac:dyDescent="0.2">
      <c r="A393" s="14"/>
      <c r="F393" s="136"/>
      <c r="G393" s="12"/>
    </row>
    <row r="394" spans="1:7" x14ac:dyDescent="0.2">
      <c r="A394" s="14"/>
      <c r="F394" s="136"/>
      <c r="G394" s="12"/>
    </row>
    <row r="395" spans="1:7" x14ac:dyDescent="0.2">
      <c r="A395" s="14"/>
      <c r="F395" s="136"/>
      <c r="G395" s="12"/>
    </row>
    <row r="396" spans="1:7" x14ac:dyDescent="0.2">
      <c r="A396" s="14"/>
      <c r="F396" s="136"/>
      <c r="G396" s="12"/>
    </row>
    <row r="397" spans="1:7" x14ac:dyDescent="0.2">
      <c r="A397" s="14"/>
      <c r="F397" s="136"/>
      <c r="G397" s="12"/>
    </row>
    <row r="398" spans="1:7" x14ac:dyDescent="0.2">
      <c r="A398" s="14"/>
      <c r="F398" s="136"/>
      <c r="G398" s="12"/>
    </row>
    <row r="399" spans="1:7" x14ac:dyDescent="0.2">
      <c r="A399" s="14"/>
      <c r="F399" s="136"/>
      <c r="G399" s="12"/>
    </row>
    <row r="400" spans="1:7" x14ac:dyDescent="0.2">
      <c r="A400" s="14"/>
      <c r="F400" s="136"/>
      <c r="G400" s="12"/>
    </row>
    <row r="401" spans="1:7" x14ac:dyDescent="0.2">
      <c r="A401" s="14"/>
      <c r="F401" s="136"/>
      <c r="G401" s="12"/>
    </row>
    <row r="402" spans="1:7" x14ac:dyDescent="0.2">
      <c r="A402" s="14"/>
      <c r="F402" s="136"/>
      <c r="G402" s="12"/>
    </row>
    <row r="403" spans="1:7" x14ac:dyDescent="0.2">
      <c r="A403" s="14"/>
      <c r="F403" s="136"/>
      <c r="G403" s="12"/>
    </row>
    <row r="404" spans="1:7" x14ac:dyDescent="0.2">
      <c r="A404" s="14"/>
      <c r="F404" s="136"/>
      <c r="G404" s="12"/>
    </row>
    <row r="405" spans="1:7" x14ac:dyDescent="0.2">
      <c r="A405" s="14"/>
      <c r="F405" s="136"/>
      <c r="G405" s="12"/>
    </row>
    <row r="406" spans="1:7" x14ac:dyDescent="0.2">
      <c r="A406" s="14"/>
      <c r="F406" s="136"/>
      <c r="G406" s="12"/>
    </row>
    <row r="407" spans="1:7" x14ac:dyDescent="0.2">
      <c r="A407" s="14"/>
      <c r="F407" s="136"/>
      <c r="G407" s="12"/>
    </row>
    <row r="408" spans="1:7" x14ac:dyDescent="0.2">
      <c r="A408" s="14"/>
      <c r="F408" s="136"/>
      <c r="G408" s="12"/>
    </row>
    <row r="409" spans="1:7" x14ac:dyDescent="0.2">
      <c r="A409" s="14"/>
      <c r="F409" s="136"/>
      <c r="G409" s="12"/>
    </row>
    <row r="410" spans="1:7" x14ac:dyDescent="0.2">
      <c r="A410" s="14"/>
      <c r="F410" s="136"/>
      <c r="G410" s="12"/>
    </row>
    <row r="411" spans="1:7" x14ac:dyDescent="0.2">
      <c r="A411" s="14"/>
      <c r="F411" s="136"/>
      <c r="G411" s="12"/>
    </row>
    <row r="412" spans="1:7" x14ac:dyDescent="0.2">
      <c r="A412" s="14"/>
      <c r="F412" s="136"/>
      <c r="G412" s="12"/>
    </row>
    <row r="413" spans="1:7" x14ac:dyDescent="0.2">
      <c r="A413" s="14"/>
      <c r="F413" s="136"/>
      <c r="G413" s="12"/>
    </row>
    <row r="414" spans="1:7" x14ac:dyDescent="0.2">
      <c r="A414" s="14"/>
      <c r="F414" s="136"/>
      <c r="G414" s="12"/>
    </row>
    <row r="415" spans="1:7" x14ac:dyDescent="0.2">
      <c r="A415" s="14"/>
      <c r="F415" s="136"/>
      <c r="G415" s="12"/>
    </row>
    <row r="416" spans="1:7" x14ac:dyDescent="0.2">
      <c r="A416" s="14"/>
      <c r="F416" s="136"/>
      <c r="G416" s="12"/>
    </row>
    <row r="417" spans="1:7" x14ac:dyDescent="0.2">
      <c r="A417" s="14"/>
      <c r="F417" s="136"/>
      <c r="G417" s="12"/>
    </row>
    <row r="418" spans="1:7" x14ac:dyDescent="0.2">
      <c r="A418" s="14"/>
      <c r="F418" s="136"/>
      <c r="G418" s="12"/>
    </row>
    <row r="419" spans="1:7" x14ac:dyDescent="0.2">
      <c r="A419" s="14"/>
      <c r="F419" s="136"/>
      <c r="G419" s="12"/>
    </row>
    <row r="420" spans="1:7" x14ac:dyDescent="0.2">
      <c r="A420" s="14"/>
      <c r="F420" s="136"/>
      <c r="G420" s="12"/>
    </row>
    <row r="421" spans="1:7" x14ac:dyDescent="0.2">
      <c r="A421" s="14"/>
      <c r="F421" s="136"/>
      <c r="G421" s="12"/>
    </row>
    <row r="422" spans="1:7" x14ac:dyDescent="0.2">
      <c r="A422" s="14"/>
      <c r="F422" s="136"/>
      <c r="G422" s="12"/>
    </row>
    <row r="423" spans="1:7" x14ac:dyDescent="0.2">
      <c r="A423" s="14"/>
      <c r="F423" s="136"/>
      <c r="G423" s="12"/>
    </row>
    <row r="424" spans="1:7" x14ac:dyDescent="0.2">
      <c r="A424" s="14"/>
      <c r="F424" s="136"/>
      <c r="G424" s="12"/>
    </row>
    <row r="425" spans="1:7" x14ac:dyDescent="0.2">
      <c r="A425" s="14"/>
      <c r="F425" s="136"/>
      <c r="G425" s="12"/>
    </row>
    <row r="426" spans="1:7" x14ac:dyDescent="0.2">
      <c r="A426" s="14"/>
      <c r="F426" s="136"/>
      <c r="G426" s="12"/>
    </row>
    <row r="427" spans="1:7" x14ac:dyDescent="0.2">
      <c r="A427" s="14"/>
      <c r="F427" s="136"/>
      <c r="G427" s="12"/>
    </row>
    <row r="428" spans="1:7" x14ac:dyDescent="0.2">
      <c r="A428" s="14"/>
      <c r="F428" s="136"/>
      <c r="G428" s="12"/>
    </row>
    <row r="429" spans="1:7" x14ac:dyDescent="0.2">
      <c r="A429" s="14"/>
      <c r="F429" s="136"/>
      <c r="G429" s="12"/>
    </row>
    <row r="430" spans="1:7" x14ac:dyDescent="0.2">
      <c r="A430" s="14"/>
      <c r="F430" s="136"/>
      <c r="G430" s="12"/>
    </row>
    <row r="431" spans="1:7" x14ac:dyDescent="0.2">
      <c r="A431" s="14"/>
      <c r="F431" s="136"/>
      <c r="G431" s="12"/>
    </row>
    <row r="432" spans="1:7" x14ac:dyDescent="0.2">
      <c r="A432" s="14"/>
      <c r="F432" s="136"/>
      <c r="G432" s="12"/>
    </row>
    <row r="433" spans="1:7" x14ac:dyDescent="0.2">
      <c r="A433" s="14"/>
      <c r="F433" s="136"/>
      <c r="G433" s="12"/>
    </row>
    <row r="434" spans="1:7" x14ac:dyDescent="0.2">
      <c r="A434" s="14"/>
      <c r="F434" s="136"/>
      <c r="G434" s="12"/>
    </row>
    <row r="435" spans="1:7" x14ac:dyDescent="0.2">
      <c r="A435" s="14"/>
      <c r="F435" s="136"/>
      <c r="G435" s="12"/>
    </row>
    <row r="436" spans="1:7" x14ac:dyDescent="0.2">
      <c r="A436" s="14"/>
      <c r="F436" s="136"/>
      <c r="G436" s="12"/>
    </row>
    <row r="437" spans="1:7" x14ac:dyDescent="0.2">
      <c r="A437" s="14"/>
      <c r="F437" s="136"/>
      <c r="G437" s="12"/>
    </row>
    <row r="438" spans="1:7" x14ac:dyDescent="0.2">
      <c r="A438" s="14"/>
      <c r="F438" s="136"/>
      <c r="G438" s="12"/>
    </row>
    <row r="439" spans="1:7" x14ac:dyDescent="0.2">
      <c r="A439" s="14"/>
      <c r="F439" s="136"/>
      <c r="G439" s="12"/>
    </row>
    <row r="440" spans="1:7" x14ac:dyDescent="0.2">
      <c r="A440" s="14"/>
      <c r="F440" s="136"/>
      <c r="G440" s="12"/>
    </row>
    <row r="441" spans="1:7" x14ac:dyDescent="0.2">
      <c r="A441" s="14"/>
      <c r="F441" s="136"/>
      <c r="G441" s="12"/>
    </row>
    <row r="442" spans="1:7" x14ac:dyDescent="0.2">
      <c r="A442" s="14"/>
      <c r="F442" s="136"/>
      <c r="G442" s="12"/>
    </row>
    <row r="443" spans="1:7" x14ac:dyDescent="0.2">
      <c r="A443" s="14"/>
      <c r="F443" s="136"/>
      <c r="G443" s="12"/>
    </row>
    <row r="444" spans="1:7" x14ac:dyDescent="0.2">
      <c r="A444" s="14"/>
      <c r="F444" s="136"/>
      <c r="G444" s="12"/>
    </row>
    <row r="445" spans="1:7" x14ac:dyDescent="0.2">
      <c r="A445" s="14"/>
      <c r="F445" s="136"/>
      <c r="G445" s="12"/>
    </row>
    <row r="446" spans="1:7" x14ac:dyDescent="0.2">
      <c r="A446" s="14"/>
      <c r="F446" s="136"/>
      <c r="G446" s="12"/>
    </row>
    <row r="447" spans="1:7" x14ac:dyDescent="0.2">
      <c r="A447" s="14"/>
      <c r="F447" s="136"/>
      <c r="G447" s="12"/>
    </row>
    <row r="448" spans="1:7" x14ac:dyDescent="0.2">
      <c r="A448" s="14"/>
      <c r="F448" s="136"/>
      <c r="G448" s="12"/>
    </row>
    <row r="449" spans="1:7" x14ac:dyDescent="0.2">
      <c r="A449" s="14"/>
      <c r="F449" s="136"/>
      <c r="G449" s="12"/>
    </row>
    <row r="450" spans="1:7" x14ac:dyDescent="0.2">
      <c r="A450" s="14"/>
      <c r="F450" s="136"/>
      <c r="G450" s="12"/>
    </row>
    <row r="451" spans="1:7" x14ac:dyDescent="0.2">
      <c r="A451" s="14"/>
      <c r="F451" s="136"/>
      <c r="G451" s="12"/>
    </row>
    <row r="452" spans="1:7" x14ac:dyDescent="0.2">
      <c r="A452" s="14"/>
      <c r="F452" s="136"/>
      <c r="G452" s="12"/>
    </row>
    <row r="453" spans="1:7" x14ac:dyDescent="0.2">
      <c r="A453" s="14"/>
      <c r="F453" s="136"/>
      <c r="G453" s="12"/>
    </row>
    <row r="454" spans="1:7" x14ac:dyDescent="0.2">
      <c r="A454" s="14"/>
      <c r="F454" s="136"/>
      <c r="G454" s="12"/>
    </row>
    <row r="455" spans="1:7" x14ac:dyDescent="0.2">
      <c r="A455" s="14"/>
      <c r="F455" s="136"/>
      <c r="G455" s="12"/>
    </row>
    <row r="456" spans="1:7" x14ac:dyDescent="0.2">
      <c r="A456" s="14"/>
      <c r="F456" s="136"/>
      <c r="G456" s="12"/>
    </row>
    <row r="457" spans="1:7" x14ac:dyDescent="0.2">
      <c r="A457" s="14"/>
      <c r="F457" s="136"/>
      <c r="G457" s="12"/>
    </row>
    <row r="458" spans="1:7" x14ac:dyDescent="0.2">
      <c r="A458" s="14"/>
      <c r="F458" s="136"/>
      <c r="G458" s="12"/>
    </row>
    <row r="459" spans="1:7" x14ac:dyDescent="0.2">
      <c r="A459" s="14"/>
      <c r="F459" s="136"/>
      <c r="G459" s="12"/>
    </row>
    <row r="460" spans="1:7" x14ac:dyDescent="0.2">
      <c r="A460" s="14"/>
      <c r="F460" s="136"/>
      <c r="G460" s="12"/>
    </row>
    <row r="461" spans="1:7" x14ac:dyDescent="0.2">
      <c r="A461" s="14"/>
      <c r="F461" s="136"/>
      <c r="G461" s="12"/>
    </row>
    <row r="462" spans="1:7" x14ac:dyDescent="0.2">
      <c r="A462" s="14"/>
      <c r="F462" s="136"/>
      <c r="G462" s="12"/>
    </row>
    <row r="463" spans="1:7" x14ac:dyDescent="0.2">
      <c r="A463" s="14"/>
      <c r="F463" s="136"/>
      <c r="G463" s="12"/>
    </row>
    <row r="464" spans="1:7" x14ac:dyDescent="0.2">
      <c r="A464" s="14"/>
      <c r="F464" s="136"/>
      <c r="G464" s="12"/>
    </row>
    <row r="465" spans="1:7" x14ac:dyDescent="0.2">
      <c r="A465" s="14"/>
      <c r="F465" s="136"/>
      <c r="G465" s="12"/>
    </row>
    <row r="466" spans="1:7" x14ac:dyDescent="0.2">
      <c r="A466" s="14"/>
      <c r="F466" s="136"/>
      <c r="G466" s="12"/>
    </row>
    <row r="467" spans="1:7" x14ac:dyDescent="0.2">
      <c r="A467" s="14"/>
      <c r="F467" s="136"/>
      <c r="G467" s="12"/>
    </row>
    <row r="468" spans="1:7" x14ac:dyDescent="0.2">
      <c r="A468" s="14"/>
      <c r="F468" s="136"/>
      <c r="G468" s="12"/>
    </row>
    <row r="469" spans="1:7" x14ac:dyDescent="0.2">
      <c r="A469" s="14"/>
      <c r="F469" s="136"/>
      <c r="G469" s="12"/>
    </row>
    <row r="470" spans="1:7" x14ac:dyDescent="0.2">
      <c r="A470" s="14"/>
      <c r="F470" s="136"/>
      <c r="G470" s="12"/>
    </row>
    <row r="471" spans="1:7" x14ac:dyDescent="0.2">
      <c r="A471" s="14"/>
      <c r="F471" s="136"/>
      <c r="G471" s="12"/>
    </row>
    <row r="472" spans="1:7" x14ac:dyDescent="0.2">
      <c r="A472" s="14"/>
      <c r="F472" s="136"/>
      <c r="G472" s="12"/>
    </row>
    <row r="473" spans="1:7" x14ac:dyDescent="0.2">
      <c r="A473" s="14"/>
      <c r="F473" s="136"/>
      <c r="G473" s="12"/>
    </row>
    <row r="474" spans="1:7" x14ac:dyDescent="0.2">
      <c r="A474" s="14"/>
      <c r="F474" s="136"/>
      <c r="G474" s="12"/>
    </row>
    <row r="475" spans="1:7" x14ac:dyDescent="0.2">
      <c r="A475" s="14"/>
      <c r="F475" s="136"/>
      <c r="G475" s="12"/>
    </row>
    <row r="476" spans="1:7" x14ac:dyDescent="0.2">
      <c r="A476" s="14"/>
      <c r="F476" s="136"/>
      <c r="G476" s="12"/>
    </row>
    <row r="477" spans="1:7" x14ac:dyDescent="0.2">
      <c r="A477" s="14"/>
      <c r="F477" s="136"/>
      <c r="G477" s="12"/>
    </row>
    <row r="478" spans="1:7" x14ac:dyDescent="0.2">
      <c r="A478" s="14"/>
      <c r="F478" s="136"/>
      <c r="G478" s="12"/>
    </row>
    <row r="479" spans="1:7" x14ac:dyDescent="0.2">
      <c r="A479" s="14"/>
      <c r="F479" s="136"/>
      <c r="G479" s="12"/>
    </row>
    <row r="480" spans="1:7" x14ac:dyDescent="0.2">
      <c r="A480" s="14"/>
      <c r="F480" s="136"/>
      <c r="G480" s="12"/>
    </row>
    <row r="481" spans="1:7" x14ac:dyDescent="0.2">
      <c r="A481" s="14"/>
      <c r="F481" s="136"/>
      <c r="G481" s="12"/>
    </row>
    <row r="482" spans="1:7" x14ac:dyDescent="0.2">
      <c r="A482" s="14"/>
      <c r="F482" s="136"/>
      <c r="G482" s="12"/>
    </row>
    <row r="483" spans="1:7" x14ac:dyDescent="0.2">
      <c r="A483" s="14"/>
      <c r="F483" s="136"/>
      <c r="G483" s="12"/>
    </row>
    <row r="484" spans="1:7" x14ac:dyDescent="0.2">
      <c r="A484" s="14"/>
      <c r="F484" s="136"/>
      <c r="G484" s="12"/>
    </row>
    <row r="485" spans="1:7" x14ac:dyDescent="0.2">
      <c r="A485" s="14"/>
      <c r="F485" s="136"/>
      <c r="G485" s="12"/>
    </row>
    <row r="486" spans="1:7" x14ac:dyDescent="0.2">
      <c r="A486" s="14"/>
      <c r="F486" s="136"/>
      <c r="G486" s="12"/>
    </row>
    <row r="487" spans="1:7" x14ac:dyDescent="0.2">
      <c r="A487" s="14"/>
      <c r="F487" s="136"/>
      <c r="G487" s="12"/>
    </row>
    <row r="488" spans="1:7" x14ac:dyDescent="0.2">
      <c r="A488" s="14"/>
      <c r="F488" s="136"/>
      <c r="G488" s="12"/>
    </row>
    <row r="489" spans="1:7" x14ac:dyDescent="0.2">
      <c r="A489" s="14"/>
      <c r="F489" s="136"/>
      <c r="G489" s="12"/>
    </row>
    <row r="490" spans="1:7" x14ac:dyDescent="0.2">
      <c r="A490" s="14"/>
      <c r="F490" s="136"/>
      <c r="G490" s="12"/>
    </row>
    <row r="491" spans="1:7" x14ac:dyDescent="0.2">
      <c r="A491" s="14"/>
      <c r="F491" s="136"/>
      <c r="G491" s="12"/>
    </row>
    <row r="492" spans="1:7" x14ac:dyDescent="0.2">
      <c r="A492" s="14"/>
      <c r="F492" s="136"/>
      <c r="G492" s="12"/>
    </row>
    <row r="493" spans="1:7" x14ac:dyDescent="0.2">
      <c r="A493" s="14"/>
      <c r="F493" s="136"/>
      <c r="G493" s="12"/>
    </row>
    <row r="494" spans="1:7" x14ac:dyDescent="0.2">
      <c r="A494" s="14"/>
      <c r="F494" s="136"/>
      <c r="G494" s="12"/>
    </row>
    <row r="495" spans="1:7" x14ac:dyDescent="0.2">
      <c r="A495" s="14"/>
      <c r="F495" s="136"/>
      <c r="G495" s="12"/>
    </row>
    <row r="496" spans="1:7" x14ac:dyDescent="0.2">
      <c r="A496" s="14"/>
      <c r="F496" s="136"/>
      <c r="G496" s="12"/>
    </row>
    <row r="497" spans="1:7" x14ac:dyDescent="0.2">
      <c r="A497" s="14"/>
      <c r="F497" s="136"/>
      <c r="G497" s="12"/>
    </row>
    <row r="498" spans="1:7" x14ac:dyDescent="0.2">
      <c r="A498" s="14"/>
      <c r="F498" s="136"/>
      <c r="G498" s="12"/>
    </row>
    <row r="499" spans="1:7" x14ac:dyDescent="0.2">
      <c r="A499" s="14"/>
      <c r="F499" s="136"/>
      <c r="G499" s="12"/>
    </row>
    <row r="500" spans="1:7" x14ac:dyDescent="0.2">
      <c r="A500" s="14"/>
      <c r="F500" s="136"/>
      <c r="G500" s="12"/>
    </row>
    <row r="501" spans="1:7" x14ac:dyDescent="0.2">
      <c r="A501" s="14"/>
      <c r="F501" s="136"/>
      <c r="G501" s="12"/>
    </row>
    <row r="502" spans="1:7" x14ac:dyDescent="0.2">
      <c r="A502" s="14"/>
      <c r="F502" s="136"/>
      <c r="G502" s="12"/>
    </row>
    <row r="503" spans="1:7" x14ac:dyDescent="0.2">
      <c r="A503" s="14"/>
      <c r="F503" s="136"/>
      <c r="G503" s="12"/>
    </row>
    <row r="504" spans="1:7" x14ac:dyDescent="0.2">
      <c r="A504" s="14"/>
      <c r="F504" s="136"/>
      <c r="G504" s="12"/>
    </row>
    <row r="505" spans="1:7" x14ac:dyDescent="0.2">
      <c r="A505" s="14"/>
      <c r="F505" s="136"/>
      <c r="G505" s="12"/>
    </row>
    <row r="506" spans="1:7" x14ac:dyDescent="0.2">
      <c r="A506" s="14"/>
      <c r="F506" s="136"/>
      <c r="G506" s="12"/>
    </row>
    <row r="507" spans="1:7" x14ac:dyDescent="0.2">
      <c r="A507" s="14"/>
      <c r="F507" s="136"/>
      <c r="G507" s="12"/>
    </row>
    <row r="508" spans="1:7" x14ac:dyDescent="0.2">
      <c r="A508" s="14"/>
      <c r="F508" s="136"/>
      <c r="G508" s="12"/>
    </row>
    <row r="509" spans="1:7" x14ac:dyDescent="0.2">
      <c r="A509" s="14"/>
      <c r="F509" s="136"/>
      <c r="G509" s="12"/>
    </row>
    <row r="510" spans="1:7" x14ac:dyDescent="0.2">
      <c r="A510" s="14"/>
      <c r="F510" s="136"/>
      <c r="G510" s="12"/>
    </row>
    <row r="511" spans="1:7" x14ac:dyDescent="0.2">
      <c r="A511" s="14"/>
      <c r="F511" s="136"/>
      <c r="G511" s="12"/>
    </row>
    <row r="512" spans="1:7" x14ac:dyDescent="0.2">
      <c r="A512" s="14"/>
      <c r="F512" s="136"/>
      <c r="G512" s="12"/>
    </row>
    <row r="513" spans="1:7" x14ac:dyDescent="0.2">
      <c r="A513" s="14"/>
      <c r="F513" s="136"/>
      <c r="G513" s="12"/>
    </row>
    <row r="514" spans="1:7" x14ac:dyDescent="0.2">
      <c r="A514" s="14"/>
      <c r="F514" s="136"/>
      <c r="G514" s="12"/>
    </row>
    <row r="515" spans="1:7" x14ac:dyDescent="0.2">
      <c r="A515" s="14"/>
      <c r="F515" s="136"/>
      <c r="G515" s="12"/>
    </row>
    <row r="516" spans="1:7" x14ac:dyDescent="0.2">
      <c r="A516" s="14"/>
      <c r="F516" s="136"/>
      <c r="G516" s="12"/>
    </row>
    <row r="517" spans="1:7" x14ac:dyDescent="0.2">
      <c r="A517" s="14"/>
      <c r="F517" s="136"/>
      <c r="G517" s="12"/>
    </row>
    <row r="518" spans="1:7" x14ac:dyDescent="0.2">
      <c r="A518" s="14"/>
      <c r="F518" s="136"/>
      <c r="G518" s="12"/>
    </row>
    <row r="519" spans="1:7" x14ac:dyDescent="0.2">
      <c r="A519" s="14"/>
      <c r="F519" s="136"/>
      <c r="G519" s="12"/>
    </row>
    <row r="520" spans="1:7" x14ac:dyDescent="0.2">
      <c r="A520" s="14"/>
      <c r="F520" s="136"/>
      <c r="G520" s="12"/>
    </row>
    <row r="521" spans="1:7" x14ac:dyDescent="0.2">
      <c r="A521" s="14"/>
      <c r="F521" s="136"/>
      <c r="G521" s="12"/>
    </row>
    <row r="522" spans="1:7" x14ac:dyDescent="0.2">
      <c r="A522" s="14"/>
      <c r="F522" s="136"/>
      <c r="G522" s="12"/>
    </row>
    <row r="523" spans="1:7" x14ac:dyDescent="0.2">
      <c r="A523" s="14"/>
      <c r="F523" s="136"/>
      <c r="G523" s="12"/>
    </row>
    <row r="524" spans="1:7" x14ac:dyDescent="0.2">
      <c r="A524" s="14"/>
      <c r="F524" s="136"/>
      <c r="G524" s="12"/>
    </row>
    <row r="525" spans="1:7" x14ac:dyDescent="0.2">
      <c r="A525" s="14"/>
      <c r="F525" s="136"/>
      <c r="G525" s="12"/>
    </row>
    <row r="526" spans="1:7" x14ac:dyDescent="0.2">
      <c r="A526" s="14"/>
      <c r="F526" s="136"/>
      <c r="G526" s="12"/>
    </row>
    <row r="527" spans="1:7" x14ac:dyDescent="0.2">
      <c r="A527" s="14"/>
      <c r="F527" s="136"/>
      <c r="G527" s="12"/>
    </row>
    <row r="528" spans="1:7" x14ac:dyDescent="0.2">
      <c r="A528" s="14"/>
      <c r="F528" s="136"/>
      <c r="G528" s="12"/>
    </row>
    <row r="529" spans="1:7" x14ac:dyDescent="0.2">
      <c r="A529" s="14"/>
      <c r="F529" s="136"/>
      <c r="G529" s="12"/>
    </row>
    <row r="530" spans="1:7" x14ac:dyDescent="0.2">
      <c r="A530" s="14"/>
      <c r="F530" s="136"/>
      <c r="G530" s="12"/>
    </row>
    <row r="531" spans="1:7" x14ac:dyDescent="0.2">
      <c r="A531" s="14"/>
      <c r="F531" s="136"/>
      <c r="G531" s="12"/>
    </row>
    <row r="532" spans="1:7" x14ac:dyDescent="0.2">
      <c r="A532" s="14"/>
      <c r="F532" s="136"/>
      <c r="G532" s="12"/>
    </row>
    <row r="533" spans="1:7" x14ac:dyDescent="0.2">
      <c r="A533" s="14"/>
      <c r="F533" s="136"/>
      <c r="G533" s="12"/>
    </row>
    <row r="534" spans="1:7" x14ac:dyDescent="0.2">
      <c r="A534" s="14"/>
      <c r="F534" s="136"/>
      <c r="G534" s="12"/>
    </row>
    <row r="535" spans="1:7" x14ac:dyDescent="0.2">
      <c r="A535" s="14"/>
      <c r="F535" s="136"/>
      <c r="G535" s="12"/>
    </row>
    <row r="536" spans="1:7" x14ac:dyDescent="0.2">
      <c r="A536" s="14"/>
      <c r="F536" s="136"/>
      <c r="G536" s="12"/>
    </row>
    <row r="537" spans="1:7" x14ac:dyDescent="0.2">
      <c r="A537" s="14"/>
      <c r="F537" s="136"/>
      <c r="G537" s="12"/>
    </row>
    <row r="538" spans="1:7" x14ac:dyDescent="0.2">
      <c r="A538" s="14"/>
      <c r="F538" s="136"/>
      <c r="G538" s="12"/>
    </row>
    <row r="539" spans="1:7" x14ac:dyDescent="0.2">
      <c r="A539" s="14"/>
      <c r="F539" s="136"/>
      <c r="G539" s="12"/>
    </row>
    <row r="540" spans="1:7" x14ac:dyDescent="0.2">
      <c r="A540" s="14"/>
      <c r="F540" s="136"/>
      <c r="G540" s="12"/>
    </row>
    <row r="541" spans="1:7" x14ac:dyDescent="0.2">
      <c r="A541" s="14"/>
      <c r="F541" s="136"/>
      <c r="G541" s="12"/>
    </row>
    <row r="542" spans="1:7" x14ac:dyDescent="0.2">
      <c r="A542" s="14"/>
      <c r="F542" s="136"/>
      <c r="G542" s="12"/>
    </row>
    <row r="543" spans="1:7" x14ac:dyDescent="0.2">
      <c r="A543" s="14"/>
      <c r="F543" s="136"/>
      <c r="G543" s="12"/>
    </row>
    <row r="544" spans="1:7" x14ac:dyDescent="0.2">
      <c r="A544" s="14"/>
      <c r="F544" s="136"/>
      <c r="G544" s="12"/>
    </row>
    <row r="545" spans="1:7" x14ac:dyDescent="0.2">
      <c r="A545" s="14"/>
      <c r="F545" s="136"/>
      <c r="G545" s="12"/>
    </row>
    <row r="546" spans="1:7" x14ac:dyDescent="0.2">
      <c r="A546" s="14"/>
      <c r="F546" s="136"/>
      <c r="G546" s="12"/>
    </row>
    <row r="547" spans="1:7" x14ac:dyDescent="0.2">
      <c r="A547" s="14"/>
      <c r="F547" s="136"/>
      <c r="G547" s="12"/>
    </row>
    <row r="548" spans="1:7" x14ac:dyDescent="0.2">
      <c r="A548" s="14"/>
      <c r="F548" s="136"/>
      <c r="G548" s="12"/>
    </row>
    <row r="549" spans="1:7" x14ac:dyDescent="0.2">
      <c r="A549" s="14"/>
      <c r="F549" s="136"/>
      <c r="G549" s="12"/>
    </row>
    <row r="550" spans="1:7" x14ac:dyDescent="0.2">
      <c r="A550" s="14"/>
      <c r="F550" s="136"/>
      <c r="G550" s="12"/>
    </row>
    <row r="551" spans="1:7" x14ac:dyDescent="0.2">
      <c r="A551" s="14"/>
      <c r="F551" s="136"/>
      <c r="G551" s="12"/>
    </row>
    <row r="552" spans="1:7" x14ac:dyDescent="0.2">
      <c r="A552" s="14"/>
      <c r="F552" s="136"/>
      <c r="G552" s="12"/>
    </row>
    <row r="553" spans="1:7" x14ac:dyDescent="0.2">
      <c r="A553" s="14"/>
      <c r="F553" s="136"/>
      <c r="G553" s="12"/>
    </row>
    <row r="554" spans="1:7" x14ac:dyDescent="0.2">
      <c r="A554" s="14"/>
      <c r="F554" s="136"/>
      <c r="G554" s="12"/>
    </row>
    <row r="555" spans="1:7" x14ac:dyDescent="0.2">
      <c r="A555" s="14"/>
      <c r="F555" s="136"/>
      <c r="G555" s="12"/>
    </row>
    <row r="556" spans="1:7" x14ac:dyDescent="0.2">
      <c r="A556" s="14"/>
      <c r="F556" s="136"/>
      <c r="G556" s="12"/>
    </row>
    <row r="557" spans="1:7" x14ac:dyDescent="0.2">
      <c r="A557" s="14"/>
      <c r="F557" s="136"/>
      <c r="G557" s="12"/>
    </row>
    <row r="558" spans="1:7" x14ac:dyDescent="0.2">
      <c r="A558" s="14"/>
      <c r="F558" s="136"/>
      <c r="G558" s="12"/>
    </row>
    <row r="559" spans="1:7" x14ac:dyDescent="0.2">
      <c r="A559" s="14"/>
      <c r="F559" s="136"/>
      <c r="G559" s="12"/>
    </row>
    <row r="560" spans="1:7" x14ac:dyDescent="0.2">
      <c r="A560" s="14"/>
      <c r="F560" s="136"/>
      <c r="G560" s="12"/>
    </row>
    <row r="561" spans="1:7" x14ac:dyDescent="0.2">
      <c r="A561" s="14"/>
      <c r="F561" s="136"/>
      <c r="G561" s="12"/>
    </row>
    <row r="562" spans="1:7" x14ac:dyDescent="0.2">
      <c r="A562" s="14"/>
      <c r="F562" s="136"/>
      <c r="G562" s="12"/>
    </row>
    <row r="563" spans="1:7" x14ac:dyDescent="0.2">
      <c r="A563" s="14"/>
      <c r="F563" s="136"/>
      <c r="G563" s="12"/>
    </row>
    <row r="564" spans="1:7" x14ac:dyDescent="0.2">
      <c r="A564" s="14"/>
      <c r="F564" s="136"/>
      <c r="G564" s="12"/>
    </row>
    <row r="565" spans="1:7" x14ac:dyDescent="0.2">
      <c r="A565" s="14"/>
      <c r="F565" s="136"/>
      <c r="G565" s="12"/>
    </row>
    <row r="566" spans="1:7" x14ac:dyDescent="0.2">
      <c r="A566" s="14"/>
      <c r="F566" s="136"/>
      <c r="G566" s="12"/>
    </row>
    <row r="567" spans="1:7" x14ac:dyDescent="0.2">
      <c r="A567" s="14"/>
      <c r="F567" s="136"/>
      <c r="G567" s="12"/>
    </row>
    <row r="568" spans="1:7" x14ac:dyDescent="0.2">
      <c r="A568" s="14"/>
      <c r="F568" s="136"/>
      <c r="G568" s="12"/>
    </row>
    <row r="569" spans="1:7" x14ac:dyDescent="0.2">
      <c r="A569" s="14"/>
      <c r="F569" s="136"/>
      <c r="G569" s="12"/>
    </row>
    <row r="570" spans="1:7" x14ac:dyDescent="0.2">
      <c r="A570" s="14"/>
      <c r="F570" s="136"/>
      <c r="G570" s="12"/>
    </row>
    <row r="571" spans="1:7" x14ac:dyDescent="0.2">
      <c r="A571" s="14"/>
      <c r="F571" s="136"/>
      <c r="G571" s="12"/>
    </row>
    <row r="572" spans="1:7" x14ac:dyDescent="0.2">
      <c r="A572" s="14"/>
      <c r="F572" s="136"/>
      <c r="G572" s="12"/>
    </row>
    <row r="573" spans="1:7" x14ac:dyDescent="0.2">
      <c r="A573" s="14"/>
      <c r="F573" s="136"/>
      <c r="G573" s="12"/>
    </row>
    <row r="574" spans="1:7" x14ac:dyDescent="0.2">
      <c r="A574" s="14"/>
      <c r="F574" s="136"/>
      <c r="G574" s="12"/>
    </row>
    <row r="575" spans="1:7" x14ac:dyDescent="0.2">
      <c r="A575" s="14"/>
      <c r="F575" s="136"/>
      <c r="G575" s="12"/>
    </row>
    <row r="576" spans="1:7" x14ac:dyDescent="0.2">
      <c r="A576" s="14"/>
      <c r="F576" s="136"/>
      <c r="G576" s="12"/>
    </row>
    <row r="577" spans="1:7" x14ac:dyDescent="0.2">
      <c r="A577" s="14"/>
      <c r="F577" s="136"/>
      <c r="G577" s="12"/>
    </row>
    <row r="578" spans="1:7" x14ac:dyDescent="0.2">
      <c r="A578" s="14"/>
      <c r="F578" s="136"/>
      <c r="G578" s="12"/>
    </row>
    <row r="579" spans="1:7" x14ac:dyDescent="0.2">
      <c r="A579" s="14"/>
      <c r="F579" s="136"/>
      <c r="G579" s="12"/>
    </row>
    <row r="580" spans="1:7" x14ac:dyDescent="0.2">
      <c r="A580" s="14"/>
      <c r="F580" s="136"/>
      <c r="G580" s="12"/>
    </row>
    <row r="581" spans="1:7" x14ac:dyDescent="0.2">
      <c r="A581" s="14"/>
      <c r="F581" s="136"/>
      <c r="G581" s="12"/>
    </row>
    <row r="582" spans="1:7" x14ac:dyDescent="0.2">
      <c r="A582" s="14"/>
      <c r="F582" s="136"/>
      <c r="G582" s="12"/>
    </row>
    <row r="583" spans="1:7" x14ac:dyDescent="0.2">
      <c r="A583" s="14"/>
      <c r="F583" s="136"/>
      <c r="G583" s="12"/>
    </row>
    <row r="584" spans="1:7" x14ac:dyDescent="0.2">
      <c r="A584" s="14"/>
      <c r="F584" s="136"/>
      <c r="G584" s="12"/>
    </row>
    <row r="585" spans="1:7" x14ac:dyDescent="0.2">
      <c r="A585" s="14"/>
      <c r="F585" s="136"/>
      <c r="G585" s="12"/>
    </row>
    <row r="586" spans="1:7" x14ac:dyDescent="0.2">
      <c r="A586" s="14"/>
      <c r="F586" s="136"/>
      <c r="G586" s="12"/>
    </row>
    <row r="587" spans="1:7" x14ac:dyDescent="0.2">
      <c r="A587" s="14"/>
      <c r="F587" s="136"/>
      <c r="G587" s="12"/>
    </row>
    <row r="588" spans="1:7" x14ac:dyDescent="0.2">
      <c r="A588" s="14"/>
      <c r="F588" s="136"/>
      <c r="G588" s="12"/>
    </row>
    <row r="589" spans="1:7" x14ac:dyDescent="0.2">
      <c r="A589" s="14"/>
      <c r="F589" s="136"/>
      <c r="G589" s="12"/>
    </row>
    <row r="590" spans="1:7" x14ac:dyDescent="0.2">
      <c r="A590" s="14"/>
      <c r="F590" s="136"/>
      <c r="G590" s="12"/>
    </row>
    <row r="591" spans="1:7" x14ac:dyDescent="0.2">
      <c r="A591" s="14"/>
      <c r="F591" s="136"/>
      <c r="G591" s="12"/>
    </row>
    <row r="592" spans="1:7" x14ac:dyDescent="0.2">
      <c r="A592" s="14"/>
      <c r="F592" s="136"/>
      <c r="G592" s="12"/>
    </row>
    <row r="593" spans="1:7" x14ac:dyDescent="0.2">
      <c r="A593" s="14"/>
      <c r="F593" s="136"/>
      <c r="G593" s="12"/>
    </row>
    <row r="594" spans="1:7" x14ac:dyDescent="0.2">
      <c r="A594" s="14"/>
      <c r="F594" s="136"/>
      <c r="G594" s="12"/>
    </row>
    <row r="595" spans="1:7" x14ac:dyDescent="0.2">
      <c r="A595" s="14"/>
      <c r="F595" s="136"/>
      <c r="G595" s="12"/>
    </row>
    <row r="596" spans="1:7" x14ac:dyDescent="0.2">
      <c r="A596" s="14"/>
      <c r="F596" s="136"/>
      <c r="G596" s="12"/>
    </row>
    <row r="597" spans="1:7" x14ac:dyDescent="0.2">
      <c r="A597" s="14"/>
      <c r="F597" s="136"/>
      <c r="G597" s="12"/>
    </row>
    <row r="598" spans="1:7" x14ac:dyDescent="0.2">
      <c r="A598" s="14"/>
      <c r="F598" s="136"/>
      <c r="G598" s="12"/>
    </row>
    <row r="599" spans="1:7" x14ac:dyDescent="0.2">
      <c r="A599" s="14"/>
      <c r="F599" s="136"/>
      <c r="G599" s="12"/>
    </row>
    <row r="600" spans="1:7" x14ac:dyDescent="0.2">
      <c r="A600" s="14"/>
      <c r="F600" s="136"/>
      <c r="G600" s="12"/>
    </row>
    <row r="601" spans="1:7" x14ac:dyDescent="0.2">
      <c r="A601" s="14"/>
      <c r="F601" s="136"/>
      <c r="G601" s="12"/>
    </row>
    <row r="602" spans="1:7" x14ac:dyDescent="0.2">
      <c r="A602" s="14"/>
      <c r="F602" s="136"/>
      <c r="G602" s="12"/>
    </row>
    <row r="603" spans="1:7" x14ac:dyDescent="0.2">
      <c r="A603" s="14"/>
      <c r="F603" s="136"/>
      <c r="G603" s="12"/>
    </row>
    <row r="604" spans="1:7" x14ac:dyDescent="0.2">
      <c r="A604" s="14"/>
      <c r="F604" s="136"/>
      <c r="G604" s="12"/>
    </row>
    <row r="605" spans="1:7" x14ac:dyDescent="0.2">
      <c r="A605" s="14"/>
      <c r="F605" s="136"/>
      <c r="G605" s="12"/>
    </row>
    <row r="606" spans="1:7" x14ac:dyDescent="0.2">
      <c r="A606" s="14"/>
      <c r="F606" s="136"/>
      <c r="G606" s="12"/>
    </row>
    <row r="607" spans="1:7" x14ac:dyDescent="0.2">
      <c r="A607" s="14"/>
      <c r="F607" s="136"/>
      <c r="G607" s="12"/>
    </row>
    <row r="608" spans="1:7" x14ac:dyDescent="0.2">
      <c r="A608" s="14"/>
      <c r="F608" s="136"/>
      <c r="G608" s="12"/>
    </row>
    <row r="609" spans="1:7" x14ac:dyDescent="0.2">
      <c r="A609" s="14"/>
      <c r="F609" s="136"/>
      <c r="G609" s="12"/>
    </row>
    <row r="610" spans="1:7" x14ac:dyDescent="0.2">
      <c r="A610" s="14"/>
      <c r="F610" s="136"/>
      <c r="G610" s="12"/>
    </row>
    <row r="611" spans="1:7" x14ac:dyDescent="0.2">
      <c r="A611" s="14"/>
      <c r="F611" s="136"/>
      <c r="G611" s="12"/>
    </row>
    <row r="612" spans="1:7" x14ac:dyDescent="0.2">
      <c r="A612" s="14"/>
      <c r="F612" s="136"/>
      <c r="G612" s="12"/>
    </row>
    <row r="613" spans="1:7" x14ac:dyDescent="0.2">
      <c r="A613" s="14"/>
      <c r="F613" s="136"/>
      <c r="G613" s="12"/>
    </row>
    <row r="614" spans="1:7" x14ac:dyDescent="0.2">
      <c r="A614" s="14"/>
      <c r="F614" s="136"/>
      <c r="G614" s="12"/>
    </row>
    <row r="615" spans="1:7" x14ac:dyDescent="0.2">
      <c r="A615" s="14"/>
      <c r="F615" s="136"/>
      <c r="G615" s="12"/>
    </row>
    <row r="616" spans="1:7" x14ac:dyDescent="0.2">
      <c r="A616" s="14"/>
      <c r="F616" s="136"/>
      <c r="G616" s="12"/>
    </row>
    <row r="617" spans="1:7" x14ac:dyDescent="0.2">
      <c r="A617" s="14"/>
      <c r="F617" s="136"/>
      <c r="G617" s="12"/>
    </row>
    <row r="618" spans="1:7" x14ac:dyDescent="0.2">
      <c r="A618" s="14"/>
      <c r="F618" s="136"/>
      <c r="G618" s="12"/>
    </row>
    <row r="619" spans="1:7" x14ac:dyDescent="0.2">
      <c r="A619" s="14"/>
      <c r="F619" s="136"/>
      <c r="G619" s="12"/>
    </row>
    <row r="620" spans="1:7" x14ac:dyDescent="0.2">
      <c r="A620" s="14"/>
      <c r="F620" s="136"/>
      <c r="G620" s="12"/>
    </row>
    <row r="621" spans="1:7" x14ac:dyDescent="0.2">
      <c r="A621" s="14"/>
      <c r="F621" s="136"/>
      <c r="G621" s="12"/>
    </row>
    <row r="622" spans="1:7" x14ac:dyDescent="0.2">
      <c r="A622" s="14"/>
      <c r="F622" s="136"/>
      <c r="G622" s="12"/>
    </row>
    <row r="623" spans="1:7" x14ac:dyDescent="0.2">
      <c r="A623" s="14"/>
      <c r="F623" s="136"/>
      <c r="G623" s="12"/>
    </row>
    <row r="624" spans="1:7" x14ac:dyDescent="0.2">
      <c r="A624" s="14"/>
      <c r="F624" s="136"/>
      <c r="G624" s="12"/>
    </row>
    <row r="625" spans="1:7" x14ac:dyDescent="0.2">
      <c r="A625" s="14"/>
      <c r="F625" s="136"/>
      <c r="G625" s="12"/>
    </row>
    <row r="626" spans="1:7" x14ac:dyDescent="0.2">
      <c r="A626" s="14"/>
      <c r="F626" s="136"/>
      <c r="G626" s="12"/>
    </row>
    <row r="627" spans="1:7" x14ac:dyDescent="0.2">
      <c r="A627" s="14"/>
      <c r="F627" s="136"/>
      <c r="G627" s="12"/>
    </row>
    <row r="628" spans="1:7" x14ac:dyDescent="0.2">
      <c r="A628" s="14"/>
      <c r="F628" s="136"/>
      <c r="G628" s="12"/>
    </row>
    <row r="629" spans="1:7" x14ac:dyDescent="0.2">
      <c r="A629" s="14"/>
      <c r="F629" s="136"/>
      <c r="G629" s="12"/>
    </row>
    <row r="630" spans="1:7" x14ac:dyDescent="0.2">
      <c r="A630" s="14"/>
      <c r="F630" s="136"/>
      <c r="G630" s="12"/>
    </row>
    <row r="631" spans="1:7" x14ac:dyDescent="0.2">
      <c r="A631" s="14"/>
      <c r="F631" s="136"/>
      <c r="G631" s="12"/>
    </row>
    <row r="632" spans="1:7" x14ac:dyDescent="0.2">
      <c r="A632" s="14"/>
      <c r="F632" s="136"/>
      <c r="G632" s="12"/>
    </row>
    <row r="633" spans="1:7" x14ac:dyDescent="0.2">
      <c r="A633" s="14"/>
      <c r="F633" s="136"/>
      <c r="G633" s="12"/>
    </row>
    <row r="634" spans="1:7" x14ac:dyDescent="0.2">
      <c r="A634" s="14"/>
      <c r="F634" s="136"/>
      <c r="G634" s="12"/>
    </row>
    <row r="635" spans="1:7" x14ac:dyDescent="0.2">
      <c r="A635" s="14"/>
      <c r="F635" s="136"/>
      <c r="G635" s="12"/>
    </row>
    <row r="636" spans="1:7" x14ac:dyDescent="0.2">
      <c r="A636" s="14"/>
      <c r="F636" s="136"/>
      <c r="G636" s="12"/>
    </row>
    <row r="637" spans="1:7" x14ac:dyDescent="0.2">
      <c r="A637" s="14"/>
      <c r="F637" s="136"/>
      <c r="G637" s="12"/>
    </row>
    <row r="638" spans="1:7" x14ac:dyDescent="0.2">
      <c r="A638" s="14"/>
      <c r="F638" s="136"/>
      <c r="G638" s="12"/>
    </row>
    <row r="639" spans="1:7" x14ac:dyDescent="0.2">
      <c r="A639" s="14"/>
      <c r="F639" s="136"/>
      <c r="G639" s="12"/>
    </row>
    <row r="640" spans="1:7" x14ac:dyDescent="0.2">
      <c r="A640" s="14"/>
      <c r="F640" s="136"/>
      <c r="G640" s="12"/>
    </row>
    <row r="641" spans="1:7" x14ac:dyDescent="0.2">
      <c r="A641" s="14"/>
      <c r="F641" s="136"/>
      <c r="G641" s="12"/>
    </row>
    <row r="642" spans="1:7" x14ac:dyDescent="0.2">
      <c r="A642" s="14"/>
      <c r="F642" s="136"/>
      <c r="G642" s="12"/>
    </row>
    <row r="643" spans="1:7" x14ac:dyDescent="0.2">
      <c r="A643" s="14"/>
      <c r="F643" s="136"/>
      <c r="G643" s="12"/>
    </row>
    <row r="644" spans="1:7" x14ac:dyDescent="0.2">
      <c r="A644" s="14"/>
      <c r="F644" s="136"/>
      <c r="G644" s="12"/>
    </row>
    <row r="645" spans="1:7" x14ac:dyDescent="0.2">
      <c r="A645" s="14"/>
      <c r="F645" s="136"/>
      <c r="G645" s="12"/>
    </row>
    <row r="646" spans="1:7" x14ac:dyDescent="0.2">
      <c r="A646" s="14"/>
      <c r="F646" s="136"/>
      <c r="G646" s="12"/>
    </row>
    <row r="647" spans="1:7" x14ac:dyDescent="0.2">
      <c r="A647" s="14"/>
      <c r="F647" s="136"/>
      <c r="G647" s="12"/>
    </row>
    <row r="648" spans="1:7" x14ac:dyDescent="0.2">
      <c r="A648" s="14"/>
      <c r="F648" s="136"/>
      <c r="G648" s="12"/>
    </row>
    <row r="649" spans="1:7" x14ac:dyDescent="0.2">
      <c r="A649" s="14"/>
      <c r="F649" s="136"/>
      <c r="G649" s="12"/>
    </row>
    <row r="650" spans="1:7" x14ac:dyDescent="0.2">
      <c r="A650" s="14"/>
      <c r="F650" s="136"/>
      <c r="G650" s="12"/>
    </row>
    <row r="651" spans="1:7" x14ac:dyDescent="0.2">
      <c r="A651" s="14"/>
      <c r="F651" s="136"/>
      <c r="G651" s="12"/>
    </row>
    <row r="652" spans="1:7" x14ac:dyDescent="0.2">
      <c r="A652" s="14"/>
      <c r="F652" s="136"/>
      <c r="G652" s="12"/>
    </row>
    <row r="653" spans="1:7" x14ac:dyDescent="0.2">
      <c r="A653" s="14"/>
      <c r="F653" s="136"/>
      <c r="G653" s="12"/>
    </row>
    <row r="654" spans="1:7" x14ac:dyDescent="0.2">
      <c r="A654" s="14"/>
      <c r="F654" s="136"/>
      <c r="G654" s="12"/>
    </row>
    <row r="655" spans="1:7" x14ac:dyDescent="0.2">
      <c r="A655" s="14"/>
      <c r="F655" s="136"/>
      <c r="G655" s="12"/>
    </row>
    <row r="656" spans="1:7" x14ac:dyDescent="0.2">
      <c r="A656" s="14"/>
      <c r="F656" s="136"/>
      <c r="G656" s="12"/>
    </row>
    <row r="657" spans="1:7" x14ac:dyDescent="0.2">
      <c r="A657" s="14"/>
      <c r="F657" s="136"/>
      <c r="G657" s="12"/>
    </row>
    <row r="658" spans="1:7" x14ac:dyDescent="0.2">
      <c r="A658" s="14"/>
      <c r="F658" s="136"/>
      <c r="G658" s="12"/>
    </row>
    <row r="659" spans="1:7" x14ac:dyDescent="0.2">
      <c r="A659" s="14"/>
      <c r="F659" s="136"/>
      <c r="G659" s="12"/>
    </row>
    <row r="660" spans="1:7" x14ac:dyDescent="0.2">
      <c r="A660" s="14"/>
      <c r="F660" s="136"/>
      <c r="G660" s="12"/>
    </row>
    <row r="661" spans="1:7" x14ac:dyDescent="0.2">
      <c r="A661" s="14"/>
      <c r="F661" s="136"/>
      <c r="G661" s="12"/>
    </row>
    <row r="662" spans="1:7" x14ac:dyDescent="0.2">
      <c r="A662" s="14"/>
      <c r="F662" s="136"/>
      <c r="G662" s="12"/>
    </row>
    <row r="663" spans="1:7" x14ac:dyDescent="0.2">
      <c r="A663" s="14"/>
      <c r="F663" s="136"/>
      <c r="G663" s="12"/>
    </row>
    <row r="664" spans="1:7" x14ac:dyDescent="0.2">
      <c r="A664" s="14"/>
      <c r="F664" s="136"/>
      <c r="G664" s="12"/>
    </row>
    <row r="665" spans="1:7" x14ac:dyDescent="0.2">
      <c r="A665" s="14"/>
      <c r="F665" s="136"/>
      <c r="G665" s="12"/>
    </row>
    <row r="666" spans="1:7" x14ac:dyDescent="0.2">
      <c r="A666" s="14"/>
      <c r="F666" s="136"/>
      <c r="G666" s="12"/>
    </row>
    <row r="667" spans="1:7" x14ac:dyDescent="0.2">
      <c r="A667" s="14"/>
      <c r="F667" s="136"/>
      <c r="G667" s="12"/>
    </row>
    <row r="668" spans="1:7" x14ac:dyDescent="0.2">
      <c r="A668" s="14"/>
      <c r="F668" s="136"/>
      <c r="G668" s="12"/>
    </row>
    <row r="669" spans="1:7" x14ac:dyDescent="0.2">
      <c r="A669" s="14"/>
      <c r="F669" s="136"/>
      <c r="G669" s="12"/>
    </row>
    <row r="670" spans="1:7" x14ac:dyDescent="0.2">
      <c r="A670" s="14"/>
      <c r="F670" s="136"/>
      <c r="G670" s="12"/>
    </row>
    <row r="671" spans="1:7" x14ac:dyDescent="0.2">
      <c r="A671" s="14"/>
      <c r="F671" s="136"/>
      <c r="G671" s="12"/>
    </row>
    <row r="672" spans="1:7" x14ac:dyDescent="0.2">
      <c r="A672" s="14"/>
      <c r="F672" s="136"/>
      <c r="G672" s="12"/>
    </row>
    <row r="673" spans="1:7" x14ac:dyDescent="0.2">
      <c r="A673" s="14"/>
      <c r="F673" s="136"/>
      <c r="G673" s="12"/>
    </row>
    <row r="674" spans="1:7" x14ac:dyDescent="0.2">
      <c r="A674" s="14"/>
      <c r="F674" s="136"/>
      <c r="G674" s="12"/>
    </row>
    <row r="675" spans="1:7" x14ac:dyDescent="0.2">
      <c r="A675" s="14"/>
      <c r="F675" s="136"/>
      <c r="G675" s="12"/>
    </row>
    <row r="676" spans="1:7" x14ac:dyDescent="0.2">
      <c r="A676" s="14"/>
      <c r="F676" s="136"/>
      <c r="G676" s="12"/>
    </row>
    <row r="677" spans="1:7" x14ac:dyDescent="0.2">
      <c r="A677" s="14"/>
      <c r="F677" s="136"/>
      <c r="G677" s="12"/>
    </row>
    <row r="678" spans="1:7" x14ac:dyDescent="0.2">
      <c r="A678" s="14"/>
      <c r="F678" s="136"/>
      <c r="G678" s="12"/>
    </row>
    <row r="679" spans="1:7" x14ac:dyDescent="0.2">
      <c r="A679" s="14"/>
      <c r="F679" s="136"/>
      <c r="G679" s="12"/>
    </row>
    <row r="680" spans="1:7" x14ac:dyDescent="0.2">
      <c r="A680" s="14"/>
      <c r="F680" s="136"/>
      <c r="G680" s="12"/>
    </row>
    <row r="681" spans="1:7" x14ac:dyDescent="0.2">
      <c r="A681" s="14"/>
      <c r="F681" s="136"/>
      <c r="G681" s="12"/>
    </row>
    <row r="682" spans="1:7" x14ac:dyDescent="0.2">
      <c r="A682" s="14"/>
      <c r="F682" s="136"/>
      <c r="G682" s="12"/>
    </row>
    <row r="683" spans="1:7" x14ac:dyDescent="0.2">
      <c r="A683" s="14"/>
      <c r="F683" s="136"/>
      <c r="G683" s="12"/>
    </row>
    <row r="684" spans="1:7" x14ac:dyDescent="0.2">
      <c r="A684" s="14"/>
      <c r="F684" s="136"/>
      <c r="G684" s="12"/>
    </row>
    <row r="685" spans="1:7" x14ac:dyDescent="0.2">
      <c r="A685" s="14"/>
      <c r="F685" s="136"/>
      <c r="G685" s="12"/>
    </row>
    <row r="686" spans="1:7" x14ac:dyDescent="0.2">
      <c r="A686" s="14"/>
      <c r="F686" s="136"/>
      <c r="G686" s="12"/>
    </row>
    <row r="687" spans="1:7" x14ac:dyDescent="0.2">
      <c r="A687" s="14"/>
      <c r="F687" s="136"/>
      <c r="G687" s="12"/>
    </row>
    <row r="688" spans="1:7" x14ac:dyDescent="0.2">
      <c r="A688" s="14"/>
      <c r="F688" s="136"/>
      <c r="G688" s="12"/>
    </row>
    <row r="689" spans="1:7" x14ac:dyDescent="0.2">
      <c r="A689" s="14"/>
      <c r="F689" s="136"/>
      <c r="G689" s="12"/>
    </row>
    <row r="690" spans="1:7" x14ac:dyDescent="0.2">
      <c r="A690" s="14"/>
      <c r="F690" s="136"/>
      <c r="G690" s="12"/>
    </row>
    <row r="691" spans="1:7" x14ac:dyDescent="0.2">
      <c r="A691" s="14"/>
      <c r="F691" s="136"/>
      <c r="G691" s="12"/>
    </row>
    <row r="692" spans="1:7" x14ac:dyDescent="0.2">
      <c r="A692" s="14"/>
      <c r="F692" s="136"/>
      <c r="G692" s="12"/>
    </row>
    <row r="693" spans="1:7" x14ac:dyDescent="0.2">
      <c r="A693" s="14"/>
      <c r="F693" s="136"/>
      <c r="G693" s="12"/>
    </row>
    <row r="694" spans="1:7" x14ac:dyDescent="0.2">
      <c r="A694" s="14"/>
      <c r="F694" s="136"/>
      <c r="G694" s="12"/>
    </row>
    <row r="695" spans="1:7" x14ac:dyDescent="0.2">
      <c r="A695" s="14"/>
      <c r="F695" s="136"/>
      <c r="G695" s="12"/>
    </row>
    <row r="696" spans="1:7" x14ac:dyDescent="0.2">
      <c r="A696" s="14"/>
      <c r="F696" s="136"/>
      <c r="G696" s="12"/>
    </row>
    <row r="697" spans="1:7" x14ac:dyDescent="0.2">
      <c r="A697" s="14"/>
      <c r="F697" s="136"/>
      <c r="G697" s="12"/>
    </row>
    <row r="698" spans="1:7" x14ac:dyDescent="0.2">
      <c r="A698" s="14"/>
      <c r="F698" s="136"/>
      <c r="G698" s="12"/>
    </row>
    <row r="699" spans="1:7" x14ac:dyDescent="0.2">
      <c r="A699" s="14"/>
      <c r="F699" s="136"/>
      <c r="G699" s="12"/>
    </row>
    <row r="700" spans="1:7" x14ac:dyDescent="0.2">
      <c r="A700" s="14"/>
      <c r="F700" s="136"/>
      <c r="G700" s="12"/>
    </row>
    <row r="701" spans="1:7" x14ac:dyDescent="0.2">
      <c r="A701" s="14"/>
      <c r="F701" s="136"/>
      <c r="G701" s="12"/>
    </row>
    <row r="702" spans="1:7" x14ac:dyDescent="0.2">
      <c r="A702" s="14"/>
      <c r="F702" s="136"/>
      <c r="G702" s="12"/>
    </row>
    <row r="703" spans="1:7" x14ac:dyDescent="0.2">
      <c r="A703" s="14"/>
      <c r="F703" s="136"/>
      <c r="G703" s="12"/>
    </row>
    <row r="704" spans="1:7" x14ac:dyDescent="0.2">
      <c r="A704" s="14"/>
      <c r="F704" s="136"/>
      <c r="G704" s="12"/>
    </row>
    <row r="705" spans="1:7" x14ac:dyDescent="0.2">
      <c r="A705" s="14"/>
      <c r="F705" s="136"/>
      <c r="G705" s="12"/>
    </row>
    <row r="706" spans="1:7" x14ac:dyDescent="0.2">
      <c r="A706" s="14"/>
      <c r="F706" s="136"/>
      <c r="G706" s="12"/>
    </row>
    <row r="707" spans="1:7" x14ac:dyDescent="0.2">
      <c r="A707" s="14"/>
      <c r="F707" s="136"/>
      <c r="G707" s="12"/>
    </row>
    <row r="708" spans="1:7" x14ac:dyDescent="0.2">
      <c r="A708" s="14"/>
      <c r="F708" s="136"/>
      <c r="G708" s="12"/>
    </row>
    <row r="709" spans="1:7" x14ac:dyDescent="0.2">
      <c r="A709" s="14"/>
      <c r="F709" s="136"/>
      <c r="G709" s="12"/>
    </row>
    <row r="710" spans="1:7" x14ac:dyDescent="0.2">
      <c r="A710" s="14"/>
      <c r="F710" s="136"/>
      <c r="G710" s="12"/>
    </row>
    <row r="711" spans="1:7" x14ac:dyDescent="0.2">
      <c r="A711" s="14"/>
      <c r="F711" s="136"/>
      <c r="G711" s="12"/>
    </row>
    <row r="712" spans="1:7" x14ac:dyDescent="0.2">
      <c r="A712" s="14"/>
      <c r="F712" s="136"/>
      <c r="G712" s="12"/>
    </row>
    <row r="713" spans="1:7" x14ac:dyDescent="0.2">
      <c r="A713" s="14"/>
      <c r="F713" s="136"/>
      <c r="G713" s="12"/>
    </row>
    <row r="714" spans="1:7" x14ac:dyDescent="0.2">
      <c r="A714" s="14"/>
      <c r="F714" s="136"/>
      <c r="G714" s="12"/>
    </row>
    <row r="715" spans="1:7" x14ac:dyDescent="0.2">
      <c r="A715" s="14"/>
      <c r="F715" s="136"/>
      <c r="G715" s="12"/>
    </row>
    <row r="716" spans="1:7" x14ac:dyDescent="0.2">
      <c r="A716" s="14"/>
      <c r="F716" s="136"/>
      <c r="G716" s="12"/>
    </row>
    <row r="717" spans="1:7" x14ac:dyDescent="0.2">
      <c r="A717" s="14"/>
      <c r="F717" s="136"/>
      <c r="G717" s="12"/>
    </row>
    <row r="718" spans="1:7" x14ac:dyDescent="0.2">
      <c r="A718" s="14"/>
      <c r="F718" s="136"/>
      <c r="G718" s="12"/>
    </row>
    <row r="719" spans="1:7" x14ac:dyDescent="0.2">
      <c r="A719" s="14"/>
      <c r="F719" s="136"/>
      <c r="G719" s="12"/>
    </row>
    <row r="720" spans="1:7" x14ac:dyDescent="0.2">
      <c r="A720" s="14"/>
      <c r="F720" s="136"/>
      <c r="G720" s="12"/>
    </row>
    <row r="721" spans="1:7" x14ac:dyDescent="0.2">
      <c r="A721" s="14"/>
      <c r="F721" s="136"/>
      <c r="G721" s="12"/>
    </row>
    <row r="722" spans="1:7" x14ac:dyDescent="0.2">
      <c r="A722" s="14"/>
      <c r="F722" s="136"/>
      <c r="G722" s="12"/>
    </row>
    <row r="723" spans="1:7" x14ac:dyDescent="0.2">
      <c r="A723" s="14"/>
      <c r="F723" s="136"/>
      <c r="G723" s="12"/>
    </row>
    <row r="724" spans="1:7" x14ac:dyDescent="0.2">
      <c r="A724" s="14"/>
      <c r="F724" s="136"/>
      <c r="G724" s="12"/>
    </row>
    <row r="725" spans="1:7" x14ac:dyDescent="0.2">
      <c r="A725" s="14"/>
      <c r="F725" s="136"/>
      <c r="G725" s="12"/>
    </row>
    <row r="726" spans="1:7" x14ac:dyDescent="0.2">
      <c r="A726" s="14"/>
      <c r="F726" s="136"/>
      <c r="G726" s="12"/>
    </row>
    <row r="727" spans="1:7" x14ac:dyDescent="0.2">
      <c r="A727" s="14"/>
      <c r="F727" s="136"/>
      <c r="G727" s="12"/>
    </row>
    <row r="728" spans="1:7" x14ac:dyDescent="0.2">
      <c r="A728" s="14"/>
      <c r="F728" s="136"/>
      <c r="G728" s="12"/>
    </row>
    <row r="729" spans="1:7" x14ac:dyDescent="0.2">
      <c r="A729" s="14"/>
      <c r="F729" s="136"/>
      <c r="G729" s="12"/>
    </row>
    <row r="730" spans="1:7" x14ac:dyDescent="0.2">
      <c r="A730" s="14"/>
      <c r="F730" s="136"/>
      <c r="G730" s="12"/>
    </row>
    <row r="731" spans="1:7" x14ac:dyDescent="0.2">
      <c r="A731" s="14"/>
      <c r="F731" s="136"/>
      <c r="G731" s="12"/>
    </row>
    <row r="732" spans="1:7" x14ac:dyDescent="0.2">
      <c r="A732" s="14"/>
      <c r="F732" s="136"/>
      <c r="G732" s="12"/>
    </row>
    <row r="733" spans="1:7" x14ac:dyDescent="0.2">
      <c r="A733" s="14"/>
      <c r="F733" s="136"/>
      <c r="G733" s="12"/>
    </row>
    <row r="734" spans="1:7" x14ac:dyDescent="0.2">
      <c r="A734" s="14"/>
      <c r="F734" s="136"/>
      <c r="G734" s="12"/>
    </row>
    <row r="735" spans="1:7" x14ac:dyDescent="0.2">
      <c r="A735" s="14"/>
      <c r="F735" s="136"/>
      <c r="G735" s="12"/>
    </row>
    <row r="736" spans="1:7" x14ac:dyDescent="0.2">
      <c r="A736" s="14"/>
      <c r="F736" s="136"/>
      <c r="G736" s="12"/>
    </row>
    <row r="737" spans="1:7" x14ac:dyDescent="0.2">
      <c r="A737" s="14"/>
      <c r="F737" s="136"/>
      <c r="G737" s="12"/>
    </row>
    <row r="738" spans="1:7" x14ac:dyDescent="0.2">
      <c r="A738" s="14"/>
      <c r="F738" s="136"/>
      <c r="G738" s="12"/>
    </row>
    <row r="739" spans="1:7" x14ac:dyDescent="0.2">
      <c r="A739" s="14"/>
      <c r="F739" s="136"/>
      <c r="G739" s="12"/>
    </row>
    <row r="740" spans="1:7" x14ac:dyDescent="0.2">
      <c r="A740" s="14"/>
      <c r="F740" s="136"/>
      <c r="G740" s="12"/>
    </row>
    <row r="741" spans="1:7" x14ac:dyDescent="0.2">
      <c r="A741" s="14"/>
      <c r="F741" s="136"/>
      <c r="G741" s="12"/>
    </row>
    <row r="742" spans="1:7" x14ac:dyDescent="0.2">
      <c r="A742" s="14"/>
      <c r="F742" s="136"/>
      <c r="G742" s="12"/>
    </row>
    <row r="743" spans="1:7" x14ac:dyDescent="0.2">
      <c r="A743" s="14"/>
      <c r="F743" s="136"/>
      <c r="G743" s="12"/>
    </row>
    <row r="744" spans="1:7" x14ac:dyDescent="0.2">
      <c r="A744" s="14"/>
      <c r="F744" s="136"/>
      <c r="G744" s="12"/>
    </row>
    <row r="745" spans="1:7" x14ac:dyDescent="0.2">
      <c r="A745" s="14"/>
      <c r="F745" s="136"/>
      <c r="G745" s="12"/>
    </row>
    <row r="746" spans="1:7" x14ac:dyDescent="0.2">
      <c r="A746" s="14"/>
      <c r="F746" s="136"/>
      <c r="G746" s="12"/>
    </row>
    <row r="747" spans="1:7" x14ac:dyDescent="0.2">
      <c r="A747" s="14"/>
      <c r="F747" s="136"/>
      <c r="G747" s="12"/>
    </row>
    <row r="748" spans="1:7" x14ac:dyDescent="0.2">
      <c r="A748" s="14"/>
      <c r="F748" s="136"/>
      <c r="G748" s="12"/>
    </row>
    <row r="749" spans="1:7" x14ac:dyDescent="0.2">
      <c r="A749" s="14"/>
      <c r="F749" s="136"/>
      <c r="G749" s="12"/>
    </row>
    <row r="750" spans="1:7" x14ac:dyDescent="0.2">
      <c r="A750" s="14"/>
      <c r="F750" s="136"/>
      <c r="G750" s="12"/>
    </row>
    <row r="751" spans="1:7" x14ac:dyDescent="0.2">
      <c r="A751" s="14"/>
      <c r="F751" s="136"/>
      <c r="G751" s="12"/>
    </row>
    <row r="752" spans="1:7" x14ac:dyDescent="0.2">
      <c r="A752" s="14"/>
      <c r="F752" s="136"/>
      <c r="G752" s="12"/>
    </row>
    <row r="753" spans="1:7" x14ac:dyDescent="0.2">
      <c r="A753" s="14"/>
      <c r="F753" s="136"/>
      <c r="G753" s="12"/>
    </row>
    <row r="754" spans="1:7" x14ac:dyDescent="0.2">
      <c r="A754" s="14"/>
      <c r="F754" s="136"/>
      <c r="G754" s="12"/>
    </row>
    <row r="755" spans="1:7" x14ac:dyDescent="0.2">
      <c r="A755" s="14"/>
      <c r="F755" s="136"/>
      <c r="G755" s="12"/>
    </row>
    <row r="756" spans="1:7" x14ac:dyDescent="0.2">
      <c r="A756" s="14"/>
      <c r="F756" s="136"/>
      <c r="G756" s="12"/>
    </row>
    <row r="757" spans="1:7" x14ac:dyDescent="0.2">
      <c r="A757" s="14"/>
      <c r="F757" s="136"/>
      <c r="G757" s="12"/>
    </row>
    <row r="758" spans="1:7" x14ac:dyDescent="0.2">
      <c r="A758" s="14"/>
      <c r="F758" s="136"/>
      <c r="G758" s="12"/>
    </row>
    <row r="759" spans="1:7" x14ac:dyDescent="0.2">
      <c r="A759" s="14"/>
      <c r="F759" s="136"/>
      <c r="G759" s="12"/>
    </row>
    <row r="760" spans="1:7" x14ac:dyDescent="0.2">
      <c r="A760" s="14"/>
      <c r="F760" s="136"/>
      <c r="G760" s="12"/>
    </row>
    <row r="761" spans="1:7" x14ac:dyDescent="0.2">
      <c r="A761" s="14"/>
      <c r="F761" s="136"/>
      <c r="G761" s="12"/>
    </row>
    <row r="762" spans="1:7" x14ac:dyDescent="0.2">
      <c r="A762" s="14"/>
      <c r="F762" s="136"/>
      <c r="G762" s="12"/>
    </row>
    <row r="763" spans="1:7" x14ac:dyDescent="0.2">
      <c r="A763" s="14"/>
      <c r="F763" s="136"/>
      <c r="G763" s="12"/>
    </row>
    <row r="764" spans="1:7" x14ac:dyDescent="0.2">
      <c r="A764" s="14"/>
      <c r="F764" s="136"/>
      <c r="G764" s="12"/>
    </row>
    <row r="765" spans="1:7" x14ac:dyDescent="0.2">
      <c r="A765" s="14"/>
      <c r="F765" s="136"/>
      <c r="G765" s="12"/>
    </row>
    <row r="766" spans="1:7" x14ac:dyDescent="0.2">
      <c r="A766" s="14"/>
      <c r="F766" s="136"/>
      <c r="G766" s="12"/>
    </row>
    <row r="767" spans="1:7" x14ac:dyDescent="0.2">
      <c r="A767" s="14"/>
      <c r="F767" s="136"/>
      <c r="G767" s="12"/>
    </row>
    <row r="768" spans="1:7" x14ac:dyDescent="0.2">
      <c r="A768" s="14"/>
      <c r="F768" s="136"/>
      <c r="G768" s="12"/>
    </row>
    <row r="769" spans="1:7" x14ac:dyDescent="0.2">
      <c r="A769" s="14"/>
      <c r="F769" s="136"/>
      <c r="G769" s="12"/>
    </row>
    <row r="770" spans="1:7" x14ac:dyDescent="0.2">
      <c r="A770" s="14"/>
      <c r="F770" s="136"/>
      <c r="G770" s="12"/>
    </row>
    <row r="771" spans="1:7" x14ac:dyDescent="0.2">
      <c r="A771" s="14"/>
      <c r="F771" s="136"/>
      <c r="G771" s="12"/>
    </row>
    <row r="772" spans="1:7" x14ac:dyDescent="0.2">
      <c r="A772" s="14"/>
      <c r="F772" s="136"/>
      <c r="G772" s="12"/>
    </row>
    <row r="773" spans="1:7" x14ac:dyDescent="0.2">
      <c r="A773" s="14"/>
      <c r="F773" s="136"/>
      <c r="G773" s="12"/>
    </row>
    <row r="774" spans="1:7" x14ac:dyDescent="0.2">
      <c r="A774" s="14"/>
      <c r="F774" s="136"/>
      <c r="G774" s="12"/>
    </row>
    <row r="775" spans="1:7" x14ac:dyDescent="0.2">
      <c r="A775" s="14"/>
      <c r="F775" s="136"/>
      <c r="G775" s="12"/>
    </row>
    <row r="776" spans="1:7" x14ac:dyDescent="0.2">
      <c r="A776" s="14"/>
      <c r="F776" s="136"/>
      <c r="G776" s="12"/>
    </row>
    <row r="777" spans="1:7" x14ac:dyDescent="0.2">
      <c r="A777" s="14"/>
      <c r="F777" s="136"/>
      <c r="G777" s="12"/>
    </row>
    <row r="778" spans="1:7" x14ac:dyDescent="0.2">
      <c r="A778" s="14"/>
      <c r="F778" s="136"/>
      <c r="G778" s="12"/>
    </row>
    <row r="779" spans="1:7" x14ac:dyDescent="0.2">
      <c r="A779" s="14"/>
      <c r="F779" s="136"/>
      <c r="G779" s="12"/>
    </row>
    <row r="780" spans="1:7" x14ac:dyDescent="0.2">
      <c r="A780" s="14"/>
      <c r="F780" s="136"/>
      <c r="G780" s="12"/>
    </row>
    <row r="781" spans="1:7" x14ac:dyDescent="0.2">
      <c r="A781" s="14"/>
      <c r="F781" s="136"/>
      <c r="G781" s="12"/>
    </row>
    <row r="782" spans="1:7" x14ac:dyDescent="0.2">
      <c r="A782" s="14"/>
      <c r="F782" s="136"/>
      <c r="G782" s="12"/>
    </row>
    <row r="783" spans="1:7" x14ac:dyDescent="0.2">
      <c r="A783" s="14"/>
      <c r="F783" s="136"/>
      <c r="G783" s="12"/>
    </row>
    <row r="784" spans="1:7" x14ac:dyDescent="0.2">
      <c r="A784" s="14"/>
      <c r="F784" s="136"/>
      <c r="G784" s="12"/>
    </row>
    <row r="785" spans="1:7" x14ac:dyDescent="0.2">
      <c r="A785" s="14"/>
      <c r="F785" s="136"/>
      <c r="G785" s="12"/>
    </row>
    <row r="786" spans="1:7" x14ac:dyDescent="0.2">
      <c r="A786" s="14"/>
      <c r="F786" s="136"/>
      <c r="G786" s="12"/>
    </row>
    <row r="787" spans="1:7" x14ac:dyDescent="0.2">
      <c r="A787" s="14"/>
      <c r="F787" s="136"/>
      <c r="G787" s="12"/>
    </row>
    <row r="788" spans="1:7" x14ac:dyDescent="0.2">
      <c r="A788" s="14"/>
      <c r="F788" s="136"/>
      <c r="G788" s="12"/>
    </row>
    <row r="789" spans="1:7" x14ac:dyDescent="0.2">
      <c r="A789" s="14"/>
      <c r="F789" s="136"/>
      <c r="G789" s="12"/>
    </row>
    <row r="790" spans="1:7" x14ac:dyDescent="0.2">
      <c r="A790" s="14"/>
      <c r="F790" s="136"/>
      <c r="G790" s="12"/>
    </row>
    <row r="791" spans="1:7" x14ac:dyDescent="0.2">
      <c r="A791" s="14"/>
      <c r="F791" s="136"/>
      <c r="G791" s="12"/>
    </row>
    <row r="792" spans="1:7" x14ac:dyDescent="0.2">
      <c r="A792" s="14"/>
      <c r="F792" s="136"/>
      <c r="G792" s="12"/>
    </row>
    <row r="793" spans="1:7" x14ac:dyDescent="0.2">
      <c r="A793" s="14"/>
      <c r="F793" s="136"/>
      <c r="G793" s="12"/>
    </row>
    <row r="794" spans="1:7" x14ac:dyDescent="0.2">
      <c r="A794" s="14"/>
      <c r="F794" s="136"/>
      <c r="G794" s="12"/>
    </row>
    <row r="795" spans="1:7" x14ac:dyDescent="0.2">
      <c r="A795" s="14"/>
      <c r="F795" s="136"/>
      <c r="G795" s="12"/>
    </row>
    <row r="796" spans="1:7" x14ac:dyDescent="0.2">
      <c r="A796" s="14"/>
      <c r="F796" s="136"/>
      <c r="G796" s="12"/>
    </row>
    <row r="797" spans="1:7" x14ac:dyDescent="0.2">
      <c r="A797" s="14"/>
      <c r="F797" s="136"/>
      <c r="G797" s="12"/>
    </row>
    <row r="798" spans="1:7" x14ac:dyDescent="0.2">
      <c r="A798" s="14"/>
      <c r="F798" s="136"/>
      <c r="G798" s="12"/>
    </row>
    <row r="799" spans="1:7" x14ac:dyDescent="0.2">
      <c r="A799" s="14"/>
      <c r="F799" s="136"/>
      <c r="G799" s="12"/>
    </row>
    <row r="800" spans="1:7" x14ac:dyDescent="0.2">
      <c r="A800" s="14"/>
      <c r="F800" s="136"/>
      <c r="G800" s="12"/>
    </row>
    <row r="801" spans="1:7" x14ac:dyDescent="0.2">
      <c r="A801" s="14"/>
      <c r="F801" s="136"/>
      <c r="G801" s="12"/>
    </row>
    <row r="802" spans="1:7" x14ac:dyDescent="0.2">
      <c r="A802" s="14"/>
      <c r="F802" s="136"/>
      <c r="G802" s="12"/>
    </row>
    <row r="803" spans="1:7" x14ac:dyDescent="0.2">
      <c r="A803" s="14"/>
      <c r="F803" s="136"/>
      <c r="G803" s="12"/>
    </row>
    <row r="804" spans="1:7" x14ac:dyDescent="0.2">
      <c r="A804" s="14"/>
      <c r="F804" s="136"/>
      <c r="G804" s="12"/>
    </row>
    <row r="805" spans="1:7" x14ac:dyDescent="0.2">
      <c r="A805" s="14"/>
      <c r="F805" s="136"/>
      <c r="G805" s="12"/>
    </row>
    <row r="806" spans="1:7" x14ac:dyDescent="0.2">
      <c r="A806" s="14"/>
      <c r="F806" s="136"/>
      <c r="G806" s="12"/>
    </row>
    <row r="807" spans="1:7" x14ac:dyDescent="0.2">
      <c r="A807" s="14"/>
      <c r="F807" s="136"/>
      <c r="G807" s="12"/>
    </row>
    <row r="808" spans="1:7" x14ac:dyDescent="0.2">
      <c r="A808" s="14"/>
      <c r="F808" s="136"/>
      <c r="G808" s="12"/>
    </row>
    <row r="809" spans="1:7" x14ac:dyDescent="0.2">
      <c r="A809" s="14"/>
      <c r="F809" s="136"/>
      <c r="G809" s="12"/>
    </row>
    <row r="810" spans="1:7" x14ac:dyDescent="0.2">
      <c r="A810" s="14"/>
      <c r="F810" s="136"/>
      <c r="G810" s="12"/>
    </row>
    <row r="811" spans="1:7" x14ac:dyDescent="0.2">
      <c r="A811" s="14"/>
      <c r="F811" s="136"/>
      <c r="G811" s="12"/>
    </row>
    <row r="812" spans="1:7" x14ac:dyDescent="0.2">
      <c r="A812" s="14"/>
      <c r="F812" s="136"/>
      <c r="G812" s="12"/>
    </row>
    <row r="813" spans="1:7" x14ac:dyDescent="0.2">
      <c r="A813" s="14"/>
      <c r="F813" s="136"/>
      <c r="G813" s="12"/>
    </row>
    <row r="814" spans="1:7" x14ac:dyDescent="0.2">
      <c r="A814" s="14"/>
      <c r="F814" s="136"/>
      <c r="G814" s="12"/>
    </row>
    <row r="815" spans="1:7" x14ac:dyDescent="0.2">
      <c r="A815" s="14"/>
      <c r="F815" s="136"/>
      <c r="G815" s="12"/>
    </row>
    <row r="816" spans="1:7" x14ac:dyDescent="0.2">
      <c r="A816" s="14"/>
      <c r="F816" s="136"/>
      <c r="G816" s="12"/>
    </row>
    <row r="817" spans="1:7" x14ac:dyDescent="0.2">
      <c r="A817" s="14"/>
      <c r="F817" s="136"/>
      <c r="G817" s="12"/>
    </row>
    <row r="818" spans="1:7" x14ac:dyDescent="0.2">
      <c r="A818" s="14"/>
      <c r="F818" s="136"/>
      <c r="G818" s="12"/>
    </row>
    <row r="819" spans="1:7" x14ac:dyDescent="0.2">
      <c r="A819" s="14"/>
      <c r="F819" s="136"/>
      <c r="G819" s="12"/>
    </row>
    <row r="820" spans="1:7" x14ac:dyDescent="0.2">
      <c r="A820" s="14"/>
      <c r="F820" s="136"/>
      <c r="G820" s="12"/>
    </row>
    <row r="821" spans="1:7" x14ac:dyDescent="0.2">
      <c r="A821" s="14"/>
      <c r="F821" s="136"/>
      <c r="G821" s="12"/>
    </row>
    <row r="822" spans="1:7" x14ac:dyDescent="0.2">
      <c r="A822" s="14"/>
      <c r="F822" s="136"/>
      <c r="G822" s="12"/>
    </row>
    <row r="823" spans="1:7" x14ac:dyDescent="0.2">
      <c r="A823" s="14"/>
      <c r="F823" s="136"/>
      <c r="G823" s="12"/>
    </row>
    <row r="824" spans="1:7" x14ac:dyDescent="0.2">
      <c r="A824" s="14"/>
      <c r="F824" s="136"/>
      <c r="G824" s="12"/>
    </row>
    <row r="825" spans="1:7" x14ac:dyDescent="0.2">
      <c r="A825" s="14"/>
      <c r="F825" s="136"/>
      <c r="G825" s="12"/>
    </row>
    <row r="826" spans="1:7" x14ac:dyDescent="0.2">
      <c r="A826" s="14"/>
      <c r="F826" s="136"/>
      <c r="G826" s="12"/>
    </row>
    <row r="827" spans="1:7" x14ac:dyDescent="0.2">
      <c r="A827" s="14"/>
      <c r="F827" s="136"/>
      <c r="G827" s="12"/>
    </row>
    <row r="828" spans="1:7" x14ac:dyDescent="0.2">
      <c r="A828" s="14"/>
      <c r="F828" s="136"/>
      <c r="G828" s="12"/>
    </row>
    <row r="829" spans="1:7" x14ac:dyDescent="0.2">
      <c r="A829" s="14"/>
      <c r="F829" s="136"/>
      <c r="G829" s="12"/>
    </row>
    <row r="830" spans="1:7" x14ac:dyDescent="0.2">
      <c r="A830" s="14"/>
      <c r="F830" s="136"/>
      <c r="G830" s="12"/>
    </row>
    <row r="831" spans="1:7" x14ac:dyDescent="0.2">
      <c r="A831" s="14"/>
      <c r="F831" s="136"/>
      <c r="G831" s="12"/>
    </row>
    <row r="832" spans="1:7" x14ac:dyDescent="0.2">
      <c r="A832" s="14"/>
      <c r="F832" s="136"/>
      <c r="G832" s="12"/>
    </row>
    <row r="833" spans="1:7" x14ac:dyDescent="0.2">
      <c r="A833" s="14"/>
      <c r="F833" s="136"/>
      <c r="G833" s="12"/>
    </row>
    <row r="834" spans="1:7" x14ac:dyDescent="0.2">
      <c r="A834" s="14"/>
      <c r="F834" s="136"/>
      <c r="G834" s="12"/>
    </row>
    <row r="835" spans="1:7" x14ac:dyDescent="0.2">
      <c r="A835" s="14"/>
      <c r="F835" s="136"/>
      <c r="G835" s="12"/>
    </row>
    <row r="836" spans="1:7" x14ac:dyDescent="0.2">
      <c r="A836" s="14"/>
      <c r="F836" s="136"/>
      <c r="G836" s="12"/>
    </row>
    <row r="837" spans="1:7" x14ac:dyDescent="0.2">
      <c r="A837" s="14"/>
      <c r="F837" s="136"/>
      <c r="G837" s="12"/>
    </row>
    <row r="838" spans="1:7" x14ac:dyDescent="0.2">
      <c r="A838" s="14"/>
      <c r="F838" s="136"/>
      <c r="G838" s="12"/>
    </row>
    <row r="839" spans="1:7" x14ac:dyDescent="0.2">
      <c r="A839" s="14"/>
      <c r="F839" s="136"/>
      <c r="G839" s="12"/>
    </row>
    <row r="840" spans="1:7" x14ac:dyDescent="0.2">
      <c r="A840" s="14"/>
      <c r="F840" s="136"/>
      <c r="G840" s="12"/>
    </row>
    <row r="841" spans="1:7" x14ac:dyDescent="0.2">
      <c r="A841" s="14"/>
      <c r="F841" s="136"/>
      <c r="G841" s="12"/>
    </row>
    <row r="842" spans="1:7" x14ac:dyDescent="0.2">
      <c r="A842" s="14"/>
      <c r="F842" s="136"/>
      <c r="G842" s="12"/>
    </row>
    <row r="843" spans="1:7" x14ac:dyDescent="0.2">
      <c r="A843" s="14"/>
      <c r="F843" s="136"/>
      <c r="G843" s="12"/>
    </row>
    <row r="844" spans="1:7" x14ac:dyDescent="0.2">
      <c r="A844" s="14"/>
      <c r="F844" s="136"/>
      <c r="G844" s="12"/>
    </row>
    <row r="845" spans="1:7" x14ac:dyDescent="0.2">
      <c r="A845" s="14"/>
      <c r="F845" s="136"/>
      <c r="G845" s="12"/>
    </row>
    <row r="846" spans="1:7" x14ac:dyDescent="0.2">
      <c r="A846" s="14"/>
      <c r="F846" s="136"/>
      <c r="G846" s="12"/>
    </row>
    <row r="847" spans="1:7" x14ac:dyDescent="0.2">
      <c r="A847" s="14"/>
      <c r="F847" s="136"/>
      <c r="G847" s="12"/>
    </row>
    <row r="848" spans="1:7" x14ac:dyDescent="0.2">
      <c r="A848" s="14"/>
      <c r="F848" s="136"/>
      <c r="G848" s="12"/>
    </row>
    <row r="849" spans="1:7" x14ac:dyDescent="0.2">
      <c r="A849" s="14"/>
      <c r="F849" s="136"/>
      <c r="G849" s="12"/>
    </row>
    <row r="850" spans="1:7" x14ac:dyDescent="0.2">
      <c r="A850" s="14"/>
      <c r="F850" s="136"/>
      <c r="G850" s="12"/>
    </row>
    <row r="851" spans="1:7" x14ac:dyDescent="0.2">
      <c r="A851" s="14"/>
      <c r="F851" s="136"/>
      <c r="G851" s="12"/>
    </row>
    <row r="852" spans="1:7" x14ac:dyDescent="0.2">
      <c r="A852" s="14"/>
      <c r="F852" s="136"/>
      <c r="G852" s="12"/>
    </row>
    <row r="853" spans="1:7" x14ac:dyDescent="0.2">
      <c r="A853" s="14"/>
      <c r="F853" s="136"/>
      <c r="G853" s="12"/>
    </row>
    <row r="854" spans="1:7" x14ac:dyDescent="0.2">
      <c r="A854" s="14"/>
      <c r="F854" s="136"/>
      <c r="G854" s="12"/>
    </row>
    <row r="855" spans="1:7" x14ac:dyDescent="0.2">
      <c r="A855" s="14"/>
      <c r="F855" s="136"/>
      <c r="G855" s="12"/>
    </row>
    <row r="856" spans="1:7" x14ac:dyDescent="0.2">
      <c r="A856" s="14"/>
      <c r="F856" s="136"/>
      <c r="G856" s="12"/>
    </row>
    <row r="857" spans="1:7" x14ac:dyDescent="0.2">
      <c r="A857" s="14"/>
      <c r="F857" s="136"/>
      <c r="G857" s="12"/>
    </row>
    <row r="858" spans="1:7" x14ac:dyDescent="0.2">
      <c r="A858" s="14"/>
      <c r="F858" s="136"/>
      <c r="G858" s="12"/>
    </row>
    <row r="859" spans="1:7" x14ac:dyDescent="0.2">
      <c r="A859" s="14"/>
      <c r="F859" s="136"/>
      <c r="G859" s="12"/>
    </row>
    <row r="860" spans="1:7" x14ac:dyDescent="0.2">
      <c r="A860" s="14"/>
      <c r="F860" s="136"/>
      <c r="G860" s="12"/>
    </row>
    <row r="861" spans="1:7" x14ac:dyDescent="0.2">
      <c r="A861" s="14"/>
      <c r="F861" s="136"/>
      <c r="G861" s="12"/>
    </row>
    <row r="862" spans="1:7" x14ac:dyDescent="0.2">
      <c r="A862" s="14"/>
      <c r="F862" s="136"/>
      <c r="G862" s="12"/>
    </row>
    <row r="863" spans="1:7" x14ac:dyDescent="0.2">
      <c r="A863" s="14"/>
      <c r="F863" s="136"/>
      <c r="G863" s="12"/>
    </row>
    <row r="864" spans="1:7" x14ac:dyDescent="0.2">
      <c r="A864" s="14"/>
      <c r="F864" s="136"/>
      <c r="G864" s="12"/>
    </row>
    <row r="865" spans="1:7" x14ac:dyDescent="0.2">
      <c r="A865" s="14"/>
      <c r="F865" s="136"/>
      <c r="G865" s="12"/>
    </row>
    <row r="866" spans="1:7" x14ac:dyDescent="0.2">
      <c r="A866" s="14"/>
      <c r="F866" s="136"/>
      <c r="G866" s="12"/>
    </row>
    <row r="867" spans="1:7" x14ac:dyDescent="0.2">
      <c r="A867" s="14"/>
      <c r="F867" s="136"/>
      <c r="G867" s="12"/>
    </row>
    <row r="868" spans="1:7" x14ac:dyDescent="0.2">
      <c r="A868" s="14"/>
      <c r="F868" s="136"/>
      <c r="G868" s="12"/>
    </row>
    <row r="869" spans="1:7" x14ac:dyDescent="0.2">
      <c r="A869" s="14"/>
      <c r="F869" s="136"/>
      <c r="G869" s="12"/>
    </row>
    <row r="870" spans="1:7" x14ac:dyDescent="0.2">
      <c r="A870" s="14"/>
      <c r="F870" s="136"/>
      <c r="G870" s="12"/>
    </row>
    <row r="871" spans="1:7" x14ac:dyDescent="0.2">
      <c r="A871" s="14"/>
      <c r="F871" s="136"/>
      <c r="G871" s="12"/>
    </row>
    <row r="872" spans="1:7" x14ac:dyDescent="0.2">
      <c r="A872" s="14"/>
      <c r="F872" s="136"/>
      <c r="G872" s="12"/>
    </row>
    <row r="873" spans="1:7" x14ac:dyDescent="0.2">
      <c r="A873" s="14"/>
      <c r="F873" s="136"/>
      <c r="G873" s="12"/>
    </row>
    <row r="874" spans="1:7" x14ac:dyDescent="0.2">
      <c r="A874" s="14"/>
      <c r="F874" s="136"/>
      <c r="G874" s="12"/>
    </row>
    <row r="875" spans="1:7" x14ac:dyDescent="0.2">
      <c r="A875" s="14"/>
      <c r="F875" s="136"/>
      <c r="G875" s="12"/>
    </row>
    <row r="876" spans="1:7" x14ac:dyDescent="0.2">
      <c r="A876" s="14"/>
      <c r="F876" s="136"/>
      <c r="G876" s="12"/>
    </row>
    <row r="877" spans="1:7" x14ac:dyDescent="0.2">
      <c r="A877" s="14"/>
      <c r="F877" s="136"/>
      <c r="G877" s="12"/>
    </row>
    <row r="878" spans="1:7" x14ac:dyDescent="0.2">
      <c r="A878" s="14"/>
      <c r="F878" s="136"/>
      <c r="G878" s="12"/>
    </row>
    <row r="879" spans="1:7" x14ac:dyDescent="0.2">
      <c r="A879" s="14"/>
      <c r="F879" s="136"/>
      <c r="G879" s="12"/>
    </row>
    <row r="880" spans="1:7" x14ac:dyDescent="0.2">
      <c r="A880" s="14"/>
      <c r="F880" s="136"/>
      <c r="G880" s="12"/>
    </row>
    <row r="881" spans="1:7" x14ac:dyDescent="0.2">
      <c r="A881" s="14"/>
      <c r="F881" s="136"/>
      <c r="G881" s="12"/>
    </row>
    <row r="882" spans="1:7" x14ac:dyDescent="0.2">
      <c r="A882" s="14"/>
      <c r="F882" s="136"/>
      <c r="G882" s="12"/>
    </row>
    <row r="883" spans="1:7" x14ac:dyDescent="0.2">
      <c r="A883" s="14"/>
      <c r="F883" s="136"/>
      <c r="G883" s="12"/>
    </row>
    <row r="884" spans="1:7" x14ac:dyDescent="0.2">
      <c r="A884" s="14"/>
      <c r="F884" s="136"/>
      <c r="G884" s="12"/>
    </row>
    <row r="885" spans="1:7" x14ac:dyDescent="0.2">
      <c r="A885" s="14"/>
      <c r="F885" s="136"/>
      <c r="G885" s="12"/>
    </row>
    <row r="886" spans="1:7" x14ac:dyDescent="0.2">
      <c r="A886" s="14"/>
      <c r="F886" s="136"/>
      <c r="G886" s="12"/>
    </row>
    <row r="887" spans="1:7" x14ac:dyDescent="0.2">
      <c r="A887" s="14"/>
      <c r="F887" s="136"/>
      <c r="G887" s="12"/>
    </row>
    <row r="888" spans="1:7" x14ac:dyDescent="0.2">
      <c r="A888" s="14"/>
      <c r="F888" s="136"/>
      <c r="G888" s="12"/>
    </row>
    <row r="889" spans="1:7" x14ac:dyDescent="0.2">
      <c r="A889" s="14"/>
      <c r="F889" s="136"/>
      <c r="G889" s="12"/>
    </row>
    <row r="890" spans="1:7" x14ac:dyDescent="0.2">
      <c r="A890" s="14"/>
      <c r="F890" s="136"/>
      <c r="G890" s="12"/>
    </row>
    <row r="891" spans="1:7" x14ac:dyDescent="0.2">
      <c r="A891" s="14"/>
      <c r="F891" s="136"/>
      <c r="G891" s="12"/>
    </row>
    <row r="892" spans="1:7" x14ac:dyDescent="0.2">
      <c r="A892" s="14"/>
      <c r="F892" s="136"/>
      <c r="G892" s="12"/>
    </row>
    <row r="893" spans="1:7" x14ac:dyDescent="0.2">
      <c r="A893" s="14"/>
      <c r="F893" s="136"/>
      <c r="G893" s="12"/>
    </row>
    <row r="894" spans="1:7" x14ac:dyDescent="0.2">
      <c r="A894" s="14"/>
      <c r="F894" s="136"/>
      <c r="G894" s="12"/>
    </row>
    <row r="895" spans="1:7" x14ac:dyDescent="0.2">
      <c r="A895" s="14"/>
      <c r="F895" s="136"/>
      <c r="G895" s="12"/>
    </row>
    <row r="896" spans="1:7" x14ac:dyDescent="0.2">
      <c r="A896" s="14"/>
      <c r="F896" s="136"/>
      <c r="G896" s="12"/>
    </row>
    <row r="897" spans="1:7" x14ac:dyDescent="0.2">
      <c r="A897" s="14"/>
      <c r="F897" s="136"/>
      <c r="G897" s="12"/>
    </row>
    <row r="898" spans="1:7" x14ac:dyDescent="0.2">
      <c r="A898" s="14"/>
      <c r="F898" s="136"/>
      <c r="G898" s="12"/>
    </row>
    <row r="899" spans="1:7" x14ac:dyDescent="0.2">
      <c r="A899" s="14"/>
      <c r="F899" s="136"/>
      <c r="G899" s="12"/>
    </row>
    <row r="900" spans="1:7" x14ac:dyDescent="0.2">
      <c r="A900" s="14"/>
      <c r="F900" s="136"/>
      <c r="G900" s="12"/>
    </row>
    <row r="901" spans="1:7" x14ac:dyDescent="0.2">
      <c r="A901" s="14"/>
      <c r="F901" s="136"/>
      <c r="G901" s="12"/>
    </row>
    <row r="902" spans="1:7" x14ac:dyDescent="0.2">
      <c r="A902" s="14"/>
      <c r="F902" s="136"/>
      <c r="G902" s="12"/>
    </row>
    <row r="903" spans="1:7" x14ac:dyDescent="0.2">
      <c r="A903" s="14"/>
      <c r="F903" s="136"/>
      <c r="G903" s="12"/>
    </row>
    <row r="904" spans="1:7" x14ac:dyDescent="0.2">
      <c r="A904" s="14"/>
      <c r="F904" s="136"/>
      <c r="G904" s="12"/>
    </row>
    <row r="905" spans="1:7" x14ac:dyDescent="0.2">
      <c r="A905" s="14"/>
      <c r="F905" s="136"/>
      <c r="G905" s="12"/>
    </row>
    <row r="906" spans="1:7" x14ac:dyDescent="0.2">
      <c r="A906" s="14"/>
      <c r="F906" s="136"/>
      <c r="G906" s="12"/>
    </row>
    <row r="907" spans="1:7" x14ac:dyDescent="0.2">
      <c r="A907" s="14"/>
      <c r="F907" s="136"/>
      <c r="G907" s="12"/>
    </row>
    <row r="908" spans="1:7" x14ac:dyDescent="0.2">
      <c r="A908" s="14"/>
      <c r="F908" s="136"/>
      <c r="G908" s="12"/>
    </row>
    <row r="909" spans="1:7" x14ac:dyDescent="0.2">
      <c r="A909" s="14"/>
      <c r="F909" s="136"/>
      <c r="G909" s="12"/>
    </row>
    <row r="910" spans="1:7" x14ac:dyDescent="0.2">
      <c r="A910" s="14"/>
      <c r="F910" s="136"/>
      <c r="G910" s="12"/>
    </row>
    <row r="911" spans="1:7" x14ac:dyDescent="0.2">
      <c r="A911" s="14"/>
      <c r="F911" s="136"/>
      <c r="G911" s="12"/>
    </row>
    <row r="912" spans="1:7" x14ac:dyDescent="0.2">
      <c r="A912" s="14"/>
      <c r="F912" s="136"/>
      <c r="G912" s="12"/>
    </row>
    <row r="913" spans="1:7" x14ac:dyDescent="0.2">
      <c r="A913" s="14"/>
      <c r="F913" s="136"/>
      <c r="G913" s="12"/>
    </row>
    <row r="914" spans="1:7" x14ac:dyDescent="0.2">
      <c r="A914" s="14"/>
      <c r="F914" s="136"/>
      <c r="G914" s="12"/>
    </row>
    <row r="915" spans="1:7" x14ac:dyDescent="0.2">
      <c r="A915" s="14"/>
      <c r="F915" s="136"/>
      <c r="G915" s="12"/>
    </row>
    <row r="916" spans="1:7" x14ac:dyDescent="0.2">
      <c r="A916" s="14"/>
      <c r="F916" s="136"/>
      <c r="G916" s="12"/>
    </row>
    <row r="917" spans="1:7" x14ac:dyDescent="0.2">
      <c r="A917" s="14"/>
      <c r="F917" s="136"/>
      <c r="G917" s="12"/>
    </row>
    <row r="918" spans="1:7" x14ac:dyDescent="0.2">
      <c r="A918" s="14"/>
      <c r="F918" s="136"/>
      <c r="G918" s="12"/>
    </row>
    <row r="919" spans="1:7" x14ac:dyDescent="0.2">
      <c r="A919" s="14"/>
      <c r="F919" s="136"/>
      <c r="G919" s="12"/>
    </row>
    <row r="920" spans="1:7" x14ac:dyDescent="0.2">
      <c r="A920" s="14"/>
      <c r="F920" s="136"/>
      <c r="G920" s="12"/>
    </row>
    <row r="921" spans="1:7" x14ac:dyDescent="0.2">
      <c r="A921" s="14"/>
      <c r="F921" s="136"/>
      <c r="G921" s="12"/>
    </row>
    <row r="922" spans="1:7" x14ac:dyDescent="0.2">
      <c r="A922" s="14"/>
      <c r="F922" s="136"/>
      <c r="G922" s="12"/>
    </row>
    <row r="923" spans="1:7" x14ac:dyDescent="0.2">
      <c r="A923" s="14"/>
      <c r="F923" s="136"/>
      <c r="G923" s="12"/>
    </row>
    <row r="924" spans="1:7" x14ac:dyDescent="0.2">
      <c r="A924" s="14"/>
      <c r="F924" s="136"/>
      <c r="G924" s="12"/>
    </row>
    <row r="925" spans="1:7" x14ac:dyDescent="0.2">
      <c r="A925" s="14"/>
      <c r="F925" s="136"/>
      <c r="G925" s="12"/>
    </row>
    <row r="926" spans="1:7" x14ac:dyDescent="0.2">
      <c r="A926" s="14"/>
      <c r="F926" s="136"/>
      <c r="G926" s="12"/>
    </row>
    <row r="927" spans="1:7" x14ac:dyDescent="0.2">
      <c r="A927" s="14"/>
      <c r="F927" s="136"/>
      <c r="G927" s="12"/>
    </row>
    <row r="928" spans="1:7" x14ac:dyDescent="0.2">
      <c r="A928" s="14"/>
      <c r="F928" s="136"/>
      <c r="G928" s="12"/>
    </row>
    <row r="929" spans="1:7" x14ac:dyDescent="0.2">
      <c r="A929" s="14"/>
      <c r="F929" s="136"/>
      <c r="G929" s="12"/>
    </row>
    <row r="930" spans="1:7" x14ac:dyDescent="0.2">
      <c r="A930" s="14"/>
      <c r="F930" s="136"/>
      <c r="G930" s="12"/>
    </row>
    <row r="931" spans="1:7" x14ac:dyDescent="0.2">
      <c r="A931" s="14"/>
      <c r="F931" s="136"/>
      <c r="G931" s="12"/>
    </row>
    <row r="932" spans="1:7" x14ac:dyDescent="0.2">
      <c r="A932" s="14"/>
      <c r="F932" s="136"/>
      <c r="G932" s="12"/>
    </row>
    <row r="933" spans="1:7" x14ac:dyDescent="0.2">
      <c r="A933" s="14"/>
      <c r="F933" s="136"/>
      <c r="G933" s="12"/>
    </row>
    <row r="934" spans="1:7" x14ac:dyDescent="0.2">
      <c r="A934" s="14"/>
      <c r="F934" s="136"/>
      <c r="G934" s="12"/>
    </row>
    <row r="935" spans="1:7" x14ac:dyDescent="0.2">
      <c r="A935" s="14"/>
      <c r="F935" s="136"/>
      <c r="G935" s="12"/>
    </row>
    <row r="936" spans="1:7" x14ac:dyDescent="0.2">
      <c r="A936" s="14"/>
      <c r="F936" s="136"/>
      <c r="G936" s="12"/>
    </row>
    <row r="937" spans="1:7" x14ac:dyDescent="0.2">
      <c r="A937" s="14"/>
      <c r="F937" s="136"/>
      <c r="G937" s="12"/>
    </row>
    <row r="938" spans="1:7" x14ac:dyDescent="0.2">
      <c r="A938" s="14"/>
      <c r="F938" s="136"/>
      <c r="G938" s="12"/>
    </row>
    <row r="939" spans="1:7" x14ac:dyDescent="0.2">
      <c r="A939" s="14"/>
      <c r="F939" s="136"/>
      <c r="G939" s="12"/>
    </row>
    <row r="940" spans="1:7" x14ac:dyDescent="0.2">
      <c r="A940" s="14"/>
      <c r="F940" s="136"/>
      <c r="G940" s="12"/>
    </row>
    <row r="941" spans="1:7" x14ac:dyDescent="0.2">
      <c r="A941" s="14"/>
      <c r="F941" s="136"/>
      <c r="G941" s="12"/>
    </row>
    <row r="942" spans="1:7" x14ac:dyDescent="0.2">
      <c r="A942" s="14"/>
      <c r="F942" s="136"/>
      <c r="G942" s="12"/>
    </row>
    <row r="943" spans="1:7" x14ac:dyDescent="0.2">
      <c r="A943" s="14"/>
      <c r="F943" s="136"/>
      <c r="G943" s="12"/>
    </row>
    <row r="944" spans="1:7" x14ac:dyDescent="0.2">
      <c r="A944" s="14"/>
      <c r="F944" s="136"/>
      <c r="G944" s="12"/>
    </row>
    <row r="945" spans="1:7" x14ac:dyDescent="0.2">
      <c r="A945" s="14"/>
      <c r="F945" s="136"/>
      <c r="G945" s="12"/>
    </row>
    <row r="946" spans="1:7" x14ac:dyDescent="0.2">
      <c r="A946" s="14"/>
      <c r="F946" s="136"/>
      <c r="G946" s="12"/>
    </row>
    <row r="947" spans="1:7" x14ac:dyDescent="0.2">
      <c r="A947" s="14"/>
      <c r="F947" s="136"/>
      <c r="G947" s="12"/>
    </row>
    <row r="948" spans="1:7" x14ac:dyDescent="0.2">
      <c r="A948" s="14"/>
      <c r="F948" s="136"/>
      <c r="G948" s="12"/>
    </row>
    <row r="949" spans="1:7" x14ac:dyDescent="0.2">
      <c r="A949" s="14"/>
      <c r="F949" s="136"/>
      <c r="G949" s="12"/>
    </row>
    <row r="950" spans="1:7" x14ac:dyDescent="0.2">
      <c r="A950" s="14"/>
      <c r="F950" s="136"/>
      <c r="G950" s="12"/>
    </row>
    <row r="951" spans="1:7" x14ac:dyDescent="0.2">
      <c r="A951" s="14"/>
      <c r="F951" s="136"/>
      <c r="G951" s="12"/>
    </row>
    <row r="952" spans="1:7" x14ac:dyDescent="0.2">
      <c r="A952" s="14"/>
      <c r="F952" s="136"/>
      <c r="G952" s="12"/>
    </row>
    <row r="953" spans="1:7" x14ac:dyDescent="0.2">
      <c r="A953" s="14"/>
      <c r="F953" s="136"/>
      <c r="G953" s="12"/>
    </row>
    <row r="954" spans="1:7" x14ac:dyDescent="0.2">
      <c r="A954" s="14"/>
      <c r="F954" s="136"/>
      <c r="G954" s="12"/>
    </row>
    <row r="955" spans="1:7" x14ac:dyDescent="0.2">
      <c r="A955" s="14"/>
      <c r="F955" s="136"/>
      <c r="G955" s="12"/>
    </row>
    <row r="956" spans="1:7" x14ac:dyDescent="0.2">
      <c r="A956" s="14"/>
      <c r="F956" s="136"/>
      <c r="G956" s="12"/>
    </row>
    <row r="957" spans="1:7" x14ac:dyDescent="0.2">
      <c r="A957" s="14"/>
      <c r="F957" s="136"/>
      <c r="G957" s="12"/>
    </row>
    <row r="958" spans="1:7" x14ac:dyDescent="0.2">
      <c r="A958" s="14"/>
      <c r="F958" s="136"/>
      <c r="G958" s="12"/>
    </row>
    <row r="959" spans="1:7" x14ac:dyDescent="0.2">
      <c r="A959" s="14"/>
      <c r="F959" s="136"/>
      <c r="G959" s="12"/>
    </row>
    <row r="960" spans="1:7" x14ac:dyDescent="0.2">
      <c r="A960" s="14"/>
      <c r="F960" s="136"/>
      <c r="G960" s="12"/>
    </row>
    <row r="961" spans="1:7" x14ac:dyDescent="0.2">
      <c r="A961" s="14"/>
      <c r="F961" s="136"/>
      <c r="G961" s="12"/>
    </row>
    <row r="962" spans="1:7" x14ac:dyDescent="0.2">
      <c r="A962" s="14"/>
      <c r="F962" s="136"/>
      <c r="G962" s="12"/>
    </row>
    <row r="963" spans="1:7" x14ac:dyDescent="0.2">
      <c r="A963" s="14"/>
      <c r="F963" s="136"/>
      <c r="G963" s="12"/>
    </row>
    <row r="964" spans="1:7" x14ac:dyDescent="0.2">
      <c r="A964" s="14"/>
      <c r="F964" s="136"/>
      <c r="G964" s="12"/>
    </row>
    <row r="965" spans="1:7" x14ac:dyDescent="0.2">
      <c r="A965" s="14"/>
      <c r="F965" s="136"/>
      <c r="G965" s="12"/>
    </row>
    <row r="966" spans="1:7" x14ac:dyDescent="0.2">
      <c r="A966" s="14"/>
      <c r="F966" s="136"/>
      <c r="G966" s="12"/>
    </row>
    <row r="967" spans="1:7" x14ac:dyDescent="0.2">
      <c r="A967" s="14"/>
      <c r="F967" s="136"/>
      <c r="G967" s="12"/>
    </row>
    <row r="968" spans="1:7" x14ac:dyDescent="0.2">
      <c r="A968" s="14"/>
      <c r="F968" s="136"/>
      <c r="G968" s="12"/>
    </row>
    <row r="969" spans="1:7" x14ac:dyDescent="0.2">
      <c r="A969" s="14"/>
      <c r="F969" s="136"/>
      <c r="G969" s="12"/>
    </row>
    <row r="970" spans="1:7" x14ac:dyDescent="0.2">
      <c r="A970" s="14"/>
      <c r="F970" s="136"/>
      <c r="G970" s="12"/>
    </row>
    <row r="971" spans="1:7" x14ac:dyDescent="0.2">
      <c r="A971" s="14"/>
      <c r="F971" s="136"/>
      <c r="G971" s="12"/>
    </row>
    <row r="972" spans="1:7" x14ac:dyDescent="0.2">
      <c r="A972" s="14"/>
      <c r="F972" s="136"/>
      <c r="G972" s="12"/>
    </row>
    <row r="973" spans="1:7" x14ac:dyDescent="0.2">
      <c r="A973" s="14"/>
      <c r="F973" s="136"/>
      <c r="G973" s="12"/>
    </row>
    <row r="974" spans="1:7" x14ac:dyDescent="0.2">
      <c r="A974" s="14"/>
      <c r="F974" s="136"/>
      <c r="G974" s="12"/>
    </row>
    <row r="975" spans="1:7" x14ac:dyDescent="0.2">
      <c r="A975" s="14"/>
      <c r="F975" s="136"/>
      <c r="G975" s="12"/>
    </row>
    <row r="976" spans="1:7" x14ac:dyDescent="0.2">
      <c r="A976" s="14"/>
      <c r="F976" s="136"/>
      <c r="G976" s="12"/>
    </row>
    <row r="977" spans="1:7" x14ac:dyDescent="0.2">
      <c r="A977" s="14"/>
      <c r="F977" s="136"/>
      <c r="G977" s="12"/>
    </row>
    <row r="978" spans="1:7" x14ac:dyDescent="0.2">
      <c r="A978" s="14"/>
      <c r="F978" s="136"/>
      <c r="G978" s="12"/>
    </row>
    <row r="979" spans="1:7" x14ac:dyDescent="0.2">
      <c r="A979" s="14"/>
      <c r="F979" s="136"/>
      <c r="G979" s="12"/>
    </row>
    <row r="980" spans="1:7" x14ac:dyDescent="0.2">
      <c r="A980" s="14"/>
      <c r="F980" s="136"/>
      <c r="G980" s="12"/>
    </row>
    <row r="981" spans="1:7" x14ac:dyDescent="0.2">
      <c r="A981" s="14"/>
      <c r="F981" s="136"/>
      <c r="G981" s="12"/>
    </row>
    <row r="982" spans="1:7" x14ac:dyDescent="0.2">
      <c r="A982" s="14"/>
      <c r="F982" s="136"/>
      <c r="G982" s="12"/>
    </row>
    <row r="983" spans="1:7" x14ac:dyDescent="0.2">
      <c r="A983" s="14"/>
      <c r="F983" s="136"/>
      <c r="G983" s="12"/>
    </row>
    <row r="984" spans="1:7" x14ac:dyDescent="0.2">
      <c r="A984" s="14"/>
      <c r="F984" s="136"/>
      <c r="G984" s="12"/>
    </row>
    <row r="985" spans="1:7" x14ac:dyDescent="0.2">
      <c r="A985" s="14"/>
      <c r="F985" s="136"/>
      <c r="G985" s="12"/>
    </row>
    <row r="986" spans="1:7" x14ac:dyDescent="0.2">
      <c r="A986" s="14"/>
      <c r="F986" s="136"/>
    </row>
    <row r="987" spans="1:7" x14ac:dyDescent="0.2">
      <c r="F987" s="136"/>
    </row>
    <row r="988" spans="1:7" x14ac:dyDescent="0.2">
      <c r="F988" s="136"/>
    </row>
    <row r="989" spans="1:7" x14ac:dyDescent="0.2">
      <c r="F989" s="136"/>
    </row>
    <row r="990" spans="1:7" x14ac:dyDescent="0.2">
      <c r="F990" s="136"/>
    </row>
    <row r="991" spans="1:7" x14ac:dyDescent="0.2">
      <c r="F991" s="136"/>
    </row>
    <row r="992" spans="1:7" x14ac:dyDescent="0.2">
      <c r="F992" s="136"/>
    </row>
    <row r="993" spans="6:6" x14ac:dyDescent="0.2">
      <c r="F993" s="136"/>
    </row>
    <row r="994" spans="6:6" x14ac:dyDescent="0.2">
      <c r="F994" s="136"/>
    </row>
    <row r="995" spans="6:6" x14ac:dyDescent="0.2">
      <c r="F995" s="136"/>
    </row>
    <row r="996" spans="6:6" x14ac:dyDescent="0.2">
      <c r="F996" s="136"/>
    </row>
    <row r="997" spans="6:6" x14ac:dyDescent="0.2">
      <c r="F997" s="136"/>
    </row>
    <row r="998" spans="6:6" x14ac:dyDescent="0.2">
      <c r="F998" s="136"/>
    </row>
    <row r="999" spans="6:6" x14ac:dyDescent="0.2">
      <c r="F999" s="136"/>
    </row>
    <row r="1000" spans="6:6" x14ac:dyDescent="0.2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1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2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3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4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workbookViewId="0">
      <selection activeCell="AG36" sqref="AG3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 x14ac:dyDescent="0.2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738</v>
      </c>
      <c r="R1" s="126" t="s">
        <v>739</v>
      </c>
      <c r="S1" s="126" t="s">
        <v>740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150" t="s">
        <v>891</v>
      </c>
      <c r="AJ1" s="151" t="s">
        <v>892</v>
      </c>
      <c r="AK1" s="152" t="s">
        <v>893</v>
      </c>
      <c r="AL1" s="49" t="s">
        <v>722</v>
      </c>
      <c r="AM1" s="49" t="s">
        <v>723</v>
      </c>
      <c r="AN1" s="49" t="s">
        <v>724</v>
      </c>
      <c r="AO1" s="77" t="s">
        <v>711</v>
      </c>
      <c r="AP1" s="77" t="s">
        <v>712</v>
      </c>
      <c r="AQ1" s="77" t="s">
        <v>713</v>
      </c>
      <c r="AR1" s="77" t="s">
        <v>714</v>
      </c>
      <c r="AS1" s="77" t="s">
        <v>715</v>
      </c>
      <c r="AT1" s="77" t="s">
        <v>775</v>
      </c>
      <c r="AU1" s="77" t="s">
        <v>776</v>
      </c>
      <c r="AV1" s="77" t="s">
        <v>777</v>
      </c>
      <c r="AW1" s="77" t="s">
        <v>778</v>
      </c>
      <c r="AX1" s="77" t="s">
        <v>779</v>
      </c>
      <c r="AY1" s="77" t="s">
        <v>780</v>
      </c>
      <c r="AZ1" s="77" t="s">
        <v>781</v>
      </c>
      <c r="BA1" s="77" t="s">
        <v>782</v>
      </c>
      <c r="BB1" s="77" t="s">
        <v>783</v>
      </c>
      <c r="BC1" s="77" t="s">
        <v>784</v>
      </c>
      <c r="BD1" s="77" t="s">
        <v>785</v>
      </c>
      <c r="BE1" s="77" t="s">
        <v>786</v>
      </c>
      <c r="BF1" s="77" t="s">
        <v>787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788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" customHeight="1" x14ac:dyDescent="0.2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736</v>
      </c>
      <c r="R2" s="127" t="s">
        <v>737</v>
      </c>
      <c r="S2" s="127" t="s">
        <v>735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716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2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733</v>
      </c>
      <c r="R3" s="128" t="s">
        <v>34</v>
      </c>
      <c r="S3" s="128" t="s">
        <v>734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717</v>
      </c>
      <c r="AP3" s="118" t="s">
        <v>717</v>
      </c>
      <c r="AQ3" s="118" t="s">
        <v>717</v>
      </c>
      <c r="AR3" s="118" t="s">
        <v>717</v>
      </c>
      <c r="AS3" s="117"/>
      <c r="AT3" s="118" t="s">
        <v>717</v>
      </c>
      <c r="AU3" s="118" t="s">
        <v>717</v>
      </c>
      <c r="AV3" s="118" t="s">
        <v>717</v>
      </c>
      <c r="AW3" s="118" t="s">
        <v>717</v>
      </c>
      <c r="AX3" s="71"/>
      <c r="AY3" s="118" t="s">
        <v>717</v>
      </c>
      <c r="AZ3" s="118" t="s">
        <v>717</v>
      </c>
      <c r="BA3" s="118" t="s">
        <v>717</v>
      </c>
      <c r="BB3" s="118" t="s">
        <v>717</v>
      </c>
      <c r="BC3" s="71"/>
      <c r="BD3" s="118" t="s">
        <v>717</v>
      </c>
      <c r="BE3" s="118" t="s">
        <v>717</v>
      </c>
      <c r="BF3" s="118" t="s">
        <v>717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2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2000000}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 xr:uid="{00000000-0002-0000-0600-000003000000}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pane xSplit="4" ySplit="3" topLeftCell="O4" activePane="bottomRight" state="frozen"/>
      <selection pane="topRight" activeCell="E1" sqref="E1"/>
      <selection pane="bottomLeft" activeCell="A4" sqref="A4"/>
      <selection pane="bottomRight" activeCell="M13" sqref="M1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4.6640625" style="5" bestFit="1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1640625" style="5" bestFit="1" customWidth="1"/>
    <col min="20" max="20" width="13.5" style="5" bestFit="1" customWidth="1"/>
    <col min="21" max="16384" width="8.83203125" style="5"/>
  </cols>
  <sheetData>
    <row r="1" spans="1:31" s="30" customFormat="1" ht="42" x14ac:dyDescent="0.2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121" t="s">
        <v>890</v>
      </c>
      <c r="G1" s="27" t="s">
        <v>399</v>
      </c>
      <c r="H1" s="33" t="s">
        <v>400</v>
      </c>
      <c r="I1" s="126" t="s">
        <v>731</v>
      </c>
      <c r="J1" s="126" t="s">
        <v>732</v>
      </c>
      <c r="K1" s="126" t="s">
        <v>730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405</v>
      </c>
      <c r="Q1" s="110" t="s">
        <v>765</v>
      </c>
      <c r="R1" s="110" t="s">
        <v>406</v>
      </c>
      <c r="S1" s="110" t="s">
        <v>407</v>
      </c>
      <c r="T1" s="110" t="s">
        <v>758</v>
      </c>
      <c r="U1" s="76" t="s">
        <v>408</v>
      </c>
      <c r="V1" s="76" t="s">
        <v>702</v>
      </c>
      <c r="W1" s="76" t="s">
        <v>409</v>
      </c>
      <c r="X1" s="76" t="s">
        <v>410</v>
      </c>
      <c r="Y1" s="76" t="s">
        <v>411</v>
      </c>
      <c r="Z1" s="76" t="s">
        <v>412</v>
      </c>
      <c r="AA1" s="76" t="s">
        <v>413</v>
      </c>
      <c r="AB1" s="48" t="s">
        <v>414</v>
      </c>
      <c r="AC1" s="76" t="s">
        <v>415</v>
      </c>
      <c r="AD1" s="76" t="s">
        <v>416</v>
      </c>
      <c r="AE1" s="48" t="s">
        <v>417</v>
      </c>
    </row>
    <row r="2" spans="1:31" s="30" customFormat="1" ht="70.5" customHeight="1" x14ac:dyDescent="0.2">
      <c r="A2" s="31" t="s">
        <v>670</v>
      </c>
      <c r="B2" s="35" t="s">
        <v>16</v>
      </c>
      <c r="C2" s="35" t="s">
        <v>332</v>
      </c>
      <c r="D2" s="35" t="s">
        <v>809</v>
      </c>
      <c r="E2" s="31" t="s">
        <v>398</v>
      </c>
      <c r="F2" s="31"/>
      <c r="G2" s="31" t="s">
        <v>759</v>
      </c>
      <c r="H2" s="31" t="s">
        <v>60</v>
      </c>
      <c r="I2" s="127" t="s">
        <v>736</v>
      </c>
      <c r="J2" s="127" t="s">
        <v>737</v>
      </c>
      <c r="K2" s="127" t="s">
        <v>735</v>
      </c>
      <c r="L2" s="111" t="s">
        <v>425</v>
      </c>
      <c r="M2" s="64"/>
      <c r="N2" s="64"/>
      <c r="O2" s="64" t="s">
        <v>320</v>
      </c>
      <c r="P2" s="111" t="s">
        <v>725</v>
      </c>
      <c r="Q2" s="111" t="s">
        <v>766</v>
      </c>
      <c r="R2" s="111" t="s">
        <v>423</v>
      </c>
      <c r="S2" s="111" t="s">
        <v>424</v>
      </c>
      <c r="T2" s="111"/>
      <c r="U2" s="57" t="s">
        <v>422</v>
      </c>
      <c r="V2" s="57" t="s">
        <v>703</v>
      </c>
      <c r="W2" s="58" t="s">
        <v>86</v>
      </c>
      <c r="X2" s="58" t="s">
        <v>87</v>
      </c>
      <c r="Y2" s="58" t="s">
        <v>88</v>
      </c>
      <c r="Z2" s="58" t="s">
        <v>327</v>
      </c>
      <c r="AA2" s="57" t="s">
        <v>421</v>
      </c>
      <c r="AB2" s="57" t="s">
        <v>420</v>
      </c>
      <c r="AC2" s="57" t="s">
        <v>326</v>
      </c>
      <c r="AD2" s="57" t="s">
        <v>419</v>
      </c>
      <c r="AE2" s="57" t="s">
        <v>418</v>
      </c>
    </row>
    <row r="3" spans="1:31" s="43" customFormat="1" ht="18" customHeight="1" x14ac:dyDescent="0.2">
      <c r="A3" s="37" t="s">
        <v>363</v>
      </c>
      <c r="B3" s="36"/>
      <c r="C3" s="80"/>
      <c r="D3" s="36"/>
      <c r="E3" s="37"/>
      <c r="F3" s="37"/>
      <c r="G3" s="37"/>
      <c r="H3" s="37"/>
      <c r="I3" s="128" t="s">
        <v>733</v>
      </c>
      <c r="J3" s="128" t="s">
        <v>34</v>
      </c>
      <c r="K3" s="128" t="s">
        <v>734</v>
      </c>
      <c r="L3" s="124" t="s">
        <v>299</v>
      </c>
      <c r="M3" s="125" t="s">
        <v>704</v>
      </c>
      <c r="N3" s="124" t="s">
        <v>319</v>
      </c>
      <c r="O3" s="124"/>
      <c r="P3" s="124"/>
      <c r="Q3" s="125" t="s">
        <v>767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x14ac:dyDescent="0.2">
      <c r="A4" s="20" t="s">
        <v>821</v>
      </c>
      <c r="B4" s="10" t="s">
        <v>828</v>
      </c>
      <c r="C4" s="5" t="str">
        <f>LEFT(D4,8)</f>
        <v>GCPR_inc</v>
      </c>
      <c r="D4" s="11" t="s">
        <v>876</v>
      </c>
      <c r="F4" s="5" t="str">
        <f>D4&amp;"_i"</f>
        <v>GCPR_inc_20_i</v>
      </c>
      <c r="G4" s="5" t="s">
        <v>760</v>
      </c>
      <c r="I4" s="129">
        <v>1997</v>
      </c>
      <c r="L4" s="5">
        <v>30</v>
      </c>
      <c r="M4" s="5" t="s">
        <v>315</v>
      </c>
      <c r="N4" s="5">
        <v>20</v>
      </c>
      <c r="O4" s="5" t="s">
        <v>310</v>
      </c>
      <c r="S4" s="5">
        <v>0.88319999999999999</v>
      </c>
      <c r="T4" s="5" t="s">
        <v>318</v>
      </c>
      <c r="U4" s="5">
        <v>-26.07</v>
      </c>
      <c r="Z4" s="5">
        <v>117.01</v>
      </c>
      <c r="AC4" s="5">
        <v>1.117</v>
      </c>
    </row>
    <row r="5" spans="1:31" x14ac:dyDescent="0.2">
      <c r="A5" s="20" t="s">
        <v>821</v>
      </c>
      <c r="B5" s="10" t="s">
        <v>828</v>
      </c>
      <c r="C5" s="5" t="str">
        <f t="shared" ref="C5:C17" si="0">LEFT(D5,8)</f>
        <v>GCPR_inc</v>
      </c>
      <c r="D5" s="11" t="s">
        <v>877</v>
      </c>
      <c r="F5" s="5" t="str">
        <f t="shared" ref="F5:F17" si="1">D5&amp;"_i"</f>
        <v>GCPR_inc_40_i</v>
      </c>
      <c r="G5" s="5" t="s">
        <v>760</v>
      </c>
      <c r="I5" s="129">
        <v>1997</v>
      </c>
      <c r="L5" s="5">
        <v>30</v>
      </c>
      <c r="M5" s="5" t="s">
        <v>315</v>
      </c>
      <c r="N5" s="5">
        <v>20</v>
      </c>
      <c r="O5" s="5" t="s">
        <v>310</v>
      </c>
      <c r="S5" s="5">
        <v>0.92640000000000011</v>
      </c>
      <c r="T5" s="5" t="s">
        <v>318</v>
      </c>
      <c r="U5" s="5">
        <v>-24.2</v>
      </c>
      <c r="Z5" s="5">
        <v>-16.16</v>
      </c>
      <c r="AC5" s="5">
        <v>0.98380000000000001</v>
      </c>
    </row>
    <row r="6" spans="1:31" x14ac:dyDescent="0.2">
      <c r="A6" s="20" t="s">
        <v>821</v>
      </c>
      <c r="B6" s="10" t="s">
        <v>828</v>
      </c>
      <c r="C6" s="5" t="str">
        <f t="shared" si="0"/>
        <v>GCPU_inc</v>
      </c>
      <c r="D6" s="11" t="s">
        <v>878</v>
      </c>
      <c r="F6" s="5" t="str">
        <f t="shared" si="1"/>
        <v>GCPU_inc_20_i</v>
      </c>
      <c r="G6" s="5" t="s">
        <v>760</v>
      </c>
      <c r="I6" s="129">
        <v>1997</v>
      </c>
      <c r="L6" s="5">
        <v>30</v>
      </c>
      <c r="M6" s="5" t="s">
        <v>315</v>
      </c>
      <c r="N6" s="5">
        <v>20</v>
      </c>
      <c r="O6" s="5" t="s">
        <v>310</v>
      </c>
      <c r="U6" s="5">
        <v>-25.94</v>
      </c>
      <c r="Z6" s="5">
        <v>139.1</v>
      </c>
      <c r="AC6" s="5">
        <v>1.1456</v>
      </c>
    </row>
    <row r="7" spans="1:31" x14ac:dyDescent="0.2">
      <c r="A7" s="20" t="s">
        <v>821</v>
      </c>
      <c r="B7" s="10" t="s">
        <v>828</v>
      </c>
      <c r="C7" s="5" t="str">
        <f t="shared" si="0"/>
        <v>GCPU_inc</v>
      </c>
      <c r="D7" s="11" t="s">
        <v>879</v>
      </c>
      <c r="F7" s="5" t="str">
        <f t="shared" si="1"/>
        <v>GCPU_inc_40_i</v>
      </c>
      <c r="G7" s="5" t="s">
        <v>760</v>
      </c>
      <c r="I7" s="129">
        <v>1997</v>
      </c>
      <c r="L7" s="5">
        <v>30</v>
      </c>
      <c r="M7" s="5" t="s">
        <v>315</v>
      </c>
      <c r="N7" s="5">
        <v>20</v>
      </c>
      <c r="O7" s="5" t="s">
        <v>310</v>
      </c>
      <c r="U7" s="5">
        <v>-23.98</v>
      </c>
      <c r="Z7" s="5">
        <v>112.9</v>
      </c>
      <c r="AC7" s="5">
        <v>1.1192</v>
      </c>
    </row>
    <row r="8" spans="1:31" x14ac:dyDescent="0.2">
      <c r="A8" s="20" t="s">
        <v>821</v>
      </c>
      <c r="B8" s="10" t="s">
        <v>828</v>
      </c>
      <c r="C8" s="5" t="str">
        <f t="shared" si="0"/>
        <v>GCPL_inc</v>
      </c>
      <c r="D8" s="12" t="s">
        <v>880</v>
      </c>
      <c r="F8" s="5" t="str">
        <f t="shared" si="1"/>
        <v>GCPL_inc_20_i</v>
      </c>
      <c r="G8" s="5" t="s">
        <v>760</v>
      </c>
      <c r="I8" s="129">
        <v>1997</v>
      </c>
      <c r="L8" s="5">
        <v>30</v>
      </c>
      <c r="M8" s="5" t="s">
        <v>315</v>
      </c>
      <c r="N8" s="5">
        <v>20</v>
      </c>
      <c r="O8" s="5" t="s">
        <v>310</v>
      </c>
      <c r="S8" s="5">
        <v>0.82800000000000007</v>
      </c>
      <c r="T8" s="5" t="s">
        <v>318</v>
      </c>
      <c r="U8" s="5">
        <v>-26.77</v>
      </c>
      <c r="Z8" s="5">
        <v>157.80000000000001</v>
      </c>
      <c r="AC8" s="5">
        <v>1.1644000000000001</v>
      </c>
    </row>
    <row r="9" spans="1:31" x14ac:dyDescent="0.2">
      <c r="A9" s="20" t="s">
        <v>821</v>
      </c>
      <c r="B9" s="10" t="s">
        <v>828</v>
      </c>
      <c r="C9" s="5" t="str">
        <f t="shared" si="0"/>
        <v>GCPL_inc</v>
      </c>
      <c r="D9" s="12" t="s">
        <v>881</v>
      </c>
      <c r="F9" s="5" t="str">
        <f t="shared" si="1"/>
        <v>GCPL_inc_40_i</v>
      </c>
      <c r="G9" s="5" t="s">
        <v>760</v>
      </c>
      <c r="I9" s="129">
        <v>1997</v>
      </c>
      <c r="L9" s="5">
        <v>30</v>
      </c>
      <c r="M9" s="5" t="s">
        <v>315</v>
      </c>
      <c r="N9" s="5">
        <v>20</v>
      </c>
      <c r="O9" s="5" t="s">
        <v>310</v>
      </c>
      <c r="S9" s="5">
        <v>0.4224</v>
      </c>
      <c r="T9" s="5" t="s">
        <v>318</v>
      </c>
      <c r="U9" s="5">
        <v>-23.86</v>
      </c>
      <c r="Z9" s="5">
        <v>119.9</v>
      </c>
      <c r="AC9" s="5">
        <v>1.1263000000000001</v>
      </c>
    </row>
    <row r="10" spans="1:31" x14ac:dyDescent="0.2">
      <c r="A10" s="20" t="s">
        <v>821</v>
      </c>
      <c r="B10" s="10" t="s">
        <v>828</v>
      </c>
      <c r="C10" s="5" t="str">
        <f t="shared" si="0"/>
        <v>BCPR_inc</v>
      </c>
      <c r="D10" s="12" t="s">
        <v>882</v>
      </c>
      <c r="F10" s="5" t="str">
        <f t="shared" si="1"/>
        <v>BCPR_inc_20_i</v>
      </c>
      <c r="G10" s="5" t="s">
        <v>760</v>
      </c>
      <c r="I10" s="129">
        <v>1997</v>
      </c>
      <c r="L10" s="5">
        <v>30</v>
      </c>
      <c r="M10" s="5" t="s">
        <v>315</v>
      </c>
      <c r="N10" s="5">
        <v>20</v>
      </c>
      <c r="O10" s="5" t="s">
        <v>310</v>
      </c>
      <c r="S10" s="5">
        <v>1.0584</v>
      </c>
      <c r="T10" s="5" t="s">
        <v>318</v>
      </c>
      <c r="U10" s="5">
        <v>-23.86</v>
      </c>
    </row>
    <row r="11" spans="1:31" x14ac:dyDescent="0.2">
      <c r="A11" s="20" t="s">
        <v>821</v>
      </c>
      <c r="B11" s="10" t="s">
        <v>828</v>
      </c>
      <c r="C11" s="5" t="str">
        <f t="shared" si="0"/>
        <v>BCPR_inc</v>
      </c>
      <c r="D11" s="12" t="s">
        <v>883</v>
      </c>
      <c r="F11" s="5" t="str">
        <f t="shared" si="1"/>
        <v>BCPR_inc_40_i</v>
      </c>
      <c r="G11" s="5" t="s">
        <v>760</v>
      </c>
      <c r="I11" s="129">
        <v>1997</v>
      </c>
      <c r="L11" s="5">
        <v>30</v>
      </c>
      <c r="M11" s="5" t="s">
        <v>315</v>
      </c>
      <c r="N11" s="5">
        <v>20</v>
      </c>
      <c r="O11" s="5" t="s">
        <v>310</v>
      </c>
      <c r="S11" s="5">
        <v>0.96239999999999992</v>
      </c>
      <c r="T11" s="5" t="s">
        <v>318</v>
      </c>
      <c r="U11" s="5">
        <v>-24.52</v>
      </c>
    </row>
    <row r="12" spans="1:31" x14ac:dyDescent="0.2">
      <c r="A12" s="20" t="s">
        <v>821</v>
      </c>
      <c r="B12" s="10" t="s">
        <v>829</v>
      </c>
      <c r="C12" s="5" t="str">
        <f t="shared" si="0"/>
        <v>NFPR_inc</v>
      </c>
      <c r="D12" s="12" t="s">
        <v>884</v>
      </c>
      <c r="F12" s="5" t="str">
        <f t="shared" si="1"/>
        <v>NFPR_inc_20_i</v>
      </c>
      <c r="G12" s="5" t="s">
        <v>760</v>
      </c>
      <c r="I12" s="129">
        <v>1997</v>
      </c>
      <c r="L12" s="5">
        <v>30</v>
      </c>
      <c r="M12" s="5" t="s">
        <v>315</v>
      </c>
      <c r="N12" s="5">
        <v>20</v>
      </c>
      <c r="O12" s="5" t="s">
        <v>310</v>
      </c>
      <c r="S12" s="5">
        <v>0.92399999999999993</v>
      </c>
      <c r="T12" s="5" t="s">
        <v>318</v>
      </c>
      <c r="U12" s="5">
        <v>-24.274999999999999</v>
      </c>
      <c r="Z12" s="5">
        <v>127.52</v>
      </c>
      <c r="AC12" s="5">
        <v>1.1274999999999999</v>
      </c>
    </row>
    <row r="13" spans="1:31" x14ac:dyDescent="0.2">
      <c r="A13" s="20" t="s">
        <v>821</v>
      </c>
      <c r="B13" s="10" t="s">
        <v>829</v>
      </c>
      <c r="C13" s="5" t="str">
        <f t="shared" si="0"/>
        <v>NFPR_inc</v>
      </c>
      <c r="D13" s="12" t="s">
        <v>885</v>
      </c>
      <c r="F13" s="5" t="str">
        <f t="shared" si="1"/>
        <v>NFPR_inc_40_i</v>
      </c>
      <c r="G13" s="5" t="s">
        <v>760</v>
      </c>
      <c r="I13" s="129">
        <v>1997</v>
      </c>
      <c r="L13" s="5">
        <v>30</v>
      </c>
      <c r="M13" s="5" t="s">
        <v>315</v>
      </c>
      <c r="N13" s="5">
        <v>20</v>
      </c>
      <c r="O13" s="5" t="s">
        <v>310</v>
      </c>
      <c r="S13" s="5">
        <v>0.38400000000000001</v>
      </c>
      <c r="T13" s="5" t="s">
        <v>318</v>
      </c>
      <c r="U13" s="5">
        <v>-22.2</v>
      </c>
      <c r="Z13" s="5">
        <v>-136.655</v>
      </c>
      <c r="AC13" s="5">
        <v>0.86334999999999995</v>
      </c>
    </row>
    <row r="14" spans="1:31" x14ac:dyDescent="0.2">
      <c r="A14" s="20" t="s">
        <v>821</v>
      </c>
      <c r="B14" s="10" t="s">
        <v>829</v>
      </c>
      <c r="C14" s="5" t="str">
        <f t="shared" si="0"/>
        <v>NFPU_inc</v>
      </c>
      <c r="D14" s="12" t="s">
        <v>886</v>
      </c>
      <c r="F14" s="5" t="str">
        <f t="shared" si="1"/>
        <v>NFPU_inc_20_i</v>
      </c>
      <c r="G14" s="5" t="s">
        <v>760</v>
      </c>
      <c r="I14" s="129">
        <v>1997</v>
      </c>
      <c r="L14" s="5">
        <v>30</v>
      </c>
      <c r="M14" s="5" t="s">
        <v>315</v>
      </c>
      <c r="N14" s="5">
        <v>20</v>
      </c>
      <c r="O14" s="5" t="s">
        <v>310</v>
      </c>
      <c r="S14" s="5">
        <v>0.77759999999999996</v>
      </c>
      <c r="T14" s="5" t="s">
        <v>318</v>
      </c>
      <c r="U14" s="5">
        <v>-24.53</v>
      </c>
      <c r="Z14" s="5">
        <v>125.2</v>
      </c>
      <c r="AC14" s="5">
        <v>1.1315999999999999</v>
      </c>
    </row>
    <row r="15" spans="1:31" x14ac:dyDescent="0.2">
      <c r="A15" s="20" t="s">
        <v>821</v>
      </c>
      <c r="B15" s="10" t="s">
        <v>829</v>
      </c>
      <c r="C15" s="5" t="str">
        <f t="shared" si="0"/>
        <v>NFPU_inc</v>
      </c>
      <c r="D15" s="12" t="s">
        <v>887</v>
      </c>
      <c r="F15" s="5" t="str">
        <f t="shared" si="1"/>
        <v>NFPU_inc_40_i</v>
      </c>
      <c r="G15" s="5" t="s">
        <v>760</v>
      </c>
      <c r="I15" s="129">
        <v>1997</v>
      </c>
      <c r="L15" s="5">
        <v>30</v>
      </c>
      <c r="M15" s="5" t="s">
        <v>315</v>
      </c>
      <c r="N15" s="5">
        <v>20</v>
      </c>
      <c r="O15" s="5" t="s">
        <v>310</v>
      </c>
      <c r="S15" s="5">
        <v>0.28800000000000003</v>
      </c>
      <c r="T15" s="5" t="s">
        <v>318</v>
      </c>
      <c r="U15" s="5">
        <v>-21.33</v>
      </c>
      <c r="Z15" s="5">
        <v>-8.3000000000000007</v>
      </c>
      <c r="AC15" s="5">
        <v>0.99729999999999996</v>
      </c>
    </row>
    <row r="16" spans="1:31" x14ac:dyDescent="0.2">
      <c r="A16" s="20" t="s">
        <v>821</v>
      </c>
      <c r="B16" s="10" t="s">
        <v>829</v>
      </c>
      <c r="C16" s="5" t="str">
        <f t="shared" si="0"/>
        <v>NFPL_inc</v>
      </c>
      <c r="D16" s="12" t="s">
        <v>888</v>
      </c>
      <c r="F16" s="5" t="str">
        <f t="shared" si="1"/>
        <v>NFPL_inc_20_i</v>
      </c>
      <c r="G16" s="5" t="s">
        <v>760</v>
      </c>
      <c r="I16" s="129">
        <v>1997</v>
      </c>
      <c r="L16" s="5">
        <v>30</v>
      </c>
      <c r="M16" s="5" t="s">
        <v>315</v>
      </c>
      <c r="N16" s="5">
        <v>20</v>
      </c>
      <c r="O16" s="5" t="s">
        <v>310</v>
      </c>
      <c r="U16" s="5">
        <v>-23.86</v>
      </c>
      <c r="Z16" s="5">
        <v>121</v>
      </c>
      <c r="AC16" s="5">
        <v>1.1274</v>
      </c>
    </row>
    <row r="17" spans="1:15" x14ac:dyDescent="0.2">
      <c r="A17" s="20" t="s">
        <v>821</v>
      </c>
      <c r="B17" s="10" t="s">
        <v>829</v>
      </c>
      <c r="C17" s="5" t="str">
        <f t="shared" si="0"/>
        <v>NFPL_inc</v>
      </c>
      <c r="D17" s="12" t="s">
        <v>889</v>
      </c>
      <c r="F17" s="5" t="str">
        <f t="shared" si="1"/>
        <v>NFPL_inc_40_i</v>
      </c>
      <c r="G17" s="5" t="s">
        <v>760</v>
      </c>
      <c r="I17" s="129">
        <v>1997</v>
      </c>
      <c r="L17" s="5">
        <v>30</v>
      </c>
      <c r="M17" s="5" t="s">
        <v>315</v>
      </c>
      <c r="N17" s="5">
        <v>20</v>
      </c>
      <c r="O17" s="5" t="s">
        <v>310</v>
      </c>
    </row>
    <row r="18" spans="1:15" x14ac:dyDescent="0.2">
      <c r="A18" s="14"/>
      <c r="B18" s="12"/>
      <c r="C18" s="5"/>
      <c r="D18" s="12"/>
    </row>
    <row r="19" spans="1:15" x14ac:dyDescent="0.2">
      <c r="A19" s="14"/>
      <c r="B19" s="12"/>
      <c r="C19" s="5"/>
      <c r="D19" s="12"/>
    </row>
    <row r="20" spans="1:15" x14ac:dyDescent="0.2">
      <c r="A20" s="14"/>
      <c r="B20" s="12"/>
      <c r="C20" s="5"/>
      <c r="D20" s="12"/>
    </row>
    <row r="21" spans="1:15" x14ac:dyDescent="0.2">
      <c r="A21" s="14"/>
      <c r="B21" s="12"/>
      <c r="C21" s="5"/>
      <c r="D21" s="12"/>
    </row>
    <row r="22" spans="1:15" x14ac:dyDescent="0.2">
      <c r="A22" s="14"/>
      <c r="B22" s="12"/>
      <c r="C22" s="5"/>
      <c r="D22" s="12"/>
    </row>
    <row r="23" spans="1:15" x14ac:dyDescent="0.2">
      <c r="A23" s="14"/>
      <c r="B23" s="12"/>
      <c r="C23" s="5"/>
      <c r="D23" s="12"/>
    </row>
    <row r="24" spans="1:15" x14ac:dyDescent="0.2">
      <c r="A24" s="14"/>
      <c r="B24" s="12"/>
      <c r="C24" s="5"/>
      <c r="D24" s="12"/>
    </row>
    <row r="25" spans="1:15" x14ac:dyDescent="0.2">
      <c r="A25" s="14"/>
      <c r="B25" s="12"/>
      <c r="C25" s="5"/>
      <c r="D25" s="12"/>
    </row>
    <row r="26" spans="1:15" x14ac:dyDescent="0.2">
      <c r="A26" s="14"/>
      <c r="B26" s="12"/>
      <c r="C26" s="5"/>
      <c r="D26" s="12"/>
    </row>
    <row r="27" spans="1:15" x14ac:dyDescent="0.2">
      <c r="A27" s="14"/>
      <c r="B27" s="12"/>
      <c r="C27" s="5"/>
      <c r="D27" s="12"/>
    </row>
    <row r="28" spans="1:15" x14ac:dyDescent="0.2">
      <c r="A28" s="14"/>
      <c r="B28" s="12"/>
      <c r="C28" s="5"/>
      <c r="D28" s="12"/>
    </row>
    <row r="29" spans="1:15" x14ac:dyDescent="0.2">
      <c r="A29" s="14"/>
      <c r="B29" s="12"/>
      <c r="C29" s="5"/>
      <c r="D29" s="12"/>
    </row>
    <row r="30" spans="1:15" x14ac:dyDescent="0.2">
      <c r="A30" s="14"/>
      <c r="B30" s="12"/>
      <c r="C30" s="5"/>
      <c r="D30" s="12"/>
    </row>
    <row r="31" spans="1:15" x14ac:dyDescent="0.2">
      <c r="A31" s="14"/>
      <c r="B31" s="12"/>
      <c r="C31" s="5"/>
      <c r="D31" s="12"/>
    </row>
    <row r="32" spans="1:15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 xr:uid="{00000000-0002-0000-0700-000001000000}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 xr:uid="{00000000-0002-0000-0700-000002000000}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 xr:uid="{00000000-0002-0000-0700-000003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4000000}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 xr:uid="{00000000-0002-0000-0700-000005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12" sqref="A1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 x14ac:dyDescent="0.2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631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632</v>
      </c>
      <c r="AC1" s="83"/>
      <c r="AD1" s="83"/>
      <c r="AE1" s="83"/>
      <c r="AF1" s="83"/>
      <c r="AG1" s="81" t="s">
        <v>624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2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674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803</v>
      </c>
      <c r="L2" s="86" t="s">
        <v>436</v>
      </c>
      <c r="M2" s="86" t="s">
        <v>438</v>
      </c>
      <c r="N2" s="86" t="s">
        <v>439</v>
      </c>
      <c r="O2" s="86" t="s">
        <v>658</v>
      </c>
      <c r="P2" s="86" t="s">
        <v>649</v>
      </c>
      <c r="Q2" s="86" t="s">
        <v>690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660</v>
      </c>
      <c r="AF2" s="86" t="s">
        <v>361</v>
      </c>
      <c r="AG2" s="86" t="s">
        <v>705</v>
      </c>
      <c r="AH2" s="86" t="s">
        <v>756</v>
      </c>
      <c r="AI2" s="86" t="s">
        <v>708</v>
      </c>
      <c r="AJ2" s="86" t="s">
        <v>706</v>
      </c>
      <c r="AK2" s="86" t="s">
        <v>707</v>
      </c>
      <c r="AL2" s="86" t="s">
        <v>709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722</v>
      </c>
    </row>
    <row r="3" spans="1:44" s="82" customFormat="1" ht="15" customHeight="1" x14ac:dyDescent="0.2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2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2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Ágatha Della Rosa Kuhnen</cp:lastModifiedBy>
  <dcterms:created xsi:type="dcterms:W3CDTF">2017-05-04T18:45:36Z</dcterms:created>
  <dcterms:modified xsi:type="dcterms:W3CDTF">2019-06-11T07:21:50Z</dcterms:modified>
</cp:coreProperties>
</file>