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680" yWindow="1680" windowWidth="23920" windowHeight="143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" i="4" l="1"/>
  <c r="D30" i="4"/>
  <c r="D29" i="4"/>
  <c r="D28" i="4"/>
  <c r="D26" i="4"/>
  <c r="D27" i="4"/>
  <c r="D25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4" i="4"/>
  <c r="N3" i="6"/>
  <c r="M3" i="6"/>
  <c r="L3" i="6"/>
</calcChain>
</file>

<file path=xl/sharedStrings.xml><?xml version="1.0" encoding="utf-8"?>
<sst xmlns="http://schemas.openxmlformats.org/spreadsheetml/2006/main" count="1627" uniqueCount="1076">
  <si>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</si>
  <si>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</si>
  <si>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</si>
  <si>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</si>
  <si>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</si>
  <si>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</si>
  <si>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</si>
  <si>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</si>
  <si>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</si>
  <si>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</si>
  <si>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</si>
  <si>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</si>
  <si>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</si>
  <si>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</si>
  <si>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</si>
  <si>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</si>
  <si>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</si>
  <si>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</si>
  <si>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</si>
  <si>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</si>
  <si>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</si>
  <si>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</si>
  <si>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</si>
  <si>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</si>
  <si>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</si>
  <si>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</si>
  <si>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</si>
  <si>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</si>
  <si>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</si>
  <si>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</si>
  <si>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</si>
  <si>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</si>
  <si>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</si>
  <si>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</si>
  <si>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</si>
  <si>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</si>
  <si>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</si>
  <si>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</si>
  <si>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</si>
  <si>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</si>
  <si>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</si>
  <si>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</si>
  <si>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</si>
  <si>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</si>
  <si>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</si>
  <si>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</si>
  <si>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</si>
  <si>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</si>
  <si>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</si>
  <si>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</si>
  <si>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</si>
  <si>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</si>
  <si>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</si>
  <si>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</si>
  <si>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</si>
  <si>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</si>
  <si>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</si>
  <si>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</si>
  <si>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</si>
  <si>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</si>
  <si>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</si>
  <si>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</si>
  <si>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</si>
  <si>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</si>
  <si>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</si>
  <si>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</si>
  <si>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</si>
  <si>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</si>
  <si>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</si>
  <si>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</si>
  <si>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</si>
  <si>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</si>
  <si>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</si>
  <si>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</si>
  <si>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</si>
  <si>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</si>
  <si>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</si>
  <si>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</si>
  <si>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</si>
  <si>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</si>
  <si>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</si>
  <si>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</si>
  <si>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</si>
  <si>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</si>
  <si>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</si>
  <si>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</si>
  <si>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</si>
  <si>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</si>
  <si>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</si>
  <si>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</si>
  <si>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</si>
  <si>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</si>
  <si>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</si>
  <si>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</si>
  <si>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</si>
  <si>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</si>
  <si>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</si>
  <si>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</si>
  <si>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</si>
  <si>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</si>
  <si>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</si>
  <si>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</si>
  <si>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</si>
  <si>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</si>
  <si>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</si>
  <si>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</si>
  <si>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</si>
  <si>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</si>
  <si>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</si>
  <si>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</si>
  <si>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</si>
  <si>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</si>
  <si>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</si>
  <si>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</si>
  <si>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</si>
  <si>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</si>
  <si>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</si>
  <si>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</si>
  <si>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</si>
  <si>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</si>
  <si>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</si>
  <si>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</si>
  <si>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</si>
  <si>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</si>
  <si>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</si>
  <si>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</si>
  <si>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</si>
  <si>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</si>
  <si>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</si>
  <si>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</si>
  <si>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</si>
  <si>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</si>
  <si>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</si>
  <si>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</si>
  <si>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</si>
  <si>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</si>
  <si>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</si>
  <si>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</si>
  <si>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</si>
  <si>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</si>
  <si>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</si>
  <si>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</si>
  <si>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</si>
  <si>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</si>
  <si>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</si>
  <si>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</si>
  <si>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</si>
  <si>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</si>
  <si>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</si>
  <si>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</si>
  <si>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</si>
  <si>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</si>
  <si>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</si>
  <si>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</si>
  <si>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</si>
  <si>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</si>
  <si>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</si>
  <si>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</si>
  <si>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</si>
  <si>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</si>
  <si>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</si>
  <si>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</si>
  <si>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</si>
  <si>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</si>
  <si>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</si>
  <si>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</si>
  <si>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</si>
  <si>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</si>
  <si>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</si>
  <si>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</si>
  <si>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</si>
  <si>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</si>
  <si>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</si>
  <si>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</si>
  <si>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</si>
  <si>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</si>
  <si>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</si>
  <si>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</si>
  <si>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</si>
  <si>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</si>
  <si>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</si>
  <si>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</si>
  <si>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</si>
  <si>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</si>
  <si>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</si>
  <si>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</si>
  <si>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</si>
  <si>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</si>
  <si>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</si>
  <si>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</si>
  <si>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</si>
  <si>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</si>
  <si>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</si>
  <si>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</si>
  <si>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</si>
  <si>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</si>
  <si>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</si>
  <si>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</si>
  <si>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</si>
  <si>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</si>
  <si>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</si>
  <si>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</si>
  <si>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</si>
  <si>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</si>
  <si>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</si>
  <si>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</si>
  <si>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</si>
  <si>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</si>
  <si>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</si>
  <si>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</si>
  <si>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</si>
  <si>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</si>
  <si>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</si>
  <si>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</si>
  <si>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</si>
  <si>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</si>
  <si>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</si>
  <si>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</si>
  <si>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</si>
  <si>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</si>
  <si>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</si>
  <si>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</si>
  <si>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</si>
  <si>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</si>
  <si>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</si>
  <si>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</si>
  <si>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</si>
  <si>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</si>
  <si>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</si>
  <si>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</si>
  <si>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</si>
  <si>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</si>
  <si>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</si>
  <si>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</si>
  <si>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</si>
  <si>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</si>
  <si>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</si>
  <si>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</si>
  <si>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</si>
  <si>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</si>
  <si>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</si>
  <si>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</si>
  <si>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</si>
  <si>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</si>
  <si>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</si>
  <si>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</si>
  <si>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</si>
  <si>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</si>
  <si>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</si>
  <si>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</si>
  <si>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</si>
  <si>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</si>
  <si>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</si>
  <si>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</si>
  <si>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</si>
  <si>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</si>
  <si>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</si>
  <si>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</si>
  <si>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</si>
  <si>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</si>
  <si>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</si>
  <si>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</si>
  <si>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</si>
  <si>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</si>
  <si>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</si>
  <si>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</si>
  <si>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</si>
  <si>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</si>
  <si>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</si>
  <si>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</si>
  <si>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</si>
  <si>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</si>
  <si>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</si>
  <si>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</si>
  <si>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</si>
  <si>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</si>
  <si>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</si>
  <si>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</si>
  <si>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</si>
  <si>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</si>
  <si>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</si>
  <si>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</si>
  <si>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</si>
  <si>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</si>
  <si>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</si>
  <si>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</si>
  <si>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</si>
  <si>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</si>
  <si>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</si>
  <si>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</si>
  <si>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</si>
  <si>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</si>
  <si>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</si>
  <si>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</si>
  <si>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</si>
  <si>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</si>
  <si>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</si>
  <si>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</si>
  <si>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</si>
  <si>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</si>
  <si>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</si>
  <si>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</si>
  <si>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</si>
  <si>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</si>
  <si>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</si>
  <si>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</si>
  <si>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</si>
  <si>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</si>
  <si>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</si>
  <si>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</si>
  <si>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</si>
  <si>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</si>
  <si>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</si>
  <si>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</si>
  <si>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</si>
  <si>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</si>
  <si>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</si>
  <si>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</si>
  <si>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</si>
  <si>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</si>
  <si>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</si>
  <si>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</si>
  <si>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</si>
  <si>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</si>
  <si>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</si>
  <si>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</si>
  <si>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</si>
  <si>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</si>
  <si>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</si>
  <si>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</si>
  <si>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</si>
  <si>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</si>
  <si>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</si>
  <si>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</si>
  <si>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</si>
  <si>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</si>
  <si>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</si>
  <si>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</si>
  <si>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</si>
  <si>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</si>
  <si>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</si>
  <si>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</si>
  <si>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</si>
  <si>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</si>
  <si>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</si>
  <si>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</si>
  <si>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</si>
  <si>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</si>
  <si>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</si>
  <si>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</si>
  <si>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</si>
  <si>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</si>
  <si>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</si>
  <si>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</si>
  <si>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</si>
  <si>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</si>
  <si>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</si>
  <si>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</si>
  <si>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</si>
  <si>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</si>
  <si>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</si>
  <si>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</si>
  <si>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</si>
  <si>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</si>
  <si>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</si>
  <si>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</si>
  <si>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</si>
  <si>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</si>
  <si>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</si>
  <si>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</si>
  <si>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</si>
  <si>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</si>
  <si>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</si>
  <si>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</si>
  <si>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</si>
  <si>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</si>
  <si>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</si>
  <si>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</si>
  <si>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</si>
  <si>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</si>
  <si>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</si>
  <si>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</si>
  <si>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</si>
  <si>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</si>
  <si>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</si>
  <si>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</si>
  <si>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</si>
  <si>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</si>
  <si>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</si>
  <si>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</si>
  <si>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</si>
  <si>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</si>
  <si>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</si>
  <si>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</si>
  <si>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</si>
  <si>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</si>
  <si>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</si>
  <si>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</si>
  <si>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</si>
  <si>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</si>
  <si>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</si>
  <si>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</si>
  <si>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</si>
  <si>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</si>
  <si>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</si>
  <si>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</si>
  <si>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</si>
  <si>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</si>
  <si>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</si>
  <si>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</si>
  <si>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</si>
  <si>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</si>
  <si>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</si>
  <si>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</si>
  <si>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</si>
  <si>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</si>
  <si>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</si>
  <si>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</si>
  <si>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</si>
  <si>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</si>
  <si>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</si>
  <si>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</si>
  <si>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</si>
  <si>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</si>
  <si>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</si>
  <si>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</si>
  <si>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</si>
  <si>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</si>
  <si>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</si>
  <si>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</si>
  <si>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</si>
  <si>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</si>
  <si>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</si>
  <si>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</si>
  <si>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</si>
  <si>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</si>
  <si>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</si>
  <si>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</si>
  <si>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</si>
  <si>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</si>
  <si>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</si>
  <si>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</si>
  <si>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</si>
  <si>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</si>
  <si>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</si>
  <si>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</si>
  <si>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</si>
  <si>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</si>
  <si>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</si>
  <si>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</si>
  <si>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</si>
  <si>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</si>
  <si>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</si>
  <si>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</si>
  <si>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</si>
  <si>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</si>
  <si>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</si>
  <si>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</si>
  <si>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</si>
  <si>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</si>
  <si>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</si>
  <si>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</si>
  <si>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</si>
  <si>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</si>
  <si>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</si>
  <si>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</si>
  <si>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</si>
  <si>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</si>
  <si>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</si>
  <si>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</si>
  <si>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</si>
  <si>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</si>
  <si>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</si>
  <si>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</si>
  <si>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</si>
  <si>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</si>
  <si>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</si>
  <si>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</si>
  <si>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</si>
  <si>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</si>
  <si>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</si>
  <si>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</si>
  <si>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</si>
  <si>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</si>
  <si>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</si>
  <si>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</si>
  <si>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</si>
  <si>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</si>
  <si>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</si>
  <si>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</si>
  <si>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</si>
  <si>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</si>
  <si>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</si>
  <si>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</si>
  <si>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</si>
  <si>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</si>
  <si>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</si>
  <si>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</si>
  <si>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</si>
  <si>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</si>
  <si>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</si>
  <si>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</si>
  <si>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</si>
  <si>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</si>
  <si>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</si>
  <si>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</si>
  <si>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</si>
  <si>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</si>
  <si>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</si>
  <si>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</si>
  <si>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</si>
  <si>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</si>
  <si>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</si>
  <si>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</si>
  <si>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</si>
  <si>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</si>
  <si>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</si>
  <si>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</si>
  <si>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</si>
  <si>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</si>
  <si>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</si>
  <si>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</si>
  <si>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</si>
  <si>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</si>
  <si>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</si>
  <si>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</si>
  <si>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</si>
  <si>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</si>
  <si>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</si>
  <si>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</si>
  <si>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</si>
  <si>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</si>
  <si>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</si>
  <si>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</si>
  <si>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</si>
  <si>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</si>
  <si>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</si>
  <si>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</si>
  <si>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</si>
  <si>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</si>
  <si>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</si>
  <si>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</si>
  <si>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</si>
  <si>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</si>
  <si>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</si>
  <si>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</si>
  <si>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</si>
  <si>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</si>
  <si>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</si>
  <si>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</si>
  <si>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</si>
  <si>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</si>
  <si>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</si>
  <si>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</si>
  <si>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</si>
  <si>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</si>
  <si>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</si>
  <si>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</si>
  <si>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</si>
  <si>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</si>
  <si>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</si>
  <si>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</si>
  <si>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</si>
  <si>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</si>
  <si>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</si>
  <si>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</si>
  <si>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</si>
  <si>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</si>
  <si>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</si>
  <si>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</si>
  <si>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</si>
  <si>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</si>
  <si>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</si>
  <si>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</si>
  <si>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</si>
  <si>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</si>
  <si>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</si>
  <si>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</si>
  <si>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</si>
  <si>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</si>
  <si>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</si>
  <si>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</si>
  <si>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</si>
  <si>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</si>
  <si>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</si>
  <si>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</si>
  <si>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</si>
  <si>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</si>
  <si>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</si>
  <si>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</si>
  <si>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</si>
  <si>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</si>
  <si>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</si>
  <si>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</si>
  <si>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</si>
  <si>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</si>
  <si>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</si>
  <si>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</si>
  <si>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</si>
  <si>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</si>
  <si>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</si>
  <si>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</si>
  <si>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</si>
  <si>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</si>
  <si>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</si>
  <si>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</si>
  <si>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</si>
  <si>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</si>
  <si>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</si>
  <si>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</si>
  <si>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</si>
  <si>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</si>
  <si>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</si>
  <si>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</si>
  <si>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</si>
  <si>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</si>
  <si>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</si>
  <si>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</si>
  <si>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</si>
  <si>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</si>
  <si>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</si>
  <si>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</si>
  <si>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</si>
  <si>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</si>
  <si>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</si>
  <si>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</si>
  <si>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</si>
  <si>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</si>
  <si>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</si>
  <si>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</si>
  <si>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</si>
  <si>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</si>
  <si>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</si>
  <si>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</si>
  <si>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</si>
  <si>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</si>
  <si>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</si>
  <si>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</si>
  <si>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</si>
  <si>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</si>
  <si>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</si>
  <si>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</si>
  <si>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</si>
  <si>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</si>
  <si>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</si>
  <si>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</si>
  <si>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</si>
  <si>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</si>
  <si>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</si>
  <si>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</si>
  <si>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</si>
  <si>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</si>
  <si>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</si>
  <si>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</si>
  <si>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</si>
  <si>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</si>
  <si>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</si>
  <si>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</si>
  <si>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</si>
  <si>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</si>
  <si>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</si>
  <si>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</si>
  <si>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</si>
  <si>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</si>
  <si>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</si>
  <si>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</si>
  <si>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</si>
  <si>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</si>
  <si>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</si>
  <si>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</si>
  <si>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</si>
  <si>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</si>
  <si>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</si>
  <si>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</si>
  <si>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</si>
  <si>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</si>
  <si>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</si>
  <si>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</si>
  <si>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</si>
  <si>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</si>
  <si>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</si>
  <si>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</si>
  <si>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</si>
  <si>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</si>
  <si>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</si>
  <si>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</si>
  <si>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</si>
  <si>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</si>
  <si>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</si>
  <si>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</si>
  <si>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</si>
  <si>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</si>
  <si>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</si>
  <si>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</si>
  <si>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</si>
  <si>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</si>
  <si>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</si>
  <si>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</si>
  <si>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</si>
  <si>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</si>
  <si>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</si>
  <si>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</si>
  <si>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</si>
  <si>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</si>
  <si>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</si>
  <si>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</si>
  <si>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</si>
  <si>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</si>
  <si>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</si>
  <si>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</si>
  <si>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</si>
  <si>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</si>
  <si>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</si>
  <si>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</si>
  <si>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</si>
  <si>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</si>
  <si>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</si>
  <si>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</si>
  <si>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</si>
  <si>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</si>
  <si>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</si>
  <si>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</si>
  <si>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</si>
  <si>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</si>
  <si>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</si>
  <si>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</si>
  <si>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</si>
  <si>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</si>
  <si>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</si>
  <si>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</si>
  <si>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</si>
  <si>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</si>
  <si>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</si>
  <si>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</si>
  <si>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</si>
  <si>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</si>
  <si>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</si>
  <si>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</si>
  <si>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</si>
  <si>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</si>
  <si>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</si>
  <si>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</si>
  <si>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</si>
  <si>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</si>
  <si>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</si>
  <si>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</si>
  <si>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</si>
  <si>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</si>
  <si>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</si>
  <si>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</si>
  <si>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</si>
  <si>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</si>
  <si>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</si>
  <si>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</si>
  <si>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</si>
  <si>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</si>
  <si>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</si>
  <si>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</si>
  <si>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</si>
  <si>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</si>
  <si>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</si>
  <si>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</si>
  <si>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</si>
  <si>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</si>
  <si>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</si>
  <si>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</si>
  <si>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</si>
  <si>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</si>
  <si>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</si>
  <si>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</si>
  <si>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</si>
  <si>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</si>
  <si>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</si>
  <si>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</si>
  <si>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</si>
  <si>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</si>
  <si>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</si>
  <si>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</si>
  <si>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</si>
  <si>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</si>
  <si>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</si>
  <si>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</si>
  <si>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</si>
  <si>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</si>
  <si>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</si>
  <si>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</si>
  <si>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</si>
  <si>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</si>
  <si>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</si>
  <si>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</si>
  <si>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</si>
  <si>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</si>
  <si>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</si>
  <si>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</si>
  <si>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</si>
  <si>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</si>
  <si>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</si>
  <si>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</si>
  <si>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</si>
  <si>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</si>
  <si>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</si>
  <si>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</si>
  <si>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</si>
  <si>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</si>
  <si>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</si>
  <si>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</si>
  <si>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</si>
  <si>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</si>
  <si>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</si>
  <si>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</si>
  <si>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</si>
  <si>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</si>
  <si>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</si>
  <si>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</si>
  <si>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</si>
  <si>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</si>
  <si>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</si>
  <si>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</si>
  <si>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</si>
  <si>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</si>
  <si>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</si>
  <si>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</si>
  <si>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</si>
  <si>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</si>
  <si>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</si>
  <si>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</si>
  <si>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</si>
  <si>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</si>
  <si>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</si>
  <si>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</si>
  <si>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</si>
  <si>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</si>
  <si>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</si>
  <si>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</si>
  <si>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</si>
  <si>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</si>
  <si>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</si>
  <si>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</si>
  <si>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</si>
  <si>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</si>
  <si>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</si>
  <si>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</si>
  <si>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</si>
  <si>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</si>
  <si>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</si>
  <si>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</si>
  <si>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</si>
  <si>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</si>
  <si>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</si>
  <si>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</si>
  <si>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</si>
  <si>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</si>
  <si>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</si>
  <si>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</si>
  <si>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</si>
  <si>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</si>
  <si>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</si>
  <si>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</si>
  <si>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</si>
  <si>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</si>
  <si>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</si>
  <si>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</si>
  <si>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</si>
  <si>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</si>
  <si>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</si>
  <si>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</si>
  <si>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</si>
  <si>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</si>
  <si>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</si>
  <si>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</si>
  <si>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</si>
  <si>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</si>
  <si>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</si>
  <si>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</si>
  <si>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</si>
  <si>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</si>
  <si>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</si>
  <si>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</si>
  <si>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</si>
  <si>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</si>
  <si>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</si>
  <si>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</si>
  <si>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</si>
  <si>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</si>
  <si>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</si>
  <si>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</si>
  <si>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</si>
  <si>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</si>
  <si>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</si>
  <si>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</si>
  <si>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</si>
  <si>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</si>
  <si>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</si>
  <si>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</si>
  <si>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</si>
  <si>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</si>
  <si>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</si>
  <si>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</si>
  <si>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</si>
  <si>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</si>
  <si>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</si>
  <si>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</si>
  <si>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</si>
  <si>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</si>
  <si>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</si>
  <si>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</si>
  <si>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</si>
  <si>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</si>
  <si>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</si>
  <si>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</si>
  <si>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</si>
  <si>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</si>
  <si>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</si>
  <si>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</si>
  <si>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</si>
  <si>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</si>
  <si>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</si>
  <si>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</si>
  <si>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</si>
  <si>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</si>
  <si>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</si>
  <si>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</si>
  <si>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</si>
  <si>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</si>
  <si>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</si>
  <si>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</si>
  <si>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</si>
  <si>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</si>
  <si>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</si>
  <si>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</si>
  <si>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</si>
  <si>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</si>
  <si>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</si>
  <si>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</si>
  <si>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</si>
  <si>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</si>
  <si>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</si>
  <si>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</si>
  <si>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</si>
  <si>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</si>
  <si>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</si>
  <si>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</si>
  <si>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</si>
  <si>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</si>
  <si>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</si>
  <si>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</si>
  <si>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</si>
  <si>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</si>
  <si>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</si>
  <si>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</si>
  <si>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10.1016/j.orggeochem.2011.06.020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</si>
  <si>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</si>
  <si>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</si>
  <si>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</si>
  <si>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</si>
  <si>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</si>
  <si>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</si>
  <si>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</si>
  <si>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</si>
  <si>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</si>
  <si>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</si>
  <si>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</si>
  <si>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160</t>
  </si>
  <si>
    <t>2</t>
  </si>
  <si>
    <t>3</t>
  </si>
  <si>
    <t>45.5</t>
  </si>
  <si>
    <t>1.75</t>
  </si>
  <si>
    <t>4</t>
  </si>
  <si>
    <t>5</t>
  </si>
  <si>
    <t>45.6</t>
  </si>
  <si>
    <t>1.87</t>
  </si>
  <si>
    <t>11</t>
  </si>
  <si>
    <t>12</t>
  </si>
  <si>
    <t>43.1</t>
  </si>
  <si>
    <t>0.85</t>
  </si>
  <si>
    <t>20</t>
  </si>
  <si>
    <t>21</t>
  </si>
  <si>
    <t>46.3</t>
  </si>
  <si>
    <t>1.67</t>
  </si>
  <si>
    <t>27</t>
  </si>
  <si>
    <t>28</t>
  </si>
  <si>
    <t>45.3</t>
  </si>
  <si>
    <t>1.06</t>
  </si>
  <si>
    <t>34</t>
  </si>
  <si>
    <t>35</t>
  </si>
  <si>
    <t>44.5</t>
  </si>
  <si>
    <t>0.99</t>
  </si>
  <si>
    <t>43</t>
  </si>
  <si>
    <t>45</t>
  </si>
  <si>
    <t>45.4</t>
  </si>
  <si>
    <t>1.54</t>
  </si>
  <si>
    <t>47</t>
  </si>
  <si>
    <t>50</t>
  </si>
  <si>
    <t>48.1</t>
  </si>
  <si>
    <t>2.67</t>
  </si>
  <si>
    <t>75</t>
  </si>
  <si>
    <t>80</t>
  </si>
  <si>
    <t>49.4</t>
  </si>
  <si>
    <t>100</t>
  </si>
  <si>
    <t>48.7</t>
  </si>
  <si>
    <t>2.5</t>
  </si>
  <si>
    <t>120</t>
  </si>
  <si>
    <t>48.3</t>
  </si>
  <si>
    <t>2.22</t>
  </si>
  <si>
    <t>140</t>
  </si>
  <si>
    <t>47.1</t>
  </si>
  <si>
    <t>2.07</t>
  </si>
  <si>
    <t>46.5</t>
  </si>
  <si>
    <t>1.68</t>
  </si>
  <si>
    <t>180</t>
  </si>
  <si>
    <t>47.8</t>
  </si>
  <si>
    <t>1.82</t>
  </si>
  <si>
    <t>200</t>
  </si>
  <si>
    <t>46.7</t>
  </si>
  <si>
    <t>1.4</t>
  </si>
  <si>
    <t>210</t>
  </si>
  <si>
    <t>46.8</t>
  </si>
  <si>
    <t>1.11</t>
  </si>
  <si>
    <t>220</t>
  </si>
  <si>
    <t>49.2</t>
  </si>
  <si>
    <t>1.98</t>
  </si>
  <si>
    <t>230</t>
  </si>
  <si>
    <t>1.33</t>
  </si>
  <si>
    <t>238</t>
  </si>
  <si>
    <t>1.02</t>
  </si>
  <si>
    <t>3.5</t>
  </si>
  <si>
    <t>1.00624373602282</t>
  </si>
  <si>
    <t>0.00187895631026296</t>
  </si>
  <si>
    <t>4.5</t>
  </si>
  <si>
    <t>5.5</t>
  </si>
  <si>
    <t>0.897802378732955</t>
  </si>
  <si>
    <t>0.00480586359834645</t>
  </si>
  <si>
    <t>6.5</t>
  </si>
  <si>
    <t>7.5</t>
  </si>
  <si>
    <t>0.90950143082085</t>
  </si>
  <si>
    <t>0.00452882574789419</t>
  </si>
  <si>
    <t>44</t>
  </si>
  <si>
    <t>46</t>
  </si>
  <si>
    <t>237</t>
  </si>
  <si>
    <t>Dated material: Sphagnum S. Acutifolia and Polytrichum</t>
  </si>
  <si>
    <t>0.747292657007729</t>
  </si>
  <si>
    <t>0.00465139211382876</t>
  </si>
  <si>
    <t>Dated material: Wood</t>
  </si>
  <si>
    <t>0.340681189791309</t>
  </si>
  <si>
    <t>0.00275666343040397</t>
  </si>
  <si>
    <t>Andersson_2011</t>
  </si>
  <si>
    <t>Lek-Vorkuta</t>
  </si>
  <si>
    <t>Located in the lowland tundra of northeast European Russia, discontinuous permafrost</t>
  </si>
  <si>
    <t>Vaccinium vitis-idaea, Ledum palustre, Vaccinium uliginosum, Rubus chamaemorus, Polytrichum sp., Dicranum sp.</t>
  </si>
  <si>
    <t>peat plateau, discontinuous permafrost</t>
  </si>
  <si>
    <t>UtC-10608</t>
  </si>
  <si>
    <t>UtC-10607</t>
  </si>
  <si>
    <t>UtC-10051</t>
  </si>
  <si>
    <t>UtC-10063</t>
  </si>
  <si>
    <t>LuS-8980</t>
  </si>
  <si>
    <t>LVPS4</t>
  </si>
  <si>
    <t>Selected plant macrofossils</t>
  </si>
  <si>
    <t>Wood</t>
  </si>
  <si>
    <t>LVPS5B</t>
  </si>
  <si>
    <t>LVPS4 45 47 rad dummy layer</t>
  </si>
  <si>
    <t>LVPS5B 238 238 rad dummy layer</t>
  </si>
  <si>
    <t>Herbaceous</t>
  </si>
  <si>
    <t>Herbaceous-ligneous-featherMoss</t>
  </si>
  <si>
    <t>Sphagnums. acut/ligneous</t>
  </si>
  <si>
    <t>Sphagnums. acut/ligneous/featherMoss</t>
  </si>
  <si>
    <t>Feather Moss</t>
  </si>
  <si>
    <t>ligneous-Sphagnums. acut.</t>
  </si>
  <si>
    <t>Andersson, R. A., Kuhry, P., Meyers, P., Zebühr, Y., Crill, P., &amp; Mörth, M. (2011). Impacts of paleohydrological changes on n-alkane biomarker compositions of a Holocene peat sequence in the eastern European Russian Arctic. Organic Geochemistry, 42(9), 1065-1075.</t>
  </si>
  <si>
    <t>Lake</t>
  </si>
  <si>
    <t>physical (other)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</si>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</sst>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000000"/>
      <name val="Times New Roman"/>
      <family val="1"/>
    </font>
    <font>
      <sz val="8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0" borderId="1" xfId="252" applyBorder="1" applyAlignment="1">
      <alignment vertical="center" wrapText="1"/>
    </xf>
    <xf numFmtId="0" fontId="16" fillId="5" borderId="1" xfId="189" applyFill="1" applyBorder="1"/>
    <xf numFmtId="0" fontId="26" fillId="5" borderId="1" xfId="252" applyFill="1" applyBorder="1"/>
    <xf numFmtId="0" fontId="16" fillId="0" borderId="1" xfId="189" applyBorder="1" applyAlignment="1">
      <alignment horizontal="left" wrapText="1" readingOrder="1"/>
    </xf>
    <xf numFmtId="0" fontId="25" fillId="0" borderId="1" xfId="251" applyBorder="1"/>
    <xf numFmtId="0" fontId="21" fillId="5" borderId="1" xfId="251" applyFont="1" applyFill="1" applyBorder="1"/>
    <xf numFmtId="0" fontId="25" fillId="5" borderId="1" xfId="251" applyFill="1" applyBorder="1" applyAlignment="1">
      <alignment vertical="center" wrapText="1"/>
    </xf>
    <xf numFmtId="0" fontId="25" fillId="0" borderId="1" xfId="251" applyBorder="1" applyAlignment="1">
      <alignment horizontal="center"/>
    </xf>
    <xf numFmtId="0" fontId="0" fillId="0" borderId="1" xfId="0" applyBorder="1"/>
    <xf numFmtId="0" fontId="28" fillId="0" borderId="1" xfId="0" applyFont="1" applyBorder="1" applyAlignment="1">
      <alignment horizontal="center" vertical="center"/>
    </xf>
    <xf numFmtId="0" fontId="14" fillId="0" borderId="1" xfId="251" applyFont="1" applyBorder="1" applyAlignment="1"/>
    <xf numFmtId="0" fontId="21" fillId="0" borderId="1" xfId="0" applyFont="1" applyBorder="1" applyAlignment="1"/>
    <xf numFmtId="0" fontId="15" fillId="0" borderId="1" xfId="0" applyFont="1" applyBorder="1" applyAlignment="1">
      <alignment horizontal="left" vertical="center"/>
    </xf>
    <xf numFmtId="0" fontId="14" fillId="0" borderId="1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M14" sqref="M1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 ht="15" customHeight="1">
      <c r="A4" s="146" t="s">
        <v>1045</v>
      </c>
      <c r="B4" s="159" t="s">
        <v>950</v>
      </c>
      <c r="C4" s="160" t="s">
        <v>951</v>
      </c>
      <c r="D4" s="146" t="s">
        <v>952</v>
      </c>
      <c r="E4" s="146" t="s">
        <v>953</v>
      </c>
      <c r="F4" s="161" t="s">
        <v>954</v>
      </c>
      <c r="G4" s="145" t="s">
        <v>955</v>
      </c>
      <c r="H4" s="162" t="s">
        <v>956</v>
      </c>
      <c r="I4" s="162" t="s">
        <v>957</v>
      </c>
      <c r="J4" s="146" t="s">
        <v>958</v>
      </c>
      <c r="K4" s="163" t="s">
        <v>959</v>
      </c>
      <c r="L4" s="158"/>
      <c r="M4" s="164" t="s">
        <v>1067</v>
      </c>
      <c r="N4" s="146" t="s">
        <v>960</v>
      </c>
      <c r="O4" s="162"/>
      <c r="P4" s="165" t="s">
        <v>961</v>
      </c>
    </row>
    <row r="5" spans="1:17" ht="15" customHeight="1">
      <c r="A5" s="19"/>
      <c r="B5" s="19"/>
      <c r="C5" s="19"/>
      <c r="D5" s="19"/>
      <c r="E5" s="19"/>
      <c r="F5" s="161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8" sqref="G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6" t="s">
        <v>1045</v>
      </c>
      <c r="B4" s="166" t="s">
        <v>1046</v>
      </c>
      <c r="C4" s="166">
        <v>67.416667000000004</v>
      </c>
      <c r="D4" s="166">
        <v>63.366667</v>
      </c>
      <c r="E4" s="148"/>
      <c r="F4" s="168">
        <v>160</v>
      </c>
      <c r="G4" s="169" t="s">
        <v>1047</v>
      </c>
    </row>
    <row r="5" spans="1:7" ht="14">
      <c r="A5" s="146"/>
      <c r="B5" s="11"/>
      <c r="C5" s="149"/>
      <c r="D5" s="149"/>
      <c r="E5" s="148"/>
      <c r="F5" s="150"/>
    </row>
    <row r="6" spans="1:7" ht="14">
      <c r="A6" s="146"/>
      <c r="B6" s="149"/>
      <c r="C6" s="147"/>
      <c r="D6" s="147"/>
      <c r="E6" s="148"/>
      <c r="F6" s="150"/>
      <c r="G6" s="150"/>
    </row>
    <row r="7" spans="1:7" ht="14">
      <c r="A7" s="146"/>
      <c r="B7" s="149"/>
      <c r="C7" s="147"/>
      <c r="D7" s="147"/>
      <c r="E7" s="148"/>
      <c r="F7" s="150"/>
      <c r="G7" s="150"/>
    </row>
    <row r="8" spans="1:7" ht="14">
      <c r="A8" s="146"/>
      <c r="B8" s="149"/>
      <c r="C8" s="147"/>
      <c r="D8" s="147"/>
      <c r="E8" s="148"/>
      <c r="F8" s="150"/>
      <c r="G8" s="150"/>
    </row>
    <row r="9" spans="1:7" ht="14">
      <c r="A9" s="13"/>
      <c r="B9" s="9"/>
      <c r="C9" s="9"/>
      <c r="D9" s="9"/>
      <c r="E9" s="18"/>
      <c r="F9" s="18"/>
      <c r="G9" s="150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2"/>
  <sheetViews>
    <sheetView showZeros="0" topLeftCell="AN1" workbookViewId="0">
      <selection activeCell="AW10" sqref="AW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4">
      <c r="A4" s="146" t="s">
        <v>1045</v>
      </c>
      <c r="B4" s="166" t="s">
        <v>1046</v>
      </c>
      <c r="C4" s="166"/>
      <c r="D4" s="11" t="s">
        <v>1055</v>
      </c>
      <c r="E4" s="18" t="s">
        <v>1049</v>
      </c>
      <c r="F4" s="166">
        <v>67.416667000000004</v>
      </c>
      <c r="G4" s="166">
        <v>63.366667</v>
      </c>
      <c r="H4" s="167">
        <v>160</v>
      </c>
      <c r="I4" s="18" t="s">
        <v>321</v>
      </c>
      <c r="J4" s="18"/>
      <c r="K4" s="18"/>
      <c r="L4" s="18"/>
      <c r="M4" s="18">
        <v>-5.8</v>
      </c>
      <c r="N4" s="18">
        <v>531</v>
      </c>
      <c r="O4" s="18"/>
      <c r="P4" s="18"/>
      <c r="Q4" s="18"/>
      <c r="R4" s="18"/>
      <c r="S4" s="18"/>
      <c r="T4" s="18"/>
      <c r="U4" s="18"/>
      <c r="V4" s="18"/>
      <c r="W4" s="18"/>
      <c r="X4" s="5" t="s">
        <v>804</v>
      </c>
      <c r="AB4" s="18" t="s">
        <v>1048</v>
      </c>
      <c r="AC4" s="18"/>
      <c r="AD4" s="18"/>
      <c r="AE4" s="9"/>
      <c r="AG4" s="5">
        <v>35</v>
      </c>
      <c r="AK4" s="18" t="s">
        <v>220</v>
      </c>
      <c r="AL4" s="18"/>
      <c r="AM4" s="18"/>
      <c r="AN4" s="18"/>
      <c r="AO4" s="18"/>
      <c r="AU4" s="169" t="s">
        <v>798</v>
      </c>
      <c r="AV4" s="5" t="s">
        <v>798</v>
      </c>
      <c r="AX4" s="5" t="s">
        <v>1068</v>
      </c>
    </row>
    <row r="5" spans="1:51" ht="14">
      <c r="A5" s="146" t="s">
        <v>1045</v>
      </c>
      <c r="B5" s="166" t="s">
        <v>1046</v>
      </c>
      <c r="C5" s="166"/>
      <c r="D5" s="11" t="s">
        <v>1058</v>
      </c>
      <c r="E5" s="18" t="s">
        <v>1049</v>
      </c>
      <c r="F5" s="166">
        <v>67.416667000000004</v>
      </c>
      <c r="G5" s="166">
        <v>63.366667</v>
      </c>
      <c r="H5" s="167">
        <v>160</v>
      </c>
      <c r="I5" s="18" t="s">
        <v>321</v>
      </c>
      <c r="J5" s="18"/>
      <c r="K5" s="18"/>
      <c r="L5" s="18"/>
      <c r="M5" s="18">
        <v>-5.8</v>
      </c>
      <c r="N5" s="18">
        <v>531</v>
      </c>
      <c r="O5" s="18"/>
      <c r="P5" s="18"/>
      <c r="Q5" s="18"/>
      <c r="R5" s="18"/>
      <c r="S5" s="18"/>
      <c r="T5" s="18"/>
      <c r="U5" s="18"/>
      <c r="V5" s="18"/>
      <c r="W5" s="18"/>
      <c r="X5" s="5" t="s">
        <v>804</v>
      </c>
      <c r="AB5" s="18" t="s">
        <v>1048</v>
      </c>
      <c r="AC5" s="18"/>
      <c r="AD5" s="18"/>
      <c r="AE5" s="9"/>
      <c r="AG5" s="5">
        <v>35</v>
      </c>
      <c r="AK5" s="18" t="s">
        <v>220</v>
      </c>
      <c r="AL5" s="18"/>
      <c r="AM5" s="18"/>
      <c r="AN5" s="18"/>
      <c r="AO5" s="18"/>
      <c r="AU5" s="169" t="s">
        <v>798</v>
      </c>
      <c r="AV5" s="5" t="s">
        <v>798</v>
      </c>
      <c r="AX5" s="5" t="s">
        <v>1068</v>
      </c>
    </row>
    <row r="7" spans="1:51" ht="14">
      <c r="A7" s="166"/>
      <c r="B7" s="9"/>
      <c r="C7" s="166"/>
      <c r="D7" s="11"/>
      <c r="E7" s="166"/>
      <c r="F7" s="166"/>
      <c r="G7" s="166"/>
      <c r="H7" s="16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4">
      <c r="A8" s="166"/>
      <c r="B8" s="9"/>
      <c r="C8" s="166"/>
      <c r="D8" s="11"/>
      <c r="E8" s="166"/>
      <c r="F8" s="166"/>
      <c r="G8" s="166"/>
      <c r="H8" s="166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">
      <c r="A9" s="166"/>
      <c r="B9" s="9"/>
      <c r="C9" s="166"/>
      <c r="D9" s="11"/>
      <c r="E9" s="166"/>
      <c r="F9" s="166"/>
      <c r="G9" s="166"/>
      <c r="H9" s="166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">
      <c r="A10" s="166"/>
      <c r="B10" s="9"/>
      <c r="C10" s="166"/>
      <c r="D10" s="11"/>
      <c r="E10" s="166"/>
      <c r="F10" s="166"/>
      <c r="G10" s="166"/>
      <c r="H10" s="166"/>
      <c r="I10" s="1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">
      <c r="A11" s="166"/>
      <c r="B11" s="11"/>
      <c r="C11" s="166"/>
      <c r="D11" s="11"/>
      <c r="E11" s="166"/>
      <c r="F11" s="166"/>
      <c r="G11" s="166"/>
      <c r="H11" s="166"/>
      <c r="I11" s="18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">
      <c r="A12" s="166"/>
      <c r="B12" s="11"/>
      <c r="C12" s="166"/>
      <c r="D12" s="11"/>
      <c r="E12" s="166"/>
      <c r="F12" s="166"/>
      <c r="G12" s="166"/>
      <c r="H12" s="166"/>
      <c r="I12" s="1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">
      <c r="A13" s="166"/>
      <c r="B13" s="11"/>
      <c r="C13" s="166"/>
      <c r="D13" s="11"/>
      <c r="E13" s="166"/>
      <c r="F13" s="166"/>
      <c r="G13" s="166"/>
      <c r="H13" s="166"/>
      <c r="I13" s="1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">
      <c r="A14" s="166"/>
      <c r="B14" s="11"/>
      <c r="C14" s="166"/>
      <c r="D14" s="11"/>
      <c r="E14" s="166"/>
      <c r="F14" s="166"/>
      <c r="G14" s="166"/>
      <c r="H14" s="166"/>
      <c r="I14" s="1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">
      <c r="A15" s="166"/>
      <c r="B15" s="11"/>
      <c r="C15" s="166"/>
      <c r="D15" s="11"/>
      <c r="E15" s="166"/>
      <c r="F15" s="166"/>
      <c r="G15" s="166"/>
      <c r="H15" s="166"/>
      <c r="I15" s="18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">
      <c r="A16" s="166"/>
      <c r="B16" s="11"/>
      <c r="C16" s="166"/>
      <c r="D16" s="11"/>
      <c r="E16" s="166"/>
      <c r="F16" s="166"/>
      <c r="G16" s="166"/>
      <c r="H16" s="166"/>
      <c r="I16" s="18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66"/>
      <c r="B17" s="11"/>
      <c r="C17" s="166"/>
      <c r="D17" s="11"/>
      <c r="E17" s="166"/>
      <c r="F17" s="166"/>
      <c r="G17" s="166"/>
      <c r="H17" s="166"/>
      <c r="I17" s="18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66"/>
      <c r="B18" s="11"/>
      <c r="C18" s="166"/>
      <c r="D18" s="11"/>
      <c r="E18" s="166"/>
      <c r="F18" s="166"/>
      <c r="G18" s="166"/>
      <c r="H18" s="166"/>
      <c r="I18" s="18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66"/>
      <c r="B19" s="11"/>
      <c r="C19" s="166"/>
      <c r="D19" s="11"/>
      <c r="E19" s="166"/>
      <c r="F19" s="166"/>
      <c r="G19" s="166"/>
      <c r="H19" s="166"/>
      <c r="I19" s="18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66"/>
      <c r="B20" s="11"/>
      <c r="C20" s="166"/>
      <c r="D20" s="11"/>
      <c r="E20" s="166"/>
      <c r="F20" s="166"/>
      <c r="G20" s="166"/>
      <c r="H20" s="166"/>
      <c r="I20" s="18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66"/>
      <c r="B21" s="11"/>
      <c r="C21" s="166"/>
      <c r="D21" s="11"/>
      <c r="E21" s="166"/>
      <c r="F21" s="166"/>
      <c r="G21" s="166"/>
      <c r="H21" s="166"/>
      <c r="I21" s="18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66"/>
      <c r="B22" s="11"/>
      <c r="C22" s="166"/>
      <c r="D22" s="11"/>
      <c r="E22" s="166"/>
      <c r="F22" s="166"/>
      <c r="G22" s="166"/>
      <c r="H22" s="166"/>
      <c r="I22" s="18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66"/>
      <c r="B23" s="11"/>
      <c r="C23" s="166"/>
      <c r="D23" s="11"/>
      <c r="E23" s="166"/>
      <c r="F23" s="166"/>
      <c r="G23" s="166"/>
      <c r="H23" s="166"/>
      <c r="I23" s="18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66"/>
      <c r="B24" s="11"/>
      <c r="C24" s="166"/>
      <c r="D24" s="11"/>
      <c r="E24" s="166"/>
      <c r="F24" s="166"/>
      <c r="G24" s="166"/>
      <c r="H24" s="166"/>
      <c r="I24" s="18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66"/>
      <c r="B25" s="11"/>
      <c r="C25" s="166"/>
      <c r="D25" s="11"/>
      <c r="E25" s="166"/>
      <c r="F25" s="166"/>
      <c r="G25" s="166"/>
      <c r="H25" s="166"/>
      <c r="I25" s="18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D1" workbookViewId="0">
      <selection activeCell="M7" sqref="M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33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7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 ht="15" customHeight="1">
      <c r="A4" s="146" t="s">
        <v>1045</v>
      </c>
      <c r="B4" s="166" t="s">
        <v>1046</v>
      </c>
      <c r="C4" s="10" t="s">
        <v>1055</v>
      </c>
      <c r="D4" s="10" t="str">
        <f>C4&amp;" "&amp;I4&amp;" "&amp;J4</f>
        <v>LVPS4 2 3</v>
      </c>
      <c r="E4" s="135">
        <v>1999</v>
      </c>
      <c r="F4" s="133">
        <v>8</v>
      </c>
      <c r="G4" s="133">
        <v>4</v>
      </c>
      <c r="H4" s="22" t="s">
        <v>798</v>
      </c>
      <c r="I4" s="10" t="s">
        <v>963</v>
      </c>
      <c r="J4" s="10" t="s">
        <v>964</v>
      </c>
      <c r="K4" s="7" t="s">
        <v>1065</v>
      </c>
      <c r="L4" s="7"/>
      <c r="M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965</v>
      </c>
      <c r="AS4" s="16"/>
      <c r="AT4" s="16"/>
      <c r="AU4" s="7" t="s">
        <v>966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>
      <c r="A5" s="146" t="s">
        <v>1045</v>
      </c>
      <c r="B5" s="166" t="s">
        <v>1046</v>
      </c>
      <c r="C5" s="10" t="s">
        <v>1055</v>
      </c>
      <c r="D5" s="10" t="str">
        <f t="shared" ref="D5:D24" si="0">C5&amp;" "&amp;I5&amp;" "&amp;J5</f>
        <v>LVPS4 3 4</v>
      </c>
      <c r="E5" s="135">
        <v>1999</v>
      </c>
      <c r="F5" s="133">
        <v>8</v>
      </c>
      <c r="G5" s="133">
        <v>4</v>
      </c>
      <c r="H5" s="22" t="s">
        <v>798</v>
      </c>
      <c r="I5" s="10" t="s">
        <v>964</v>
      </c>
      <c r="J5" s="10" t="s">
        <v>967</v>
      </c>
      <c r="K5" s="7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>
      <c r="A6" s="146" t="s">
        <v>1045</v>
      </c>
      <c r="B6" s="166" t="s">
        <v>1046</v>
      </c>
      <c r="C6" s="10" t="s">
        <v>1055</v>
      </c>
      <c r="D6" s="10" t="str">
        <f t="shared" si="0"/>
        <v>LVPS4 4 5</v>
      </c>
      <c r="E6" s="135">
        <v>1999</v>
      </c>
      <c r="F6" s="133">
        <v>8</v>
      </c>
      <c r="G6" s="133">
        <v>4</v>
      </c>
      <c r="H6" s="22" t="s">
        <v>798</v>
      </c>
      <c r="I6" s="10" t="s">
        <v>967</v>
      </c>
      <c r="J6" s="10" t="s">
        <v>968</v>
      </c>
      <c r="K6" s="7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969</v>
      </c>
      <c r="AS6" s="16"/>
      <c r="AT6" s="16"/>
      <c r="AU6" s="7" t="s">
        <v>970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>
      <c r="A7" s="146" t="s">
        <v>1045</v>
      </c>
      <c r="B7" s="166" t="s">
        <v>1046</v>
      </c>
      <c r="C7" s="10" t="s">
        <v>1055</v>
      </c>
      <c r="D7" s="10" t="str">
        <f t="shared" si="0"/>
        <v>LVPS4 11 12</v>
      </c>
      <c r="E7" s="135">
        <v>1999</v>
      </c>
      <c r="F7" s="133">
        <v>8</v>
      </c>
      <c r="G7" s="133">
        <v>4</v>
      </c>
      <c r="H7" s="22" t="s">
        <v>798</v>
      </c>
      <c r="I7" s="10" t="s">
        <v>971</v>
      </c>
      <c r="J7" s="10" t="s">
        <v>972</v>
      </c>
      <c r="K7" s="7" t="s">
        <v>1063</v>
      </c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973</v>
      </c>
      <c r="AS7" s="16"/>
      <c r="AT7" s="16"/>
      <c r="AU7" s="7" t="s">
        <v>974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>
      <c r="A8" s="146" t="s">
        <v>1045</v>
      </c>
      <c r="B8" s="166" t="s">
        <v>1046</v>
      </c>
      <c r="C8" s="10" t="s">
        <v>1055</v>
      </c>
      <c r="D8" s="10" t="str">
        <f t="shared" si="0"/>
        <v>LVPS4 20 21</v>
      </c>
      <c r="E8" s="135">
        <v>1999</v>
      </c>
      <c r="F8" s="133">
        <v>8</v>
      </c>
      <c r="G8" s="133">
        <v>4</v>
      </c>
      <c r="H8" s="22" t="s">
        <v>798</v>
      </c>
      <c r="I8" s="10" t="s">
        <v>975</v>
      </c>
      <c r="J8" s="10" t="s">
        <v>976</v>
      </c>
      <c r="K8" s="7" t="s">
        <v>1066</v>
      </c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977</v>
      </c>
      <c r="AS8" s="16"/>
      <c r="AT8" s="16"/>
      <c r="AU8" s="7" t="s">
        <v>978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>
      <c r="A9" s="146" t="s">
        <v>1045</v>
      </c>
      <c r="B9" s="166" t="s">
        <v>1046</v>
      </c>
      <c r="C9" s="10" t="s">
        <v>1055</v>
      </c>
      <c r="D9" s="10" t="str">
        <f t="shared" si="0"/>
        <v>LVPS4 27 28</v>
      </c>
      <c r="E9" s="135">
        <v>1999</v>
      </c>
      <c r="F9" s="133">
        <v>8</v>
      </c>
      <c r="G9" s="133">
        <v>4</v>
      </c>
      <c r="H9" s="22" t="s">
        <v>798</v>
      </c>
      <c r="I9" s="11" t="s">
        <v>979</v>
      </c>
      <c r="J9" s="11" t="s">
        <v>980</v>
      </c>
      <c r="K9" s="13" t="s">
        <v>1063</v>
      </c>
      <c r="L9" s="13"/>
      <c r="M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981</v>
      </c>
      <c r="AS9" s="17"/>
      <c r="AT9" s="17"/>
      <c r="AU9" s="13" t="s">
        <v>982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>
      <c r="A10" s="146" t="s">
        <v>1045</v>
      </c>
      <c r="B10" s="166" t="s">
        <v>1046</v>
      </c>
      <c r="C10" s="10" t="s">
        <v>1055</v>
      </c>
      <c r="D10" s="10" t="str">
        <f t="shared" si="0"/>
        <v>LVPS4 34 35</v>
      </c>
      <c r="E10" s="135">
        <v>1999</v>
      </c>
      <c r="F10" s="133">
        <v>8</v>
      </c>
      <c r="G10" s="133">
        <v>4</v>
      </c>
      <c r="H10" s="22" t="s">
        <v>798</v>
      </c>
      <c r="I10" s="11" t="s">
        <v>983</v>
      </c>
      <c r="J10" s="11" t="s">
        <v>984</v>
      </c>
      <c r="K10" s="13" t="s">
        <v>1064</v>
      </c>
      <c r="L10" s="13"/>
      <c r="M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985</v>
      </c>
      <c r="AS10" s="17"/>
      <c r="AT10" s="17"/>
      <c r="AU10" s="13" t="s">
        <v>986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>
      <c r="A11" s="146" t="s">
        <v>1045</v>
      </c>
      <c r="B11" s="166" t="s">
        <v>1046</v>
      </c>
      <c r="C11" s="10" t="s">
        <v>1055</v>
      </c>
      <c r="D11" s="10" t="str">
        <f t="shared" si="0"/>
        <v>LVPS4 43 45</v>
      </c>
      <c r="E11" s="135">
        <v>1999</v>
      </c>
      <c r="F11" s="133">
        <v>8</v>
      </c>
      <c r="G11" s="133">
        <v>4</v>
      </c>
      <c r="H11" s="22" t="s">
        <v>798</v>
      </c>
      <c r="I11" s="11" t="s">
        <v>987</v>
      </c>
      <c r="J11" s="11" t="s">
        <v>988</v>
      </c>
      <c r="K11" s="13" t="s">
        <v>1064</v>
      </c>
      <c r="L11" s="13"/>
      <c r="M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989</v>
      </c>
      <c r="AS11" s="17"/>
      <c r="AT11" s="17"/>
      <c r="AU11" s="13" t="s">
        <v>990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>
      <c r="A12" s="146" t="s">
        <v>1045</v>
      </c>
      <c r="B12" s="166" t="s">
        <v>1046</v>
      </c>
      <c r="C12" s="10" t="s">
        <v>1055</v>
      </c>
      <c r="D12" s="10" t="str">
        <f t="shared" si="0"/>
        <v>LVPS4 45 47</v>
      </c>
      <c r="E12" s="135">
        <v>1999</v>
      </c>
      <c r="F12" s="133">
        <v>8</v>
      </c>
      <c r="G12" s="133">
        <v>4</v>
      </c>
      <c r="H12" s="22" t="s">
        <v>798</v>
      </c>
      <c r="I12" s="11" t="s">
        <v>988</v>
      </c>
      <c r="J12" s="11" t="s">
        <v>991</v>
      </c>
      <c r="K12" s="13" t="s">
        <v>1064</v>
      </c>
      <c r="L12" s="13"/>
      <c r="M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>
      <c r="A13" s="146" t="s">
        <v>1045</v>
      </c>
      <c r="B13" s="166" t="s">
        <v>1046</v>
      </c>
      <c r="C13" s="10" t="s">
        <v>1055</v>
      </c>
      <c r="D13" s="10" t="str">
        <f t="shared" si="0"/>
        <v>LVPS4 47 50</v>
      </c>
      <c r="E13" s="135">
        <v>1999</v>
      </c>
      <c r="F13" s="133">
        <v>8</v>
      </c>
      <c r="G13" s="133">
        <v>4</v>
      </c>
      <c r="H13" s="22" t="s">
        <v>798</v>
      </c>
      <c r="I13" s="11" t="s">
        <v>991</v>
      </c>
      <c r="J13" s="11" t="s">
        <v>992</v>
      </c>
      <c r="K13" s="13" t="s">
        <v>1061</v>
      </c>
      <c r="L13" s="13"/>
      <c r="M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993</v>
      </c>
      <c r="AS13" s="17"/>
      <c r="AT13" s="17"/>
      <c r="AU13" s="13" t="s">
        <v>994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>
      <c r="A14" s="146" t="s">
        <v>1045</v>
      </c>
      <c r="B14" s="166" t="s">
        <v>1046</v>
      </c>
      <c r="C14" s="10" t="s">
        <v>1055</v>
      </c>
      <c r="D14" s="10" t="str">
        <f t="shared" si="0"/>
        <v>LVPS4 75 80</v>
      </c>
      <c r="E14" s="135">
        <v>1999</v>
      </c>
      <c r="F14" s="133">
        <v>8</v>
      </c>
      <c r="G14" s="133">
        <v>4</v>
      </c>
      <c r="H14" s="22" t="s">
        <v>798</v>
      </c>
      <c r="I14" s="11" t="s">
        <v>995</v>
      </c>
      <c r="J14" s="11" t="s">
        <v>996</v>
      </c>
      <c r="K14" s="13" t="s">
        <v>1061</v>
      </c>
      <c r="L14" s="13"/>
      <c r="M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997</v>
      </c>
      <c r="AS14" s="17"/>
      <c r="AT14" s="17"/>
      <c r="AU14" s="13" t="s">
        <v>990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>
      <c r="A15" s="146" t="s">
        <v>1045</v>
      </c>
      <c r="B15" s="166" t="s">
        <v>1046</v>
      </c>
      <c r="C15" s="10" t="s">
        <v>1055</v>
      </c>
      <c r="D15" s="10" t="str">
        <f t="shared" si="0"/>
        <v>LVPS4 100 100</v>
      </c>
      <c r="E15" s="135">
        <v>1999</v>
      </c>
      <c r="F15" s="133">
        <v>8</v>
      </c>
      <c r="G15" s="133">
        <v>4</v>
      </c>
      <c r="H15" s="22" t="s">
        <v>798</v>
      </c>
      <c r="I15" s="11" t="s">
        <v>998</v>
      </c>
      <c r="J15" s="11" t="s">
        <v>998</v>
      </c>
      <c r="K15" s="13"/>
      <c r="L15" s="13"/>
      <c r="M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999</v>
      </c>
      <c r="AS15" s="17"/>
      <c r="AT15" s="17"/>
      <c r="AU15" s="13" t="s">
        <v>1000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>
      <c r="A16" s="146" t="s">
        <v>1045</v>
      </c>
      <c r="B16" s="166" t="s">
        <v>1046</v>
      </c>
      <c r="C16" s="10" t="s">
        <v>1055</v>
      </c>
      <c r="D16" s="10" t="str">
        <f t="shared" si="0"/>
        <v>LVPS4 120 120</v>
      </c>
      <c r="E16" s="135">
        <v>1999</v>
      </c>
      <c r="F16" s="133">
        <v>8</v>
      </c>
      <c r="G16" s="133">
        <v>4</v>
      </c>
      <c r="H16" s="22" t="s">
        <v>798</v>
      </c>
      <c r="I16" s="11" t="s">
        <v>1001</v>
      </c>
      <c r="J16" s="11" t="s">
        <v>1001</v>
      </c>
      <c r="K16" s="13" t="s">
        <v>1062</v>
      </c>
      <c r="L16" s="13"/>
      <c r="M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1002</v>
      </c>
      <c r="AS16" s="17"/>
      <c r="AT16" s="17"/>
      <c r="AU16" s="13" t="s">
        <v>1003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>
      <c r="A17" s="146" t="s">
        <v>1045</v>
      </c>
      <c r="B17" s="166" t="s">
        <v>1046</v>
      </c>
      <c r="C17" s="10" t="s">
        <v>1055</v>
      </c>
      <c r="D17" s="10" t="str">
        <f t="shared" si="0"/>
        <v>LVPS4 140 140</v>
      </c>
      <c r="E17" s="135">
        <v>1999</v>
      </c>
      <c r="F17" s="133">
        <v>8</v>
      </c>
      <c r="G17" s="133">
        <v>4</v>
      </c>
      <c r="H17" s="22" t="s">
        <v>798</v>
      </c>
      <c r="I17" s="11" t="s">
        <v>1004</v>
      </c>
      <c r="J17" s="11" t="s">
        <v>1004</v>
      </c>
      <c r="K17" s="13"/>
      <c r="L17" s="13"/>
      <c r="M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1005</v>
      </c>
      <c r="AS17" s="17"/>
      <c r="AT17" s="17"/>
      <c r="AU17" s="13" t="s">
        <v>1006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>
      <c r="A18" s="146" t="s">
        <v>1045</v>
      </c>
      <c r="B18" s="166" t="s">
        <v>1046</v>
      </c>
      <c r="C18" s="10" t="s">
        <v>1055</v>
      </c>
      <c r="D18" s="10" t="str">
        <f t="shared" si="0"/>
        <v>LVPS4 160 160</v>
      </c>
      <c r="E18" s="135">
        <v>1999</v>
      </c>
      <c r="F18" s="133">
        <v>8</v>
      </c>
      <c r="G18" s="133">
        <v>4</v>
      </c>
      <c r="H18" s="22" t="s">
        <v>798</v>
      </c>
      <c r="I18" s="11" t="s">
        <v>962</v>
      </c>
      <c r="J18" s="11" t="s">
        <v>962</v>
      </c>
      <c r="K18" s="13" t="s">
        <v>1061</v>
      </c>
      <c r="L18" s="13"/>
      <c r="M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1007</v>
      </c>
      <c r="AS18" s="17"/>
      <c r="AT18" s="17"/>
      <c r="AU18" s="13" t="s">
        <v>1008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>
      <c r="A19" s="146" t="s">
        <v>1045</v>
      </c>
      <c r="B19" s="166" t="s">
        <v>1046</v>
      </c>
      <c r="C19" s="10" t="s">
        <v>1055</v>
      </c>
      <c r="D19" s="10" t="str">
        <f t="shared" si="0"/>
        <v>LVPS4 180 180</v>
      </c>
      <c r="E19" s="135">
        <v>1999</v>
      </c>
      <c r="F19" s="133">
        <v>8</v>
      </c>
      <c r="G19" s="133">
        <v>4</v>
      </c>
      <c r="H19" s="22" t="s">
        <v>798</v>
      </c>
      <c r="I19" s="11" t="s">
        <v>1009</v>
      </c>
      <c r="J19" s="11" t="s">
        <v>1009</v>
      </c>
      <c r="K19" s="13"/>
      <c r="L19" s="13"/>
      <c r="M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1010</v>
      </c>
      <c r="AS19" s="17"/>
      <c r="AT19" s="17"/>
      <c r="AU19" s="13" t="s">
        <v>1011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>
      <c r="A20" s="146" t="s">
        <v>1045</v>
      </c>
      <c r="B20" s="166" t="s">
        <v>1046</v>
      </c>
      <c r="C20" s="10" t="s">
        <v>1055</v>
      </c>
      <c r="D20" s="10" t="str">
        <f t="shared" si="0"/>
        <v>LVPS4 200 200</v>
      </c>
      <c r="E20" s="135">
        <v>1999</v>
      </c>
      <c r="F20" s="133">
        <v>8</v>
      </c>
      <c r="G20" s="133">
        <v>4</v>
      </c>
      <c r="H20" s="22" t="s">
        <v>798</v>
      </c>
      <c r="I20" s="11" t="s">
        <v>1012</v>
      </c>
      <c r="J20" s="11" t="s">
        <v>1012</v>
      </c>
      <c r="K20" s="13" t="s">
        <v>1061</v>
      </c>
      <c r="L20" s="13"/>
      <c r="M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1013</v>
      </c>
      <c r="AS20" s="17"/>
      <c r="AT20" s="17"/>
      <c r="AU20" s="13" t="s">
        <v>1014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5" customHeight="1">
      <c r="A21" s="146" t="s">
        <v>1045</v>
      </c>
      <c r="B21" s="166" t="s">
        <v>1046</v>
      </c>
      <c r="C21" s="10" t="s">
        <v>1055</v>
      </c>
      <c r="D21" s="10" t="str">
        <f t="shared" si="0"/>
        <v>LVPS4 210 210</v>
      </c>
      <c r="E21" s="135">
        <v>1999</v>
      </c>
      <c r="F21" s="133">
        <v>8</v>
      </c>
      <c r="G21" s="133">
        <v>4</v>
      </c>
      <c r="H21" s="22" t="s">
        <v>798</v>
      </c>
      <c r="I21" s="11" t="s">
        <v>1015</v>
      </c>
      <c r="J21" s="11" t="s">
        <v>1015</v>
      </c>
      <c r="K21" s="13"/>
      <c r="L21" s="13"/>
      <c r="M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1016</v>
      </c>
      <c r="AS21" s="17"/>
      <c r="AT21" s="17"/>
      <c r="AU21" s="13" t="s">
        <v>1017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5" customHeight="1">
      <c r="A22" s="146" t="s">
        <v>1045</v>
      </c>
      <c r="B22" s="166" t="s">
        <v>1046</v>
      </c>
      <c r="C22" s="10" t="s">
        <v>1055</v>
      </c>
      <c r="D22" s="10" t="str">
        <f t="shared" si="0"/>
        <v>LVPS4 220 220</v>
      </c>
      <c r="E22" s="135">
        <v>1999</v>
      </c>
      <c r="F22" s="133">
        <v>8</v>
      </c>
      <c r="G22" s="133">
        <v>4</v>
      </c>
      <c r="H22" s="22" t="s">
        <v>798</v>
      </c>
      <c r="I22" s="11" t="s">
        <v>1018</v>
      </c>
      <c r="J22" s="11" t="s">
        <v>1018</v>
      </c>
      <c r="K22" s="13" t="s">
        <v>1061</v>
      </c>
      <c r="L22" s="13"/>
      <c r="M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1019</v>
      </c>
      <c r="AS22" s="17"/>
      <c r="AT22" s="17"/>
      <c r="AU22" s="13" t="s">
        <v>1020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5" customHeight="1">
      <c r="A23" s="146" t="s">
        <v>1045</v>
      </c>
      <c r="B23" s="166" t="s">
        <v>1046</v>
      </c>
      <c r="C23" s="10" t="s">
        <v>1055</v>
      </c>
      <c r="D23" s="10" t="str">
        <f t="shared" si="0"/>
        <v>LVPS4 230 230</v>
      </c>
      <c r="E23" s="135">
        <v>1999</v>
      </c>
      <c r="F23" s="133">
        <v>8</v>
      </c>
      <c r="G23" s="133">
        <v>4</v>
      </c>
      <c r="H23" s="22" t="s">
        <v>798</v>
      </c>
      <c r="I23" s="11" t="s">
        <v>1021</v>
      </c>
      <c r="J23" s="11" t="s">
        <v>1021</v>
      </c>
      <c r="K23" s="13"/>
      <c r="L23" s="13"/>
      <c r="M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977</v>
      </c>
      <c r="AS23" s="17"/>
      <c r="AT23" s="17"/>
      <c r="AU23" s="13" t="s">
        <v>1022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5" customHeight="1">
      <c r="A24" s="146" t="s">
        <v>1045</v>
      </c>
      <c r="B24" s="166" t="s">
        <v>1046</v>
      </c>
      <c r="C24" s="10" t="s">
        <v>1055</v>
      </c>
      <c r="D24" s="10" t="str">
        <f t="shared" si="0"/>
        <v>LVPS4 238 238</v>
      </c>
      <c r="E24" s="135">
        <v>1999</v>
      </c>
      <c r="F24" s="133">
        <v>8</v>
      </c>
      <c r="G24" s="133">
        <v>4</v>
      </c>
      <c r="H24" s="22" t="s">
        <v>798</v>
      </c>
      <c r="I24" s="11" t="s">
        <v>1023</v>
      </c>
      <c r="J24" s="11" t="s">
        <v>1023</v>
      </c>
      <c r="K24" s="13" t="s">
        <v>1061</v>
      </c>
      <c r="L24" s="13"/>
      <c r="M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989</v>
      </c>
      <c r="AS24" s="17"/>
      <c r="AT24" s="17"/>
      <c r="AU24" s="13" t="s">
        <v>1024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5" customHeight="1">
      <c r="A25" s="146" t="s">
        <v>1045</v>
      </c>
      <c r="B25" s="166" t="s">
        <v>1046</v>
      </c>
      <c r="C25" s="10" t="s">
        <v>1055</v>
      </c>
      <c r="D25" s="10" t="str">
        <f>C25&amp;" "&amp;I25&amp;" "&amp;J25&amp;" "&amp;"rad layer"</f>
        <v>LVPS4 2.5 3.5 rad layer</v>
      </c>
      <c r="E25" s="133">
        <v>1999</v>
      </c>
      <c r="F25" s="133">
        <v>8</v>
      </c>
      <c r="G25" s="133">
        <v>4</v>
      </c>
      <c r="H25" s="22" t="s">
        <v>798</v>
      </c>
      <c r="I25" s="11" t="s">
        <v>1000</v>
      </c>
      <c r="J25" s="11" t="s">
        <v>1025</v>
      </c>
      <c r="K25" s="13"/>
      <c r="L25" s="13"/>
      <c r="M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 t="s">
        <v>1050</v>
      </c>
      <c r="BD25" s="13"/>
      <c r="BE25" s="13"/>
      <c r="BF25" s="13"/>
      <c r="BG25" s="13"/>
      <c r="BH25" s="13" t="s">
        <v>1026</v>
      </c>
      <c r="BI25" s="13" t="s">
        <v>1027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5" customHeight="1">
      <c r="A26" s="146" t="s">
        <v>1045</v>
      </c>
      <c r="B26" s="166" t="s">
        <v>1046</v>
      </c>
      <c r="C26" s="10" t="s">
        <v>1055</v>
      </c>
      <c r="D26" s="10" t="str">
        <f t="shared" ref="D26:D27" si="1">C26&amp;" "&amp;I26&amp;" "&amp;J26&amp;" "&amp;"rad layer"</f>
        <v>LVPS4 4.5 5.5 rad layer</v>
      </c>
      <c r="E26" s="133">
        <v>1999</v>
      </c>
      <c r="F26" s="133">
        <v>8</v>
      </c>
      <c r="G26" s="133">
        <v>4</v>
      </c>
      <c r="H26" s="22" t="s">
        <v>798</v>
      </c>
      <c r="I26" s="11" t="s">
        <v>1028</v>
      </c>
      <c r="J26" s="11" t="s">
        <v>1029</v>
      </c>
      <c r="K26" s="13"/>
      <c r="L26" s="13"/>
      <c r="M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 t="s">
        <v>1051</v>
      </c>
      <c r="BD26" s="13"/>
      <c r="BE26" s="13"/>
      <c r="BF26" s="13"/>
      <c r="BG26" s="13"/>
      <c r="BH26" s="13" t="s">
        <v>1030</v>
      </c>
      <c r="BI26" s="13" t="s">
        <v>1031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5" customHeight="1">
      <c r="A27" s="146" t="s">
        <v>1045</v>
      </c>
      <c r="B27" s="166" t="s">
        <v>1046</v>
      </c>
      <c r="C27" s="10" t="s">
        <v>1055</v>
      </c>
      <c r="D27" s="10" t="str">
        <f t="shared" si="1"/>
        <v>LVPS4 6.5 7.5 rad layer</v>
      </c>
      <c r="E27" s="133">
        <v>1999</v>
      </c>
      <c r="F27" s="133">
        <v>8</v>
      </c>
      <c r="G27" s="133">
        <v>4</v>
      </c>
      <c r="H27" s="22" t="s">
        <v>798</v>
      </c>
      <c r="I27" s="170" t="s">
        <v>1032</v>
      </c>
      <c r="J27" s="170" t="s">
        <v>1033</v>
      </c>
      <c r="K27" s="13"/>
      <c r="L27" s="13"/>
      <c r="M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 t="s">
        <v>1052</v>
      </c>
      <c r="BD27" s="13"/>
      <c r="BE27" s="13"/>
      <c r="BF27" s="13"/>
      <c r="BG27" s="13"/>
      <c r="BH27" s="13" t="s">
        <v>1034</v>
      </c>
      <c r="BI27" s="13" t="s">
        <v>1035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5" customHeight="1">
      <c r="A28" s="146" t="s">
        <v>1045</v>
      </c>
      <c r="B28" s="166" t="s">
        <v>1046</v>
      </c>
      <c r="C28" s="10" t="s">
        <v>1055</v>
      </c>
      <c r="D28" s="10" t="str">
        <f>C28&amp;" "&amp;I28&amp;" "&amp;J28&amp;" "&amp;"rad dummy layer"</f>
        <v>LVPS4 44 46 rad dummy layer</v>
      </c>
      <c r="E28" s="135">
        <v>1999</v>
      </c>
      <c r="F28" s="133">
        <v>8</v>
      </c>
      <c r="G28" s="133">
        <v>4</v>
      </c>
      <c r="H28" s="22" t="s">
        <v>798</v>
      </c>
      <c r="I28" s="170" t="s">
        <v>1036</v>
      </c>
      <c r="J28" s="170" t="s">
        <v>1037</v>
      </c>
      <c r="K28" s="13"/>
      <c r="L28" s="13"/>
      <c r="M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5" customHeight="1">
      <c r="A29" s="146" t="s">
        <v>1045</v>
      </c>
      <c r="B29" s="166" t="s">
        <v>1046</v>
      </c>
      <c r="C29" s="10" t="s">
        <v>1055</v>
      </c>
      <c r="D29" s="10" t="str">
        <f>C29&amp;" "&amp;I29&amp;" "&amp;J29&amp;" "&amp;"rad dummy layer"</f>
        <v>LVPS4 237 238 rad dummy layer</v>
      </c>
      <c r="E29" s="135">
        <v>1999</v>
      </c>
      <c r="F29" s="133">
        <v>8</v>
      </c>
      <c r="G29" s="133">
        <v>4</v>
      </c>
      <c r="H29" s="22" t="s">
        <v>798</v>
      </c>
      <c r="I29" s="170" t="s">
        <v>1038</v>
      </c>
      <c r="J29" s="170" t="s">
        <v>1023</v>
      </c>
      <c r="K29" s="13"/>
      <c r="L29" s="13"/>
      <c r="M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5" customHeight="1">
      <c r="A30" s="146" t="s">
        <v>1045</v>
      </c>
      <c r="B30" s="166" t="s">
        <v>1046</v>
      </c>
      <c r="C30" s="11" t="s">
        <v>1055</v>
      </c>
      <c r="D30" s="10" t="str">
        <f>C30&amp;" "&amp;I30&amp;" "&amp;J30&amp;" "&amp;"rad dummy layer"</f>
        <v>LVPS4 45 47 rad dummy layer</v>
      </c>
      <c r="E30" s="133">
        <v>1999</v>
      </c>
      <c r="F30" s="133">
        <v>8</v>
      </c>
      <c r="G30" s="133">
        <v>4</v>
      </c>
      <c r="H30" s="22" t="s">
        <v>798</v>
      </c>
      <c r="I30" s="170">
        <v>45</v>
      </c>
      <c r="J30" s="170">
        <v>47</v>
      </c>
      <c r="K30" s="13"/>
      <c r="L30" s="13"/>
      <c r="M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5" customHeight="1">
      <c r="A31" s="146" t="s">
        <v>1045</v>
      </c>
      <c r="B31" s="166" t="s">
        <v>1046</v>
      </c>
      <c r="C31" s="11" t="s">
        <v>1058</v>
      </c>
      <c r="D31" s="10" t="str">
        <f>C31&amp;" "&amp;I31&amp;" "&amp;J31&amp;" "&amp;"rad dummy layer"</f>
        <v>LVPS5B 238 238 rad dummy layer</v>
      </c>
      <c r="E31" s="134">
        <v>2000</v>
      </c>
      <c r="F31" s="134">
        <v>7</v>
      </c>
      <c r="G31" s="134">
        <v>26</v>
      </c>
      <c r="H31" s="22" t="s">
        <v>798</v>
      </c>
      <c r="I31" s="170">
        <v>238</v>
      </c>
      <c r="J31" s="170">
        <v>238</v>
      </c>
      <c r="K31" s="13"/>
      <c r="L31" s="13"/>
      <c r="M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9" type="noConversion"/>
  <dataValidations count="1">
    <dataValidation type="list" allowBlank="1" showInputMessage="1" showErrorMessage="1" sqref="B4:B31">
      <formula1>OFFSET(B$1,3,0,COUNTA(B:B)-2,1)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B32:B1048576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workbookViewId="0">
      <selection activeCell="H4" sqref="H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33" style="14" bestFit="1" customWidth="1"/>
    <col min="5" max="6" width="16.33203125" style="14" customWidth="1"/>
    <col min="7" max="7" width="25.83203125" style="14" bestFit="1" customWidth="1"/>
    <col min="8" max="8" width="19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1070</v>
      </c>
      <c r="H1" s="27" t="s">
        <v>1071</v>
      </c>
      <c r="I1" s="72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1072</v>
      </c>
      <c r="H2" s="30" t="s">
        <v>1073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6" t="s">
        <v>1074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46" t="s">
        <v>1045</v>
      </c>
      <c r="B4" s="166" t="s">
        <v>1046</v>
      </c>
      <c r="C4" s="11" t="s">
        <v>1055</v>
      </c>
      <c r="D4" s="10" t="s">
        <v>1059</v>
      </c>
      <c r="E4" s="10" t="s">
        <v>1056</v>
      </c>
      <c r="F4" s="10" t="s">
        <v>1056</v>
      </c>
      <c r="G4" s="10" t="s">
        <v>1075</v>
      </c>
      <c r="H4" s="10"/>
      <c r="I4" s="10" t="s">
        <v>803</v>
      </c>
      <c r="J4" s="10" t="s">
        <v>1069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7" t="s">
        <v>1039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1053</v>
      </c>
      <c r="AG4" s="7"/>
      <c r="AH4" s="7"/>
      <c r="AI4" s="7"/>
      <c r="AJ4" s="7"/>
      <c r="AK4" s="7" t="s">
        <v>1040</v>
      </c>
      <c r="AL4" s="7" t="s">
        <v>1041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46" t="s">
        <v>1045</v>
      </c>
      <c r="B5" s="166" t="s">
        <v>1046</v>
      </c>
      <c r="C5" s="11" t="s">
        <v>1058</v>
      </c>
      <c r="D5" s="10" t="s">
        <v>1060</v>
      </c>
      <c r="E5" s="10" t="s">
        <v>1057</v>
      </c>
      <c r="F5" s="10" t="s">
        <v>1057</v>
      </c>
      <c r="G5" s="10" t="s">
        <v>1075</v>
      </c>
      <c r="H5" s="10"/>
      <c r="I5" s="10" t="s">
        <v>803</v>
      </c>
      <c r="J5" s="10" t="s">
        <v>1069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7" t="s">
        <v>1042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1054</v>
      </c>
      <c r="AG5" s="7"/>
      <c r="AH5" s="7"/>
      <c r="AI5" s="7"/>
      <c r="AJ5" s="7"/>
      <c r="AK5" s="7" t="s">
        <v>1043</v>
      </c>
      <c r="AL5" s="7" t="s">
        <v>1044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6"/>
      <c r="O6" s="7"/>
      <c r="P6" s="7"/>
      <c r="Q6" s="7"/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6"/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71"/>
      <c r="H8" s="171"/>
      <c r="I8" s="10"/>
      <c r="J8" s="10"/>
      <c r="K8" s="10"/>
      <c r="L8" s="10"/>
      <c r="M8" s="10"/>
      <c r="N8" s="6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71"/>
      <c r="H9" s="171"/>
      <c r="I9" s="10"/>
      <c r="J9" s="10"/>
      <c r="K9" s="10"/>
      <c r="L9" s="10"/>
      <c r="M9" s="10"/>
      <c r="N9" s="6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71"/>
      <c r="H10" s="171"/>
      <c r="I10" s="10"/>
      <c r="J10" s="10"/>
      <c r="K10" s="10"/>
      <c r="L10" s="10"/>
      <c r="M10" s="10"/>
      <c r="N10" s="6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71"/>
      <c r="H11" s="171"/>
      <c r="I11" s="10"/>
      <c r="J11" s="10"/>
      <c r="K11" s="10"/>
      <c r="L11" s="10"/>
      <c r="M11" s="10"/>
      <c r="N11" s="6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71"/>
      <c r="H12" s="171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71"/>
      <c r="H13" s="171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1"/>
      <c r="H18" s="11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1"/>
      <c r="H19" s="11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1"/>
      <c r="H20" s="11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dataValidations count="1">
    <dataValidation type="list" allowBlank="1" showInputMessage="1" showErrorMessage="1" sqref="B4:B5">
      <formula1>OFFSET(B$1,3,0,COUNTA(B:B)-2,1)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K4:K1048576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N4:N1048576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C6:C1048576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2021-12-12T20:55:38Z</dcterms:modified>
</cp:coreProperties>
</file>