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789832AB-3E0E-4F3E-9501-2B3333094621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7" i="4" l="1"/>
  <c r="BK6" i="4"/>
  <c r="BK5" i="4"/>
  <c r="BK4" i="4"/>
  <c r="AS7" i="4"/>
  <c r="AS6" i="4"/>
  <c r="AS5" i="4"/>
  <c r="AS4" i="4"/>
  <c r="BJ7" i="4"/>
  <c r="BJ6" i="4"/>
  <c r="BJ5" i="4"/>
  <c r="BJ4" i="4"/>
  <c r="AW7" i="4"/>
  <c r="AW6" i="4"/>
  <c r="AW5" i="4"/>
  <c r="AW4" i="4"/>
  <c r="N3" i="6"/>
  <c r="M3" i="6"/>
  <c r="L3" i="6"/>
</calcChain>
</file>

<file path=xl/sharedStrings.xml><?xml version="1.0" encoding="utf-8"?>
<sst xmlns="http://schemas.openxmlformats.org/spreadsheetml/2006/main" count="1430" uniqueCount="1008">
  <si>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</si>
  <si>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</si>
  <si>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</si>
  <si>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</si>
  <si>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</si>
  <si>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</si>
  <si>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</si>
  <si>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</si>
  <si>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</si>
  <si>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</si>
  <si>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</si>
  <si>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</si>
  <si>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</si>
  <si>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</si>
  <si>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</si>
  <si>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</si>
  <si>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</si>
  <si>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</si>
  <si>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</si>
  <si>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</si>
  <si>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</si>
  <si>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</si>
  <si>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</si>
  <si>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</si>
  <si>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</si>
  <si>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</si>
  <si>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</si>
  <si>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</si>
  <si>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</si>
  <si>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</si>
  <si>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</si>
  <si>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</si>
  <si>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</si>
  <si>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</si>
  <si>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</si>
  <si>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</si>
  <si>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</si>
  <si>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</si>
  <si>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</si>
  <si>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</si>
  <si>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</si>
  <si>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</si>
  <si>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</si>
  <si>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</si>
  <si>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</si>
  <si>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</si>
  <si>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</si>
  <si>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</si>
  <si>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</si>
  <si>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</si>
  <si>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</si>
  <si>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</si>
  <si>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</si>
  <si>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</si>
  <si>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</si>
  <si>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</si>
  <si>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</si>
  <si>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</si>
  <si>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</si>
  <si>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</si>
  <si>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</si>
  <si>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</si>
  <si>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</si>
  <si>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</si>
  <si>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</si>
  <si>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</si>
  <si>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</si>
  <si>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</si>
  <si>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</si>
  <si>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</si>
  <si>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</si>
  <si>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</si>
  <si>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</si>
  <si>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</si>
  <si>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</si>
  <si>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</si>
  <si>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</si>
  <si>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</si>
  <si>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</si>
  <si>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</si>
  <si>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</si>
  <si>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</si>
  <si>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</si>
  <si>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</si>
  <si>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</si>
  <si>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</si>
  <si>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</si>
  <si>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</si>
  <si>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</si>
  <si>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</si>
  <si>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</si>
  <si>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</si>
  <si>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</si>
  <si>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</si>
  <si>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</si>
  <si>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</si>
  <si>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</si>
  <si>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</si>
  <si>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</si>
  <si>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</si>
  <si>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</si>
  <si>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</si>
  <si>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</si>
  <si>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</si>
  <si>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</si>
  <si>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</si>
  <si>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</si>
  <si>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</si>
  <si>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</si>
  <si>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</si>
  <si>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</si>
  <si>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</si>
  <si>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</si>
  <si>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</si>
  <si>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</si>
  <si>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</si>
  <si>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</si>
  <si>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</si>
  <si>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</si>
  <si>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</si>
  <si>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</si>
  <si>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</si>
  <si>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</si>
  <si>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</si>
  <si>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</si>
  <si>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</si>
  <si>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</si>
  <si>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</si>
  <si>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</si>
  <si>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</si>
  <si>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</si>
  <si>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</si>
  <si>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</si>
  <si>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</si>
  <si>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</si>
  <si>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</si>
  <si>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</si>
  <si>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</si>
  <si>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</si>
  <si>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</si>
  <si>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</si>
  <si>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</si>
  <si>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</si>
  <si>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</si>
  <si>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</si>
  <si>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</si>
  <si>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</si>
  <si>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</si>
  <si>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</si>
  <si>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</si>
  <si>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</si>
  <si>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</si>
  <si>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</si>
  <si>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</si>
  <si>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</si>
  <si>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</si>
  <si>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</si>
  <si>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</si>
  <si>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</si>
  <si>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</si>
  <si>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</si>
  <si>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</si>
  <si>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</si>
  <si>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</si>
  <si>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</si>
  <si>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</si>
  <si>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</si>
  <si>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</si>
  <si>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</si>
  <si>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</si>
  <si>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</si>
  <si>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</si>
  <si>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</si>
  <si>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</si>
  <si>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</si>
  <si>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</si>
  <si>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</si>
  <si>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</si>
  <si>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</si>
  <si>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</si>
  <si>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</si>
  <si>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</si>
  <si>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</si>
  <si>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</si>
  <si>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</si>
  <si>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</si>
  <si>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</si>
  <si>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</si>
  <si>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</si>
  <si>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</si>
  <si>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</si>
  <si>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</si>
  <si>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</si>
  <si>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</si>
  <si>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</si>
  <si>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</si>
  <si>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</si>
  <si>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</si>
  <si>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</si>
  <si>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</si>
  <si>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</si>
  <si>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</si>
  <si>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</si>
  <si>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</si>
  <si>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</si>
  <si>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</si>
  <si>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</si>
  <si>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</si>
  <si>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</si>
  <si>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</si>
  <si>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</si>
  <si>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</si>
  <si>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</si>
  <si>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</si>
  <si>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</si>
  <si>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</si>
  <si>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</si>
  <si>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</si>
  <si>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</si>
  <si>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</si>
  <si>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</si>
  <si>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</si>
  <si>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</si>
  <si>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</si>
  <si>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</si>
  <si>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</si>
  <si>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</si>
  <si>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</si>
  <si>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</si>
  <si>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</si>
  <si>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</si>
  <si>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</si>
  <si>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</si>
  <si>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</si>
  <si>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</si>
  <si>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</si>
  <si>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</si>
  <si>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</si>
  <si>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</si>
  <si>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</si>
  <si>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</si>
  <si>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</si>
  <si>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</si>
  <si>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</si>
  <si>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</si>
  <si>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</si>
  <si>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</si>
  <si>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</si>
  <si>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</si>
  <si>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</si>
  <si>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</si>
  <si>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</si>
  <si>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</si>
  <si>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</si>
  <si>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</si>
  <si>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</si>
  <si>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</si>
  <si>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</si>
  <si>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</si>
  <si>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</si>
  <si>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</si>
  <si>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</si>
  <si>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</si>
  <si>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</si>
  <si>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</si>
  <si>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</si>
  <si>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</si>
  <si>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</si>
  <si>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</si>
  <si>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</si>
  <si>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</si>
  <si>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</si>
  <si>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</si>
  <si>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</si>
  <si>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</si>
  <si>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</si>
  <si>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</si>
  <si>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</si>
  <si>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</si>
  <si>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</si>
  <si>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</si>
  <si>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</si>
  <si>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</si>
  <si>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</si>
  <si>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</si>
  <si>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</si>
  <si>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</si>
  <si>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</si>
  <si>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</si>
  <si>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</si>
  <si>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</si>
  <si>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</si>
  <si>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</si>
  <si>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</si>
  <si>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</si>
  <si>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</si>
  <si>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</si>
  <si>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</si>
  <si>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</si>
  <si>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</si>
  <si>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</si>
  <si>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</si>
  <si>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</si>
  <si>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</si>
  <si>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</si>
  <si>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</si>
  <si>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</si>
  <si>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</si>
  <si>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</si>
  <si>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</si>
  <si>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</si>
  <si>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</si>
  <si>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</si>
  <si>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</si>
  <si>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</si>
  <si>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</si>
  <si>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</si>
  <si>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</si>
  <si>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</si>
  <si>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</si>
  <si>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</si>
  <si>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</si>
  <si>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</si>
  <si>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</si>
  <si>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</si>
  <si>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</si>
  <si>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</si>
  <si>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</si>
  <si>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</si>
  <si>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</si>
  <si>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</si>
  <si>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</si>
  <si>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</si>
  <si>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</si>
  <si>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</si>
  <si>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</si>
  <si>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</si>
  <si>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</si>
  <si>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</si>
  <si>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</si>
  <si>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</si>
  <si>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</si>
  <si>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</si>
  <si>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</si>
  <si>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</si>
  <si>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</si>
  <si>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</si>
  <si>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</si>
  <si>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</si>
  <si>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</si>
  <si>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</si>
  <si>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</si>
  <si>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</si>
  <si>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</si>
  <si>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</si>
  <si>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</si>
  <si>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</si>
  <si>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</si>
  <si>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</si>
  <si>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</si>
  <si>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</si>
  <si>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</si>
  <si>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</si>
  <si>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</si>
  <si>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</si>
  <si>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</si>
  <si>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</si>
  <si>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</si>
  <si>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</si>
  <si>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</si>
  <si>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</si>
  <si>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</si>
  <si>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</si>
  <si>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</si>
  <si>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</si>
  <si>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</si>
  <si>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</si>
  <si>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</si>
  <si>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</si>
  <si>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</si>
  <si>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</si>
  <si>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</si>
  <si>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</si>
  <si>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</si>
  <si>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</si>
  <si>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</si>
  <si>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</si>
  <si>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</si>
  <si>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</si>
  <si>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</si>
  <si>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</si>
  <si>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</si>
  <si>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</si>
  <si>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</si>
  <si>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</si>
  <si>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</si>
  <si>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</si>
  <si>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</si>
  <si>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</si>
  <si>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</si>
  <si>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</si>
  <si>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</si>
  <si>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</si>
  <si>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</si>
  <si>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</si>
  <si>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</si>
  <si>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</si>
  <si>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</si>
  <si>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</si>
  <si>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</si>
  <si>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</si>
  <si>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</si>
  <si>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</si>
  <si>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</si>
  <si>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</si>
  <si>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</si>
  <si>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</si>
  <si>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</si>
  <si>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</si>
  <si>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</si>
  <si>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</si>
  <si>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</si>
  <si>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</si>
  <si>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</si>
  <si>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</si>
  <si>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</si>
  <si>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</si>
  <si>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</si>
  <si>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</si>
  <si>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</si>
  <si>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</si>
  <si>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</si>
  <si>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</si>
  <si>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</si>
  <si>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</si>
  <si>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</si>
  <si>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</si>
  <si>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</si>
  <si>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</si>
  <si>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</si>
  <si>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</si>
  <si>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</si>
  <si>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</si>
  <si>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</si>
  <si>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</si>
  <si>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</si>
  <si>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</si>
  <si>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</si>
  <si>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</si>
  <si>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</si>
  <si>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</si>
  <si>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</si>
  <si>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</si>
  <si>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</si>
  <si>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</si>
  <si>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</si>
  <si>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</si>
  <si>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</si>
  <si>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</si>
  <si>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</si>
  <si>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</si>
  <si>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</si>
  <si>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</si>
  <si>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</si>
  <si>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</si>
  <si>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</si>
  <si>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</si>
  <si>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</si>
  <si>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</si>
  <si>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</si>
  <si>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</si>
  <si>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</si>
  <si>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</si>
  <si>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</si>
  <si>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</si>
  <si>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</si>
  <si>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</si>
  <si>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</si>
  <si>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</si>
  <si>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</si>
  <si>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</si>
  <si>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</si>
  <si>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</si>
  <si>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</si>
  <si>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</si>
  <si>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</si>
  <si>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</si>
  <si>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</si>
  <si>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</si>
  <si>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</si>
  <si>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</si>
  <si>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</si>
  <si>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</si>
  <si>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</si>
  <si>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</si>
  <si>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</si>
  <si>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</si>
  <si>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</si>
  <si>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</si>
  <si>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</si>
  <si>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</si>
  <si>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</si>
  <si>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</si>
  <si>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</si>
  <si>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</si>
  <si>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</si>
  <si>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</si>
  <si>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</si>
  <si>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</si>
  <si>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</si>
  <si>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</si>
  <si>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</si>
  <si>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</si>
  <si>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</si>
  <si>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</si>
  <si>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</si>
  <si>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</si>
  <si>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</si>
  <si>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</si>
  <si>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</si>
  <si>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</si>
  <si>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</si>
  <si>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</si>
  <si>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</si>
  <si>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</si>
  <si>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</si>
  <si>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</si>
  <si>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</si>
  <si>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</si>
  <si>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</si>
  <si>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</si>
  <si>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</si>
  <si>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</si>
  <si>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</si>
  <si>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</si>
  <si>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</si>
  <si>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</si>
  <si>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</si>
  <si>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</si>
  <si>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</si>
  <si>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</si>
  <si>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</si>
  <si>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</si>
  <si>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</si>
  <si>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</si>
  <si>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</si>
  <si>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</si>
  <si>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</si>
  <si>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</si>
  <si>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</si>
  <si>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</si>
  <si>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</si>
  <si>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</si>
  <si>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</si>
  <si>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</si>
  <si>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</si>
  <si>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</si>
  <si>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</si>
  <si>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</si>
  <si>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</si>
  <si>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</si>
  <si>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</si>
  <si>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</si>
  <si>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</si>
  <si>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</si>
  <si>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</si>
  <si>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</si>
  <si>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</si>
  <si>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</si>
  <si>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</si>
  <si>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</si>
  <si>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</si>
  <si>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</si>
  <si>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</si>
  <si>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</si>
  <si>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</si>
  <si>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</si>
  <si>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</si>
  <si>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</si>
  <si>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</si>
  <si>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</si>
  <si>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</si>
  <si>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</si>
  <si>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</si>
  <si>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</si>
  <si>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</si>
  <si>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</si>
  <si>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</si>
  <si>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</si>
  <si>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</si>
  <si>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</si>
  <si>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</si>
  <si>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</si>
  <si>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</si>
  <si>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</si>
  <si>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</si>
  <si>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</si>
  <si>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</si>
  <si>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</si>
  <si>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</si>
  <si>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</si>
  <si>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</si>
  <si>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</si>
  <si>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</si>
  <si>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</si>
  <si>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</si>
  <si>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</si>
  <si>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</si>
  <si>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</si>
  <si>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</si>
  <si>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</si>
  <si>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</si>
  <si>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</si>
  <si>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</si>
  <si>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</si>
  <si>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</si>
  <si>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</si>
  <si>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</si>
  <si>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</si>
  <si>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</si>
  <si>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</si>
  <si>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</si>
  <si>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</si>
  <si>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</si>
  <si>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</si>
  <si>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</si>
  <si>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</si>
  <si>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</si>
  <si>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</si>
  <si>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</si>
  <si>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</si>
  <si>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</si>
  <si>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</si>
  <si>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</si>
  <si>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</si>
  <si>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</si>
  <si>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</si>
  <si>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</si>
  <si>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</si>
  <si>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</si>
  <si>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</si>
  <si>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</si>
  <si>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</si>
  <si>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</si>
  <si>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</si>
  <si>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</si>
  <si>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</si>
  <si>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</si>
  <si>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</si>
  <si>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</si>
  <si>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</si>
  <si>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</si>
  <si>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</si>
  <si>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</si>
  <si>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</si>
  <si>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</si>
  <si>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</si>
  <si>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</si>
  <si>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</si>
  <si>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</si>
  <si>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</si>
  <si>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</si>
  <si>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</si>
  <si>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</si>
  <si>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</si>
  <si>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</si>
  <si>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</si>
  <si>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</si>
  <si>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</si>
  <si>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</si>
  <si>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</si>
  <si>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</si>
  <si>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</si>
  <si>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</si>
  <si>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</si>
  <si>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</si>
  <si>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</si>
  <si>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</si>
  <si>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</si>
  <si>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</si>
  <si>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</si>
  <si>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</si>
  <si>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</si>
  <si>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</si>
  <si>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</si>
  <si>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</si>
  <si>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</si>
  <si>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</si>
  <si>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</si>
  <si>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</si>
  <si>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</si>
  <si>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</si>
  <si>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</si>
  <si>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</si>
  <si>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</si>
  <si>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</si>
  <si>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</si>
  <si>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</si>
  <si>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</si>
  <si>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</si>
  <si>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</si>
  <si>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</si>
  <si>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</si>
  <si>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</si>
  <si>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</si>
  <si>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</si>
  <si>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</si>
  <si>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</si>
  <si>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</si>
  <si>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</si>
  <si>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</si>
  <si>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</si>
  <si>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</si>
  <si>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</si>
  <si>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</si>
  <si>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</si>
  <si>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</si>
  <si>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</si>
  <si>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</si>
  <si>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</si>
  <si>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</si>
  <si>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</si>
  <si>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</si>
  <si>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</si>
  <si>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</si>
  <si>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</si>
  <si>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</si>
  <si>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</si>
  <si>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</si>
  <si>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</si>
  <si>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</si>
  <si>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</si>
  <si>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</si>
  <si>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</si>
  <si>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</si>
  <si>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</si>
  <si>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</si>
  <si>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</si>
  <si>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</si>
  <si>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</si>
  <si>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</si>
  <si>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</si>
  <si>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</si>
  <si>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</si>
  <si>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</si>
  <si>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</si>
  <si>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</si>
  <si>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</si>
  <si>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</si>
  <si>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</si>
  <si>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</si>
  <si>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</si>
  <si>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</si>
  <si>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</si>
  <si>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</si>
  <si>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</si>
  <si>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</si>
  <si>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</si>
  <si>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</si>
  <si>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</si>
  <si>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</si>
  <si>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</si>
  <si>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</si>
  <si>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</si>
  <si>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</si>
  <si>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</si>
  <si>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</si>
  <si>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</si>
  <si>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</si>
  <si>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</si>
  <si>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</si>
  <si>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</si>
  <si>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</si>
  <si>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</si>
  <si>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</si>
  <si>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</si>
  <si>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</si>
  <si>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</si>
  <si>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</si>
  <si>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</si>
  <si>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</si>
  <si>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</si>
  <si>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</si>
  <si>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</si>
  <si>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</si>
  <si>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</si>
  <si>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</si>
  <si>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</si>
  <si>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</si>
  <si>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</si>
  <si>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</si>
  <si>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</si>
  <si>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</si>
  <si>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</si>
  <si>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</si>
  <si>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</si>
  <si>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</si>
  <si>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</si>
  <si>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</si>
  <si>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</si>
  <si>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</si>
  <si>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</si>
  <si>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</si>
  <si>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</si>
  <si>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</si>
  <si>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</si>
  <si>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</si>
  <si>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</si>
  <si>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</si>
  <si>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</si>
  <si>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</si>
  <si>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</si>
  <si>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</si>
  <si>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</si>
  <si>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</si>
  <si>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</si>
  <si>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</si>
  <si>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</si>
  <si>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</si>
  <si>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</si>
  <si>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</si>
  <si>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</si>
  <si>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</si>
  <si>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</si>
  <si>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</si>
  <si>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</si>
  <si>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</si>
  <si>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</si>
  <si>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</si>
  <si>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</si>
  <si>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</si>
  <si>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</si>
  <si>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</si>
  <si>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</si>
  <si>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</si>
  <si>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</si>
  <si>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</si>
  <si>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</si>
  <si>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</si>
  <si>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</si>
  <si>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</si>
  <si>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</si>
  <si>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</si>
  <si>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</si>
  <si>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</si>
  <si>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</si>
  <si>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</si>
  <si>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</si>
  <si>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</si>
  <si>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</si>
  <si>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</si>
  <si>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</si>
  <si>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</si>
  <si>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</si>
  <si>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</si>
  <si>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</si>
  <si>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</si>
  <si>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</si>
  <si>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</si>
  <si>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</si>
  <si>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</si>
  <si>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</si>
  <si>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</si>
  <si>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</si>
  <si>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</si>
  <si>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</si>
  <si>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</si>
  <si>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</si>
  <si>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</si>
  <si>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</si>
  <si>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</si>
  <si>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</si>
  <si>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</si>
  <si>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</si>
  <si>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</si>
  <si>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</si>
  <si>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</si>
  <si>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</si>
  <si>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</si>
  <si>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</si>
  <si>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</si>
  <si>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</si>
  <si>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</si>
  <si>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</si>
  <si>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</si>
  <si>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</si>
  <si>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</si>
  <si>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</si>
  <si>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</si>
  <si>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</si>
  <si>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</si>
  <si>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</si>
  <si>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</si>
  <si>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</si>
  <si>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</si>
  <si>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</si>
  <si>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</si>
  <si>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</si>
  <si>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</si>
  <si>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</si>
  <si>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</si>
  <si>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</si>
  <si>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</si>
  <si>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</si>
  <si>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</si>
  <si>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</si>
  <si>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</si>
  <si>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</si>
  <si>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</si>
  <si>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</si>
  <si>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</si>
  <si>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</si>
  <si>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</si>
  <si>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</si>
  <si>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</si>
  <si>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</si>
  <si>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</si>
  <si>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</si>
  <si>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</si>
  <si>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</si>
  <si>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</si>
  <si>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</si>
  <si>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</si>
  <si>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</si>
  <si>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</si>
  <si>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</si>
  <si>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</si>
  <si>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</si>
  <si>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</si>
  <si>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</si>
  <si>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</si>
  <si>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</si>
  <si>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</si>
  <si>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</si>
  <si>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</si>
  <si>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</si>
  <si>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</si>
  <si>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</si>
  <si>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</si>
  <si>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</si>
  <si>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</si>
  <si>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</si>
  <si>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</si>
  <si>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</si>
  <si>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</si>
  <si>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</si>
  <si>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</si>
  <si>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</si>
  <si>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</si>
  <si>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</si>
  <si>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</si>
  <si>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</si>
  <si>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</si>
  <si>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</si>
  <si>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</si>
  <si>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</si>
  <si>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</si>
  <si>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</si>
  <si>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</si>
  <si>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</si>
  <si>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</si>
  <si>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</si>
  <si>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</si>
  <si>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</si>
  <si>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</si>
  <si>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</si>
  <si>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</si>
  <si>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</si>
  <si>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</si>
  <si>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</si>
  <si>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</si>
  <si>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</si>
  <si>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</si>
  <si>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</si>
  <si>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</si>
  <si>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</si>
  <si>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</si>
  <si>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</si>
  <si>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</si>
  <si>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</si>
  <si>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</si>
  <si>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</si>
  <si>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</si>
  <si>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</si>
  <si>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</si>
  <si>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</si>
  <si>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</si>
  <si>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</si>
  <si>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</si>
  <si>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Julie Shahan</t>
  </si>
  <si>
    <t>Stanford University</t>
  </si>
  <si>
    <t>Jshahan@stanford.edu</t>
  </si>
  <si>
    <t>Ono_2015</t>
  </si>
  <si>
    <t>10.1016/j.geoderma.2015.01.008</t>
  </si>
  <si>
    <t>Kenji Ono</t>
  </si>
  <si>
    <t>don@ffpri.affrc.go.jp</t>
  </si>
  <si>
    <t>Kenji Ono, Syuntaro Hiradate, Sayaka Morita, Masakazu Hiraide, Yasumasa Hirata, Kiyoshi Fujimoto, Ryuichi Tabuchi, Saimon Lihpai, 2015, Assessing the carbon compositions and sources of mangrove peat in a tropical mangrove forest on Pohnpei Island, Federated States of Micronesia, Geoderma, 245-246, 11-20</t>
  </si>
  <si>
    <t>coral reef-type mangrove forest</t>
  </si>
  <si>
    <t>Rhizophora apiculata </t>
  </si>
  <si>
    <t>mangrove_peat</t>
  </si>
  <si>
    <t>20-30</t>
  </si>
  <si>
    <t>40-50</t>
  </si>
  <si>
    <t>60-70</t>
  </si>
  <si>
    <t>80-90</t>
  </si>
  <si>
    <t>mangrove</t>
  </si>
  <si>
    <t>Mangrove. Data from table 4. Sample observation year is unclear.</t>
  </si>
  <si>
    <t>samples were pre-treated with 1 N HCL to remove inorganic carbon, washed by distilled water until becoming naturlized, and dried</t>
  </si>
  <si>
    <t>IAAA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</si>
</sst>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0"/>
      <color rgb="FF1F1F1F"/>
      <name val="Georgia"/>
      <family val="1"/>
    </font>
    <font>
      <sz val="8"/>
      <color rgb="FF1F1F1F"/>
      <name val="Georgia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rgb="FF8E8E8E"/>
      </top>
      <bottom style="medium">
        <color rgb="FF8E8E8E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0" xfId="0" applyFont="1"/>
    <xf numFmtId="0" fontId="15" fillId="0" borderId="0" xfId="189"/>
    <xf numFmtId="0" fontId="30" fillId="0" borderId="0" xfId="0" applyFont="1"/>
    <xf numFmtId="0" fontId="7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/>
    <xf numFmtId="0" fontId="31" fillId="0" borderId="0" xfId="0" applyNumberFormat="1" applyFont="1" applyAlignment="1">
      <alignment horizontal="right"/>
    </xf>
    <xf numFmtId="0" fontId="31" fillId="0" borderId="5" xfId="0" applyNumberFormat="1" applyFont="1" applyBorder="1" applyAlignment="1">
      <alignment horizontal="right" vertic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on@ffpri.affrc.go.jp" TargetMode="External"/><Relationship Id="rId2" Type="http://schemas.openxmlformats.org/officeDocument/2006/relationships/hyperlink" Target="https://doi.org/10.1016/j.geoderma.2015.01.008" TargetMode="External"/><Relationship Id="rId1" Type="http://schemas.openxmlformats.org/officeDocument/2006/relationships/hyperlink" Target="mailto:Jshahan@stanford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topics/agricultural-and-biological-sciences/rhizophora-apicul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5" sqref="N5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101.5" x14ac:dyDescent="0.35">
      <c r="A4" s="126" t="s">
        <v>992</v>
      </c>
      <c r="B4" s="177" t="s">
        <v>993</v>
      </c>
      <c r="C4" s="136"/>
      <c r="D4" s="126" t="s">
        <v>989</v>
      </c>
      <c r="E4" s="126" t="s">
        <v>990</v>
      </c>
      <c r="F4" s="175" t="s">
        <v>991</v>
      </c>
      <c r="G4" s="125">
        <v>2025</v>
      </c>
      <c r="H4" s="124">
        <v>7</v>
      </c>
      <c r="I4" s="124">
        <v>15</v>
      </c>
      <c r="J4" s="126" t="s">
        <v>994</v>
      </c>
      <c r="K4" s="177" t="s">
        <v>995</v>
      </c>
      <c r="L4" s="137"/>
      <c r="M4" s="138" t="s">
        <v>996</v>
      </c>
      <c r="N4" s="126" t="s">
        <v>1005</v>
      </c>
      <c r="O4" s="124"/>
      <c r="P4" s="139"/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940C43D7-B73B-454C-A5AD-B5ABD4706AAC}"/>
    <hyperlink ref="B4" r:id="rId2" tooltip="Persistent link using digital object identifier" display="https://doi.org/10.1016/j.geoderma.2015.01.008" xr:uid="{671F03CA-C467-4291-8A01-E7DA78BEAF41}"/>
    <hyperlink ref="K4" r:id="rId3" display="mailto:don@ffpri.affrc.go.jp" xr:uid="{DEE33CC1-97AF-4456-99DB-103E56368A6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08984375" defaultRowHeight="15" customHeight="1" x14ac:dyDescent="0.35"/>
  <cols>
    <col min="1" max="1" width="14.6328125" style="3" customWidth="1"/>
    <col min="2" max="2" width="26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992</v>
      </c>
      <c r="B4" s="178" t="s">
        <v>997</v>
      </c>
      <c r="C4" s="176">
        <v>6.8755600000000001</v>
      </c>
      <c r="D4" s="176">
        <v>158.33389</v>
      </c>
      <c r="E4" s="128"/>
      <c r="F4" s="129">
        <v>0.3</v>
      </c>
      <c r="G4" s="129"/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T5" sqref="AT5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992</v>
      </c>
      <c r="B4" s="7" t="s">
        <v>997</v>
      </c>
      <c r="C4" s="7"/>
      <c r="D4" s="7" t="s">
        <v>999</v>
      </c>
      <c r="E4" s="12" t="s">
        <v>1004</v>
      </c>
      <c r="F4" s="12"/>
      <c r="G4" s="12"/>
      <c r="H4" s="12">
        <v>0.3</v>
      </c>
      <c r="I4" s="12" t="s">
        <v>292</v>
      </c>
      <c r="J4" s="5"/>
      <c r="K4" s="12"/>
      <c r="L4" s="12"/>
      <c r="M4" s="12">
        <v>26.8</v>
      </c>
      <c r="N4" s="12">
        <v>4726</v>
      </c>
      <c r="O4" s="12" t="s">
        <v>768</v>
      </c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B4" s="3" t="s">
        <v>852</v>
      </c>
      <c r="AC4" s="177" t="s">
        <v>998</v>
      </c>
      <c r="AD4" s="12"/>
      <c r="AE4" s="12"/>
      <c r="AF4" s="7"/>
      <c r="AJ4" s="176"/>
      <c r="AK4" s="176"/>
      <c r="AL4" s="12"/>
      <c r="AM4" s="12"/>
      <c r="AN4" s="12"/>
      <c r="AO4" s="12"/>
      <c r="AP4" s="12"/>
      <c r="AR4" s="176">
        <v>75</v>
      </c>
      <c r="AT4" s="3">
        <v>110</v>
      </c>
    </row>
    <row r="5" spans="1:52" ht="14.5" x14ac:dyDescent="0.35">
      <c r="B5" s="7"/>
      <c r="C5" s="7"/>
      <c r="D5" s="7"/>
      <c r="E5" s="12"/>
      <c r="F5" s="12"/>
      <c r="G5" s="12"/>
      <c r="H5" s="12"/>
      <c r="I5" s="12"/>
      <c r="J5" s="5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76"/>
      <c r="AD5" s="12"/>
      <c r="AE5" s="12"/>
      <c r="AF5" s="7"/>
      <c r="AJ5" s="176"/>
      <c r="AK5" s="176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hyperlinks>
    <hyperlink ref="AC4" r:id="rId1" tooltip="Learn more about Rhizophora apiculata from ScienceDirect's AI-generated Topic Pages" display="https://www.sciencedirect.com/topics/agricultural-and-biological-sciences/rhizophora-apiculata" xr:uid="{6F900A32-49CD-4CFE-9020-657F55A1D237}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AJ6:AJ1162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N1" workbookViewId="0">
      <selection activeCell="BL4" sqref="BL4:BL7"/>
    </sheetView>
  </sheetViews>
  <sheetFormatPr defaultColWidth="15.08984375" defaultRowHeight="15" customHeight="1" x14ac:dyDescent="0.35"/>
  <cols>
    <col min="1" max="1" width="14.6328125" style="3" customWidth="1"/>
    <col min="2" max="2" width="25.1796875" style="9" bestFit="1" customWidth="1"/>
    <col min="3" max="3" width="12.72656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s="180" customFormat="1" ht="15" customHeight="1" thickBot="1" x14ac:dyDescent="0.4">
      <c r="A4" s="180" t="s">
        <v>992</v>
      </c>
      <c r="B4" s="8" t="s">
        <v>997</v>
      </c>
      <c r="C4" s="8" t="s">
        <v>999</v>
      </c>
      <c r="D4" s="8" t="s">
        <v>1000</v>
      </c>
      <c r="E4" s="113">
        <v>2012</v>
      </c>
      <c r="F4" s="113"/>
      <c r="G4" s="113"/>
      <c r="H4" s="5" t="s">
        <v>768</v>
      </c>
      <c r="I4" s="8">
        <v>20</v>
      </c>
      <c r="J4" s="8">
        <v>30</v>
      </c>
      <c r="K4" s="5"/>
      <c r="L4" s="5"/>
      <c r="M4" s="5"/>
      <c r="N4" s="5"/>
      <c r="O4" s="181" t="s">
        <v>1006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11">
        <f>212.5/10</f>
        <v>21.25</v>
      </c>
      <c r="AT4" s="11"/>
      <c r="AU4" s="11"/>
      <c r="AV4" s="11"/>
      <c r="AW4" s="5">
        <f>8.9/10</f>
        <v>0.89</v>
      </c>
      <c r="AX4" s="5"/>
      <c r="AY4" s="5">
        <v>24.4</v>
      </c>
      <c r="AZ4" s="5"/>
      <c r="BA4" s="5"/>
      <c r="BB4" s="5"/>
      <c r="BC4" s="5"/>
      <c r="BD4" s="5" t="s">
        <v>1007</v>
      </c>
      <c r="BE4" s="182">
        <v>131091</v>
      </c>
      <c r="BF4" s="5"/>
      <c r="BG4" s="5"/>
      <c r="BH4" s="5"/>
      <c r="BI4" s="5"/>
      <c r="BJ4" s="5">
        <f>102.21/100</f>
        <v>1.0221</v>
      </c>
      <c r="BK4" s="5">
        <f>0.29/100</f>
        <v>2.8999999999999998E-3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s="180" customFormat="1" thickBot="1" x14ac:dyDescent="0.4">
      <c r="A5" s="180" t="s">
        <v>992</v>
      </c>
      <c r="B5" s="8" t="s">
        <v>997</v>
      </c>
      <c r="C5" s="8" t="s">
        <v>999</v>
      </c>
      <c r="D5" s="8" t="s">
        <v>1001</v>
      </c>
      <c r="E5" s="113">
        <v>2012</v>
      </c>
      <c r="F5" s="113"/>
      <c r="G5" s="113"/>
      <c r="H5" s="5" t="s">
        <v>768</v>
      </c>
      <c r="I5" s="8">
        <v>40</v>
      </c>
      <c r="J5" s="8">
        <v>50</v>
      </c>
      <c r="K5" s="5"/>
      <c r="L5" s="5"/>
      <c r="M5" s="5"/>
      <c r="N5" s="5"/>
      <c r="O5" s="181" t="s">
        <v>1006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11">
        <f>204.6/10</f>
        <v>20.46</v>
      </c>
      <c r="AT5" s="11"/>
      <c r="AU5" s="11"/>
      <c r="AV5" s="11"/>
      <c r="AW5" s="5">
        <f>8.1/10</f>
        <v>0.80999999999999994</v>
      </c>
      <c r="AX5" s="5"/>
      <c r="AY5" s="5">
        <v>25.4</v>
      </c>
      <c r="AZ5" s="5"/>
      <c r="BA5" s="5"/>
      <c r="BB5" s="5"/>
      <c r="BC5" s="5"/>
      <c r="BD5" s="5" t="s">
        <v>1007</v>
      </c>
      <c r="BE5" s="183">
        <v>131092</v>
      </c>
      <c r="BF5" s="5"/>
      <c r="BG5" s="5"/>
      <c r="BH5" s="5"/>
      <c r="BI5" s="5"/>
      <c r="BJ5" s="5">
        <f>100.33/100</f>
        <v>1.0033000000000001</v>
      </c>
      <c r="BK5" s="5">
        <f>0.29/100</f>
        <v>2.8999999999999998E-3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s="180" customFormat="1" thickBot="1" x14ac:dyDescent="0.4">
      <c r="A6" s="180" t="s">
        <v>992</v>
      </c>
      <c r="B6" s="8" t="s">
        <v>997</v>
      </c>
      <c r="C6" s="8" t="s">
        <v>999</v>
      </c>
      <c r="D6" s="8" t="s">
        <v>1002</v>
      </c>
      <c r="E6" s="113">
        <v>2012</v>
      </c>
      <c r="F6" s="113"/>
      <c r="G6" s="113"/>
      <c r="H6" s="5" t="s">
        <v>768</v>
      </c>
      <c r="I6" s="8">
        <v>60</v>
      </c>
      <c r="J6" s="8">
        <v>70</v>
      </c>
      <c r="K6" s="5"/>
      <c r="L6" s="5"/>
      <c r="M6" s="5"/>
      <c r="N6" s="5"/>
      <c r="O6" s="181" t="s">
        <v>1006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11">
        <f>228.5/10</f>
        <v>22.85</v>
      </c>
      <c r="AT6" s="11"/>
      <c r="AU6" s="11"/>
      <c r="AV6" s="11"/>
      <c r="AW6" s="5">
        <f>8.2/10</f>
        <v>0.82</v>
      </c>
      <c r="AX6" s="5"/>
      <c r="AY6" s="5">
        <v>27.6</v>
      </c>
      <c r="AZ6" s="5"/>
      <c r="BA6" s="5"/>
      <c r="BB6" s="5"/>
      <c r="BC6" s="5"/>
      <c r="BD6" s="5" t="s">
        <v>1007</v>
      </c>
      <c r="BE6" s="182">
        <v>131093</v>
      </c>
      <c r="BF6" s="5"/>
      <c r="BG6" s="5"/>
      <c r="BH6" s="5"/>
      <c r="BI6" s="5"/>
      <c r="BJ6" s="5">
        <f>100.15/100</f>
        <v>1.0015000000000001</v>
      </c>
      <c r="BK6" s="5">
        <f>0.28/100</f>
        <v>2.8000000000000004E-3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s="180" customFormat="1" thickBot="1" x14ac:dyDescent="0.4">
      <c r="A7" s="180" t="s">
        <v>992</v>
      </c>
      <c r="B7" s="8" t="s">
        <v>997</v>
      </c>
      <c r="C7" s="8" t="s">
        <v>999</v>
      </c>
      <c r="D7" s="8" t="s">
        <v>1003</v>
      </c>
      <c r="E7" s="113">
        <v>2012</v>
      </c>
      <c r="F7" s="113"/>
      <c r="G7" s="113"/>
      <c r="H7" s="5" t="s">
        <v>768</v>
      </c>
      <c r="I7" s="8">
        <v>80</v>
      </c>
      <c r="J7" s="8">
        <v>90</v>
      </c>
      <c r="K7" s="5"/>
      <c r="L7" s="5"/>
      <c r="M7" s="5"/>
      <c r="N7" s="5"/>
      <c r="O7" s="181" t="s">
        <v>1006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11">
        <f>192.4/10</f>
        <v>19.240000000000002</v>
      </c>
      <c r="AT7" s="11"/>
      <c r="AU7" s="11"/>
      <c r="AV7" s="11"/>
      <c r="AW7" s="5">
        <f>7.9/10</f>
        <v>0.79</v>
      </c>
      <c r="AX7" s="5"/>
      <c r="AY7" s="5">
        <v>24.6</v>
      </c>
      <c r="AZ7" s="5"/>
      <c r="BA7" s="5"/>
      <c r="BB7" s="5"/>
      <c r="BC7" s="5"/>
      <c r="BD7" s="5" t="s">
        <v>1007</v>
      </c>
      <c r="BE7" s="183">
        <v>131094</v>
      </c>
      <c r="BF7" s="5"/>
      <c r="BG7" s="5"/>
      <c r="BH7" s="5"/>
      <c r="BI7" s="5"/>
      <c r="BJ7" s="5">
        <f>101.77/100</f>
        <v>1.0177</v>
      </c>
      <c r="BK7" s="5">
        <f>0.31/100</f>
        <v>3.0999999999999999E-3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H9" s="5"/>
      <c r="AB9" s="5"/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9" t="s">
        <v>985</v>
      </c>
      <c r="AV1" s="179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2025-07-16T18:49:47Z</dcterms:modified>
</cp:coreProperties>
</file>