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2" i="3" l="1"/>
  <c r="U32" i="3"/>
  <c r="V20" i="3"/>
  <c r="U20" i="3"/>
  <c r="V19" i="3"/>
  <c r="U19" i="3"/>
  <c r="V24" i="3"/>
  <c r="U24" i="3"/>
  <c r="V23" i="3"/>
  <c r="U23" i="3"/>
  <c r="V22" i="3"/>
  <c r="U22" i="3"/>
  <c r="V30" i="3"/>
  <c r="U30" i="3"/>
  <c r="V29" i="3"/>
  <c r="U29" i="3"/>
  <c r="V14" i="3"/>
  <c r="U14" i="3"/>
  <c r="V9" i="3"/>
  <c r="U9" i="3"/>
  <c r="V6" i="3"/>
  <c r="U6" i="3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4" i="7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4" i="4"/>
  <c r="V5" i="3"/>
  <c r="V7" i="3"/>
  <c r="V12" i="3"/>
  <c r="V27" i="3"/>
  <c r="V17" i="3"/>
  <c r="V15" i="3"/>
  <c r="V11" i="3"/>
  <c r="V8" i="3"/>
  <c r="V18" i="3"/>
  <c r="V31" i="3"/>
  <c r="V25" i="3"/>
  <c r="V34" i="3"/>
  <c r="V21" i="3"/>
  <c r="U5" i="3"/>
  <c r="U7" i="3"/>
  <c r="U12" i="3"/>
  <c r="U27" i="3"/>
  <c r="U17" i="3"/>
  <c r="U15" i="3"/>
  <c r="U11" i="3"/>
  <c r="U8" i="3"/>
  <c r="U18" i="3"/>
  <c r="U31" i="3"/>
  <c r="U25" i="3"/>
  <c r="U34" i="3"/>
  <c r="U21" i="3"/>
  <c r="D4" i="2"/>
  <c r="C4" i="2"/>
  <c r="D6" i="2"/>
  <c r="C6" i="2"/>
  <c r="D5" i="2"/>
  <c r="C5" i="2"/>
  <c r="I3" i="6"/>
  <c r="H3" i="6"/>
  <c r="G3" i="6"/>
</calcChain>
</file>

<file path=xl/sharedStrings.xml><?xml version="1.0" encoding="utf-8"?>
<sst xmlns="http://schemas.openxmlformats.org/spreadsheetml/2006/main" count="2740" uniqueCount="919">
  <si>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</si>
  <si>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</si>
  <si>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</si>
  <si>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</si>
  <si>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</si>
  <si>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</si>
  <si>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</si>
  <si>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</si>
  <si>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</si>
  <si>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</si>
  <si>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</si>
  <si>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</si>
  <si>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</si>
  <si>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</si>
  <si>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</si>
  <si>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</si>
  <si>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</si>
  <si>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</si>
  <si>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</si>
  <si>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</si>
  <si>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</si>
  <si>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</si>
  <si>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</si>
  <si>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</si>
  <si>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</si>
  <si>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</si>
  <si>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</si>
  <si>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</si>
  <si>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</si>
  <si>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</si>
  <si>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</si>
  <si>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</si>
  <si>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</si>
  <si>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</si>
  <si>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</si>
  <si>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</si>
  <si>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</si>
  <si>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</si>
  <si>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</si>
  <si>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</si>
  <si>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</si>
  <si>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</si>
  <si>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</si>
  <si>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</si>
  <si>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</si>
  <si>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</si>
  <si>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</si>
  <si>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</si>
  <si>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</si>
  <si>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</si>
  <si>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</si>
  <si>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</si>
  <si>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</si>
  <si>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</si>
  <si>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</si>
  <si>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</si>
  <si>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</si>
  <si>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</si>
  <si>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</si>
  <si>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</si>
  <si>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</si>
  <si>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</si>
  <si>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</si>
  <si>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</si>
  <si>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</si>
  <si>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</si>
  <si>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</si>
  <si>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</si>
  <si>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</si>
  <si>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</si>
  <si>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</si>
  <si>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</si>
  <si>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</si>
  <si>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</si>
  <si>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</si>
  <si>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</si>
  <si>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</si>
  <si>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</si>
  <si>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</si>
  <si>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</si>
  <si>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</si>
  <si>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</si>
  <si>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</si>
  <si>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</si>
  <si>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</si>
  <si>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</si>
  <si>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</si>
  <si>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</si>
  <si>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</si>
  <si>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</si>
  <si>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</si>
  <si>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</si>
  <si>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</si>
  <si>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</si>
  <si>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</si>
  <si>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</si>
  <si>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</si>
  <si>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</si>
  <si>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</si>
  <si>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</si>
  <si>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</si>
  <si>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</si>
  <si>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</si>
  <si>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</si>
  <si>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</si>
  <si>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</si>
  <si>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</si>
  <si>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</si>
  <si>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</si>
  <si>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</si>
  <si>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</si>
  <si>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</si>
  <si>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</si>
  <si>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</si>
  <si>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</si>
  <si>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</si>
  <si>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</si>
  <si>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</si>
  <si>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</si>
  <si>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</si>
  <si>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</si>
  <si>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</si>
  <si>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</si>
  <si>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</si>
  <si>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</si>
  <si>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</si>
  <si>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</si>
  <si>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</si>
  <si>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</si>
  <si>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</si>
  <si>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</si>
  <si>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</si>
  <si>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</si>
  <si>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</si>
  <si>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</si>
  <si>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</si>
  <si>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</si>
  <si>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</si>
  <si>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</si>
  <si>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</si>
  <si>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</si>
  <si>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</si>
  <si>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</si>
  <si>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</si>
  <si>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</si>
  <si>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</si>
  <si>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</si>
  <si>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</si>
  <si>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</si>
  <si>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</si>
  <si>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</si>
  <si>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</si>
  <si>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</si>
  <si>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</si>
  <si>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</si>
  <si>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</si>
  <si>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</si>
  <si>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</si>
  <si>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</si>
  <si>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</si>
  <si>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</si>
  <si>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</si>
  <si>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</si>
  <si>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</si>
  <si>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</si>
  <si>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</si>
  <si>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</si>
  <si>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</si>
  <si>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</si>
  <si>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</si>
  <si>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</si>
  <si>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</si>
  <si>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</si>
  <si>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</si>
  <si>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</si>
  <si>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</si>
  <si>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</si>
  <si>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</si>
  <si>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</si>
  <si>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</si>
  <si>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</si>
  <si>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</si>
  <si>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</si>
  <si>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</si>
  <si>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</si>
  <si>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</si>
  <si>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</si>
  <si>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</si>
  <si>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</si>
  <si>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</si>
  <si>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</si>
  <si>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</si>
  <si>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</si>
  <si>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</si>
  <si>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</si>
  <si>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</si>
  <si>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</si>
  <si>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</si>
  <si>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</si>
  <si>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</si>
  <si>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</si>
  <si>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</si>
  <si>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</si>
  <si>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</si>
  <si>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</si>
  <si>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</si>
  <si>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</si>
  <si>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</si>
  <si>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</si>
  <si>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</si>
  <si>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</si>
  <si>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</si>
  <si>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</si>
  <si>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</si>
  <si>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</si>
  <si>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</si>
  <si>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</si>
  <si>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</si>
  <si>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</si>
  <si>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</si>
  <si>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</si>
  <si>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</si>
  <si>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</si>
  <si>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</si>
  <si>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</si>
  <si>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</si>
  <si>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</si>
  <si>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</si>
  <si>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</si>
  <si>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</si>
  <si>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</si>
  <si>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</si>
  <si>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</si>
  <si>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</si>
  <si>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</si>
  <si>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</si>
  <si>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</si>
  <si>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</si>
  <si>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</si>
  <si>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</si>
  <si>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</si>
  <si>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</si>
  <si>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</si>
  <si>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</si>
  <si>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</si>
  <si>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</si>
  <si>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</si>
  <si>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</si>
  <si>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</si>
  <si>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</si>
  <si>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</si>
  <si>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</si>
  <si>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</si>
  <si>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</si>
  <si>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</si>
  <si>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</si>
  <si>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</si>
  <si>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</si>
  <si>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</si>
  <si>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</si>
  <si>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</si>
  <si>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</si>
  <si>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</si>
  <si>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</si>
  <si>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</si>
  <si>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</si>
  <si>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</si>
  <si>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</si>
  <si>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</si>
  <si>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</si>
  <si>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</si>
  <si>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</si>
  <si>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</si>
  <si>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</si>
  <si>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</si>
  <si>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</si>
  <si>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</si>
  <si>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</si>
  <si>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</si>
  <si>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</si>
  <si>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</si>
  <si>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</si>
  <si>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</si>
  <si>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</si>
  <si>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</si>
  <si>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</si>
  <si>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</si>
  <si>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</si>
  <si>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</si>
  <si>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</si>
  <si>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</si>
  <si>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</si>
  <si>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</si>
  <si>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</si>
  <si>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</si>
  <si>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</si>
  <si>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</si>
  <si>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</si>
  <si>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</si>
  <si>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</si>
  <si>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</si>
  <si>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</si>
  <si>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</si>
  <si>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</si>
  <si>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</si>
  <si>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</si>
  <si>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</si>
  <si>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</si>
  <si>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</si>
  <si>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</si>
  <si>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</si>
  <si>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</si>
  <si>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</si>
  <si>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</si>
  <si>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</si>
  <si>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</si>
  <si>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</si>
  <si>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</si>
  <si>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</si>
  <si>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</si>
  <si>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</si>
  <si>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</si>
  <si>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</si>
  <si>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</si>
  <si>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</si>
  <si>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</si>
  <si>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</si>
  <si>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</si>
  <si>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</si>
  <si>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</si>
  <si>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</si>
  <si>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</si>
  <si>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</si>
  <si>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</si>
  <si>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</si>
  <si>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</si>
  <si>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</si>
  <si>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</si>
  <si>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</si>
  <si>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</si>
  <si>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</si>
  <si>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</si>
  <si>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</si>
  <si>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</si>
  <si>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</si>
  <si>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</si>
  <si>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</si>
  <si>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</si>
  <si>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</si>
  <si>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</si>
  <si>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</si>
  <si>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</si>
  <si>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</si>
  <si>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</si>
  <si>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</si>
  <si>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</si>
  <si>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</si>
  <si>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</si>
  <si>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</si>
  <si>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</si>
  <si>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</si>
  <si>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</si>
  <si>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</si>
  <si>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</si>
  <si>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</si>
  <si>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</si>
  <si>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</si>
  <si>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</si>
  <si>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</si>
  <si>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</si>
  <si>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</si>
  <si>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</si>
  <si>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</si>
  <si>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</si>
  <si>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</si>
  <si>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</si>
  <si>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</si>
  <si>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</si>
  <si>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</si>
  <si>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</si>
  <si>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</si>
  <si>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</si>
  <si>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</si>
  <si>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</si>
  <si>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</si>
  <si>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</si>
  <si>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</si>
  <si>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</si>
  <si>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</si>
  <si>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</si>
  <si>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</si>
  <si>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</si>
  <si>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</si>
  <si>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</si>
  <si>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</si>
  <si>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</si>
  <si>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</si>
  <si>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</si>
  <si>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</si>
  <si>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</si>
  <si>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</si>
  <si>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</si>
  <si>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</si>
  <si>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</si>
  <si>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</si>
  <si>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</si>
  <si>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</si>
  <si>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</si>
  <si>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</si>
  <si>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</si>
  <si>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</si>
  <si>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</si>
  <si>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</si>
  <si>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</si>
  <si>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</si>
  <si>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</si>
  <si>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</si>
  <si>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</si>
  <si>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</si>
  <si>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</si>
  <si>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</si>
  <si>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</si>
  <si>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</si>
  <si>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</si>
  <si>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</si>
  <si>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</si>
  <si>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</si>
  <si>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</si>
  <si>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</si>
  <si>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</si>
  <si>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</si>
  <si>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</si>
  <si>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</si>
  <si>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</si>
  <si>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</si>
  <si>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</si>
  <si>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</si>
  <si>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</si>
  <si>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</si>
  <si>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</si>
  <si>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</si>
  <si>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</si>
  <si>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</si>
  <si>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</si>
  <si>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</si>
  <si>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</si>
  <si>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</si>
  <si>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</si>
  <si>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</si>
  <si>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</si>
  <si>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</si>
  <si>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</si>
  <si>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</si>
  <si>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</si>
  <si>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</si>
  <si>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</si>
  <si>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</si>
  <si>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</si>
  <si>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</si>
  <si>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</si>
  <si>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</si>
  <si>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</si>
  <si>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</si>
  <si>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</si>
  <si>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</si>
  <si>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</si>
  <si>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</si>
  <si>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</si>
  <si>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</si>
  <si>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</si>
  <si>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</si>
  <si>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</si>
  <si>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</si>
  <si>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</si>
  <si>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</si>
  <si>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</si>
  <si>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</si>
  <si>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</si>
  <si>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</si>
  <si>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</si>
  <si>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</si>
  <si>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</si>
  <si>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</si>
  <si>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</si>
  <si>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</si>
  <si>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</si>
  <si>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</si>
  <si>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</si>
  <si>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</si>
  <si>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</si>
  <si>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</si>
  <si>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</si>
  <si>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</si>
  <si>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</si>
  <si>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</si>
  <si>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</si>
  <si>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</si>
  <si>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</si>
  <si>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</si>
  <si>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</si>
  <si>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</si>
  <si>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</si>
  <si>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</si>
  <si>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</si>
  <si>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</si>
  <si>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</si>
  <si>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</si>
  <si>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</si>
  <si>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</si>
  <si>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</si>
  <si>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</si>
  <si>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</si>
  <si>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</si>
  <si>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</si>
  <si>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</si>
  <si>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</si>
  <si>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</si>
  <si>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</si>
  <si>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</si>
  <si>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</si>
  <si>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</si>
  <si>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</si>
  <si>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</si>
  <si>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</si>
  <si>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</si>
  <si>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</si>
  <si>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</si>
  <si>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</si>
  <si>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</si>
  <si>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</si>
  <si>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</si>
  <si>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</si>
  <si>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</si>
  <si>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</si>
  <si>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</si>
  <si>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</si>
  <si>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</si>
  <si>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</si>
  <si>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</si>
  <si>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</si>
  <si>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</si>
  <si>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</si>
  <si>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</si>
  <si>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</si>
  <si>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</si>
  <si>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</si>
  <si>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</si>
  <si>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</si>
  <si>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</si>
  <si>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</si>
  <si>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</si>
  <si>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</si>
  <si>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</si>
  <si>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</si>
  <si>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</si>
  <si>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</si>
  <si>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</si>
  <si>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</si>
  <si>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</si>
  <si>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</si>
  <si>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</si>
  <si>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</si>
  <si>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</si>
  <si>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</si>
  <si>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</si>
  <si>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</si>
  <si>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</si>
  <si>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</si>
  <si>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</si>
  <si>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</si>
  <si>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</si>
  <si>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</si>
  <si>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</si>
  <si>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</si>
  <si>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</si>
  <si>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</si>
  <si>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</si>
  <si>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</si>
  <si>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</si>
  <si>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</si>
  <si>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</si>
  <si>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</si>
  <si>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</si>
  <si>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</si>
  <si>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</si>
  <si>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</si>
  <si>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</si>
  <si>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</si>
  <si>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</si>
  <si>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</si>
  <si>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</si>
  <si>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</si>
  <si>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</si>
  <si>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</si>
  <si>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</si>
  <si>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</si>
  <si>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</si>
  <si>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</si>
  <si>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</si>
  <si>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</si>
  <si>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</si>
  <si>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</si>
  <si>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</si>
  <si>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</si>
  <si>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</si>
  <si>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</si>
  <si>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</si>
  <si>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</si>
  <si>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</si>
  <si>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</si>
  <si>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</si>
  <si>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</si>
  <si>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</si>
  <si>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</si>
  <si>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</si>
  <si>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</si>
  <si>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</si>
  <si>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</si>
  <si>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</si>
  <si>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</si>
  <si>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</si>
  <si>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</si>
  <si>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</si>
  <si>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</si>
  <si>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</si>
  <si>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</si>
  <si>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</si>
  <si>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</si>
  <si>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</si>
  <si>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</si>
  <si>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</si>
  <si>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</si>
  <si>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</si>
  <si>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</si>
  <si>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</si>
  <si>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</si>
  <si>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</si>
  <si>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</si>
  <si>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</si>
  <si>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</si>
  <si>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</si>
  <si>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</si>
  <si>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</si>
  <si>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</si>
  <si>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</si>
  <si>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</si>
  <si>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</si>
  <si>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</si>
  <si>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</si>
  <si>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</si>
  <si>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</si>
  <si>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</si>
  <si>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</si>
  <si>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</si>
  <si>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</si>
  <si>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</si>
  <si>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</si>
  <si>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</si>
  <si>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</si>
  <si>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</si>
  <si>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</si>
  <si>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</si>
  <si>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</si>
  <si>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</si>
  <si>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</si>
  <si>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</si>
  <si>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</si>
  <si>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</si>
  <si>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</si>
  <si>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</si>
  <si>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</si>
  <si>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</si>
  <si>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</si>
  <si>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</si>
  <si>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</si>
  <si>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</si>
  <si>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</si>
  <si>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</si>
  <si>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</si>
  <si>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</si>
  <si>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</si>
  <si>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</si>
  <si>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</si>
  <si>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</si>
  <si>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</si>
  <si>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</si>
  <si>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</si>
  <si>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</si>
  <si>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</si>
  <si>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</si>
  <si>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</si>
  <si>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</si>
  <si>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</si>
  <si>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</si>
  <si>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</si>
  <si>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</si>
  <si>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</si>
  <si>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</si>
  <si>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</si>
  <si>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</si>
  <si>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</si>
  <si>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</si>
  <si>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</si>
  <si>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</si>
  <si>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</si>
  <si>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</si>
  <si>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</si>
  <si>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</si>
  <si>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</si>
  <si>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</si>
  <si>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</si>
  <si>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</si>
  <si>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</si>
  <si>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</si>
  <si>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</si>
  <si>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</si>
  <si>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</si>
  <si>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</si>
  <si>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</si>
  <si>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</si>
  <si>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</si>
  <si>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</si>
  <si>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</si>
  <si>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</si>
  <si>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</si>
  <si>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</si>
  <si>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</si>
  <si>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</si>
  <si>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</si>
  <si>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</si>
  <si>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</si>
  <si>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</si>
  <si>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</si>
  <si>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</si>
  <si>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</si>
  <si>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</si>
  <si>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</si>
  <si>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</si>
  <si>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</si>
  <si>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</si>
  <si>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</si>
  <si>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</si>
  <si>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</si>
  <si>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</si>
  <si>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</si>
  <si>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</si>
  <si>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</si>
  <si>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</si>
  <si>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</si>
  <si>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</si>
  <si>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</si>
  <si>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</si>
  <si>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</si>
  <si>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</si>
  <si>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</si>
  <si>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</si>
  <si>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</si>
  <si>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</si>
  <si>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</si>
  <si>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</si>
  <si>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</si>
  <si>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</si>
  <si>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</si>
  <si>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</si>
  <si>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</si>
  <si>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</si>
  <si>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</si>
  <si>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</si>
  <si>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</si>
  <si>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</si>
  <si>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</si>
  <si>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</si>
  <si>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</si>
  <si>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</si>
  <si>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</si>
  <si>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</si>
  <si>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</si>
  <si>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</si>
  <si>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</si>
  <si>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</si>
  <si>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</si>
  <si>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</si>
  <si>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</si>
  <si>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</si>
  <si>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</si>
  <si>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</si>
  <si>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</si>
  <si>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</si>
  <si>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</si>
  <si>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</si>
  <si>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</si>
  <si>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</si>
  <si>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</si>
  <si>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</si>
  <si>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</si>
  <si>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</si>
  <si>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</si>
  <si>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</si>
  <si>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</si>
  <si>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</si>
  <si>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</si>
  <si>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</si>
  <si>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</si>
  <si>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</si>
  <si>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</si>
  <si>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</si>
  <si>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</si>
  <si>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</si>
  <si>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</si>
  <si>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</si>
  <si>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</si>
  <si>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</si>
  <si>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</si>
  <si>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</si>
  <si>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</si>
  <si>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</si>
  <si>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</si>
  <si>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</si>
  <si>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10.1126/science.aad4273</t>
  </si>
  <si>
    <t>ISRaD</t>
  </si>
  <si>
    <t>2018</t>
  </si>
  <si>
    <t>09</t>
  </si>
  <si>
    <t>Harden_1999</t>
  </si>
  <si>
    <t>Yujie He</t>
  </si>
  <si>
    <t>info.israd@gmail.com</t>
  </si>
  <si>
    <t>18</t>
  </si>
  <si>
    <t>israd</t>
  </si>
  <si>
    <t>Stable url: https://pubs.usgs.gov/of/1999/of99-319/</t>
  </si>
  <si>
    <t>J. Harden</t>
  </si>
  <si>
    <t>82soiljen@gmail.com</t>
  </si>
  <si>
    <t xml:space="preserve">Harden, JW, Fries, TL, Huntington, TG, 1999, Mississippi Basin Carbon Project: Upland Soil Database for Sites in Yazoo Basin, Northwestern Mississippi, U.S. Geological Survey Open-File Report 99-319
Version 1.0 </t>
  </si>
  <si>
    <t>Goodwin Creek</t>
  </si>
  <si>
    <t>Nelson Farm</t>
  </si>
  <si>
    <t>Coffeeville</t>
  </si>
  <si>
    <t>CVPR</t>
  </si>
  <si>
    <t>GCPR</t>
  </si>
  <si>
    <t>NFPR</t>
  </si>
  <si>
    <t>GCPU*</t>
  </si>
  <si>
    <t>GCPL*</t>
  </si>
  <si>
    <t>GCPV*</t>
  </si>
  <si>
    <t>NFPV*</t>
  </si>
  <si>
    <t>UCIT3071</t>
  </si>
  <si>
    <t>UCIT3072</t>
  </si>
  <si>
    <t>UCIT3073</t>
  </si>
  <si>
    <t>UCIT3074</t>
  </si>
  <si>
    <t>UCIT3075</t>
  </si>
  <si>
    <t>UCIT3076</t>
  </si>
  <si>
    <t>UCIT3064</t>
  </si>
  <si>
    <t>UCIT3065</t>
  </si>
  <si>
    <t>UCIT3066</t>
  </si>
  <si>
    <t>UCIT3067</t>
  </si>
  <si>
    <t>UCIT3068</t>
  </si>
  <si>
    <t>UCIT3069</t>
  </si>
  <si>
    <t>UCIT3070</t>
  </si>
  <si>
    <t>UCIT3059</t>
  </si>
  <si>
    <t>UCIT3060</t>
  </si>
  <si>
    <t>UCIT3061</t>
  </si>
  <si>
    <t>UCIT3062</t>
  </si>
  <si>
    <t>UCIT3063</t>
  </si>
  <si>
    <t>UCIT/J001</t>
  </si>
  <si>
    <t>UCIT/J002</t>
  </si>
  <si>
    <t>UCIT/J003</t>
  </si>
  <si>
    <t>UCIT/J004</t>
  </si>
  <si>
    <t>UCIT/J005</t>
  </si>
  <si>
    <t>UCIT/J006</t>
  </si>
  <si>
    <t>UCIT/J007</t>
  </si>
  <si>
    <t>UCIT/J008</t>
  </si>
  <si>
    <t/>
  </si>
  <si>
    <t>UCI</t>
  </si>
  <si>
    <t>GCPR_inc</t>
  </si>
  <si>
    <t>GCPU_inc</t>
  </si>
  <si>
    <t>GCPL_inc</t>
  </si>
  <si>
    <t>BCPR_inc</t>
  </si>
  <si>
    <t>NFPR_inc</t>
  </si>
  <si>
    <t>NFPU_inc</t>
  </si>
  <si>
    <t>NFPL_inc</t>
  </si>
  <si>
    <t>cemetary</t>
  </si>
  <si>
    <t>mixed hardwood</t>
  </si>
  <si>
    <t>Z. mays, G. max</t>
  </si>
  <si>
    <t>GCPR_inc_20</t>
  </si>
  <si>
    <t>GCPR_inc_40</t>
  </si>
  <si>
    <t>GCPU_inc_20</t>
  </si>
  <si>
    <t>GCPU_inc_40</t>
  </si>
  <si>
    <t>GCPL_inc_20</t>
  </si>
  <si>
    <t>GCPL_inc_40</t>
  </si>
  <si>
    <t>BCPR_inc_20</t>
  </si>
  <si>
    <t>BCPR_inc_40</t>
  </si>
  <si>
    <t>NFPR_inc_20</t>
  </si>
  <si>
    <t>NFPR_inc_40</t>
  </si>
  <si>
    <t>NFPU_inc_20</t>
  </si>
  <si>
    <t>NFPU_inc_40</t>
  </si>
  <si>
    <t>NFPL_inc_20</t>
  </si>
  <si>
    <t>NFPL_inc_40</t>
  </si>
  <si>
    <t>inc_name</t>
  </si>
  <si>
    <t>frc_fraction_modern</t>
  </si>
  <si>
    <t>frc_fraction_modern_sigma</t>
  </si>
  <si>
    <t>frc_fraction_modern_sd</t>
  </si>
  <si>
    <t>BCPR-1</t>
  </si>
  <si>
    <t>BCPR-2</t>
  </si>
  <si>
    <t>GCPU-1</t>
  </si>
  <si>
    <t>GCPU-2</t>
  </si>
  <si>
    <t>GCPL-1</t>
  </si>
  <si>
    <t>GCPL-2</t>
  </si>
  <si>
    <t>NFPU-1</t>
  </si>
  <si>
    <t>NFPU-2</t>
  </si>
  <si>
    <t>NFPU-3</t>
  </si>
  <si>
    <t>NFPL-1</t>
  </si>
  <si>
    <t>NFPL-2</t>
  </si>
  <si>
    <t>NFPL-3</t>
  </si>
  <si>
    <t>NFPL-4</t>
  </si>
  <si>
    <t>NFNF*-1</t>
  </si>
  <si>
    <t>NFNF*-2</t>
  </si>
  <si>
    <t>NFNF*-3</t>
  </si>
  <si>
    <t>NFPU-4</t>
  </si>
  <si>
    <t>pro_usda_soil_order</t>
  </si>
  <si>
    <t>soil taxonomy is best guess from web soil survey (not in manuscript or USGS-OFR)</t>
  </si>
  <si>
    <t>Alfisols</t>
  </si>
  <si>
    <t>Inceptisols</t>
  </si>
  <si>
    <t>Incubation duration estimated by J. Harden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</si>
</sst>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3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14" fillId="0" borderId="1" xfId="0" applyNumberFormat="1" applyFont="1" applyFill="1" applyBorder="1"/>
    <xf numFmtId="1" fontId="14" fillId="0" borderId="1" xfId="0" applyNumberFormat="1" applyFont="1" applyFill="1" applyBorder="1"/>
  </cellXfs>
  <cellStyles count="3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23.5" style="5" bestFit="1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 t="s">
        <v>822</v>
      </c>
      <c r="B4" s="20" t="s">
        <v>826</v>
      </c>
      <c r="C4" s="20" t="s">
        <v>818</v>
      </c>
      <c r="D4" s="5" t="s">
        <v>823</v>
      </c>
      <c r="E4" s="5" t="s">
        <v>819</v>
      </c>
      <c r="F4" s="5" t="s">
        <v>824</v>
      </c>
      <c r="G4" s="139" t="s">
        <v>820</v>
      </c>
      <c r="H4" s="129" t="s">
        <v>821</v>
      </c>
      <c r="I4" s="129" t="s">
        <v>825</v>
      </c>
      <c r="J4" s="5" t="s">
        <v>828</v>
      </c>
      <c r="K4" t="s">
        <v>829</v>
      </c>
      <c r="L4" s="20"/>
      <c r="M4" s="147" t="s">
        <v>830</v>
      </c>
      <c r="N4" s="147" t="s">
        <v>827</v>
      </c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workbookViewId="0">
      <selection activeCell="D4" sqref="C4:D4"/>
    </sheetView>
  </sheetViews>
  <sheetFormatPr baseColWidth="10" defaultColWidth="15.1640625" defaultRowHeight="15" customHeight="1" x14ac:dyDescent="0"/>
  <cols>
    <col min="1" max="1" width="14.6640625" style="5" customWidth="1"/>
    <col min="2" max="2" width="20.83203125" style="15" bestFit="1" customWidth="1"/>
    <col min="3" max="3" width="10.1640625" style="15" bestFit="1" customWidth="1"/>
    <col min="4" max="4" width="10.664062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822</v>
      </c>
      <c r="B4" s="10" t="s">
        <v>831</v>
      </c>
      <c r="C4" s="5">
        <f>34+15/60+45/360</f>
        <v>34.375</v>
      </c>
      <c r="D4" s="5">
        <f>(89+50/60+27/360)*-1</f>
        <v>-89.908333333333331</v>
      </c>
      <c r="E4" s="7"/>
      <c r="F4" s="19">
        <v>110</v>
      </c>
      <c r="G4" s="19"/>
    </row>
    <row r="5" spans="1:7" ht="14">
      <c r="A5" s="20" t="s">
        <v>822</v>
      </c>
      <c r="B5" s="10" t="s">
        <v>832</v>
      </c>
      <c r="C5" s="5">
        <f>34+33/60+50/360</f>
        <v>34.688888888888883</v>
      </c>
      <c r="D5" s="5">
        <f>(89+57/60+30/360)*-1</f>
        <v>-90.033333333333331</v>
      </c>
      <c r="E5" s="19"/>
      <c r="F5" s="19">
        <v>98</v>
      </c>
      <c r="G5" s="19"/>
    </row>
    <row r="6" spans="1:7" ht="14">
      <c r="A6" s="20" t="s">
        <v>822</v>
      </c>
      <c r="B6" s="10" t="s">
        <v>833</v>
      </c>
      <c r="C6" s="5">
        <f>33+59/60+48/360</f>
        <v>34.116666666666667</v>
      </c>
      <c r="D6" s="5">
        <f>(89+46/60+43/360)*-1</f>
        <v>-89.886111111111106</v>
      </c>
      <c r="E6" s="19"/>
      <c r="F6" s="19">
        <v>134</v>
      </c>
      <c r="G6" s="19"/>
    </row>
    <row r="7" spans="1:7" ht="14">
      <c r="A7" s="14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2"/>
      <c r="C27" s="12"/>
      <c r="D27" s="12"/>
      <c r="E27" s="14"/>
      <c r="F27" s="14"/>
      <c r="G27" s="14"/>
    </row>
    <row r="28" spans="1:7" ht="14">
      <c r="A28" s="14"/>
      <c r="B28" s="12"/>
      <c r="C28" s="12"/>
      <c r="D28" s="12"/>
      <c r="E28" s="14"/>
      <c r="F28" s="14"/>
      <c r="G28" s="14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B985" s="12"/>
      <c r="C985" s="12"/>
      <c r="D985" s="12"/>
      <c r="E985" s="14"/>
      <c r="F985" s="14"/>
      <c r="G985" s="14"/>
    </row>
    <row r="986" spans="1:7" ht="14"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5"/>
  <sheetViews>
    <sheetView showZero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5" sqref="H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8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6.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914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/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2"/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822</v>
      </c>
      <c r="B4" s="12" t="s">
        <v>831</v>
      </c>
      <c r="C4" s="12"/>
      <c r="D4" s="12" t="s">
        <v>872</v>
      </c>
      <c r="E4" s="14" t="s">
        <v>915</v>
      </c>
      <c r="F4" s="14"/>
      <c r="G4" s="14"/>
      <c r="H4" s="19" t="s">
        <v>324</v>
      </c>
      <c r="I4" s="14"/>
      <c r="J4" s="14"/>
      <c r="K4" s="14"/>
      <c r="L4" s="14"/>
      <c r="M4" s="14"/>
      <c r="N4" s="14" t="s">
        <v>917</v>
      </c>
      <c r="O4" s="14"/>
      <c r="P4" s="14"/>
      <c r="Q4" s="14"/>
      <c r="R4" s="14"/>
      <c r="S4" s="14"/>
      <c r="T4" s="14"/>
      <c r="U4" s="5" t="s">
        <v>201</v>
      </c>
      <c r="V4" s="14" t="s">
        <v>876</v>
      </c>
      <c r="W4" s="14"/>
      <c r="Z4" s="5" t="s">
        <v>812</v>
      </c>
      <c r="AC4" s="19" t="s">
        <v>174</v>
      </c>
      <c r="AD4" s="14"/>
      <c r="AE4" s="14"/>
      <c r="AF4" s="14"/>
      <c r="AG4" s="14"/>
    </row>
    <row r="5" spans="1:37" ht="14">
      <c r="A5" s="20" t="s">
        <v>822</v>
      </c>
      <c r="B5" s="10" t="s">
        <v>831</v>
      </c>
      <c r="C5" s="10"/>
      <c r="D5" s="10" t="s">
        <v>897</v>
      </c>
      <c r="E5" s="14" t="s">
        <v>915</v>
      </c>
      <c r="F5" s="19"/>
      <c r="G5" s="19"/>
      <c r="H5" s="19" t="s">
        <v>324</v>
      </c>
      <c r="I5" s="19"/>
      <c r="J5" s="19"/>
      <c r="K5" s="19"/>
      <c r="L5" s="19"/>
      <c r="M5" s="19"/>
      <c r="N5" s="14" t="s">
        <v>917</v>
      </c>
      <c r="O5" s="19"/>
      <c r="P5" s="19"/>
      <c r="Q5" s="19"/>
      <c r="R5" s="19"/>
      <c r="S5" s="19"/>
      <c r="T5" s="19"/>
      <c r="U5" s="5" t="str">
        <f>IF(LEFT(D5,2)="BC","rangeland/grassland",IF(OR(LEFT(D5,2)="CV",LEFT(D5,2)="GC"),"forest","cultivated"))</f>
        <v>rangeland/grassland</v>
      </c>
      <c r="V5" s="19" t="str">
        <f>IF(LEFT(D5,2)="BC","cemetary",IF(LEFT(D5,2)="CV","pine",IF(LEFT(D5,2)="GC","mixed hardwood","Z. mays, G. max")))</f>
        <v>cemetary</v>
      </c>
      <c r="W5" s="19"/>
      <c r="Z5" s="5" t="s">
        <v>812</v>
      </c>
      <c r="AC5" s="19" t="s">
        <v>174</v>
      </c>
      <c r="AD5" s="19"/>
      <c r="AE5" s="19"/>
      <c r="AF5" s="19"/>
      <c r="AG5" s="19"/>
    </row>
    <row r="6" spans="1:37" ht="14">
      <c r="A6" s="20" t="s">
        <v>822</v>
      </c>
      <c r="B6" s="10" t="s">
        <v>831</v>
      </c>
      <c r="C6" s="10"/>
      <c r="D6" s="10" t="s">
        <v>898</v>
      </c>
      <c r="E6" s="14" t="s">
        <v>915</v>
      </c>
      <c r="F6" s="19"/>
      <c r="G6" s="19"/>
      <c r="H6" s="19" t="s">
        <v>324</v>
      </c>
      <c r="I6" s="19"/>
      <c r="J6" s="19"/>
      <c r="K6" s="19"/>
      <c r="L6" s="19"/>
      <c r="M6" s="19"/>
      <c r="N6" s="14" t="s">
        <v>917</v>
      </c>
      <c r="O6" s="19"/>
      <c r="P6" s="19"/>
      <c r="Q6" s="19"/>
      <c r="R6" s="19"/>
      <c r="S6" s="19"/>
      <c r="T6" s="19"/>
      <c r="U6" s="5" t="str">
        <f>IF(LEFT(D6,2)="BC","rangeland/grassland",IF(OR(LEFT(D6,2)="CV",LEFT(D6,2)="GC"),"forest","cultivated"))</f>
        <v>rangeland/grassland</v>
      </c>
      <c r="V6" s="19" t="str">
        <f>IF(LEFT(D6,2)="BC","cemetary",IF(LEFT(D6,2)="CV","pine",IF(LEFT(D6,2)="GC","mixed hardwood","Z. mays, G. max")))</f>
        <v>cemetary</v>
      </c>
      <c r="W6" s="19"/>
      <c r="Z6" s="5" t="s">
        <v>812</v>
      </c>
      <c r="AC6" s="19" t="s">
        <v>174</v>
      </c>
      <c r="AD6" s="19"/>
      <c r="AE6" s="19"/>
      <c r="AF6" s="19"/>
      <c r="AG6" s="19"/>
    </row>
    <row r="7" spans="1:37" ht="14">
      <c r="A7" s="20" t="s">
        <v>822</v>
      </c>
      <c r="B7" s="10" t="s">
        <v>833</v>
      </c>
      <c r="C7" s="10"/>
      <c r="D7" s="10" t="s">
        <v>834</v>
      </c>
      <c r="E7" s="14" t="s">
        <v>915</v>
      </c>
      <c r="F7" s="19"/>
      <c r="G7" s="19"/>
      <c r="H7" s="19" t="s">
        <v>324</v>
      </c>
      <c r="I7" s="19"/>
      <c r="J7" s="19"/>
      <c r="K7" s="19"/>
      <c r="L7" s="19"/>
      <c r="M7" s="19"/>
      <c r="N7" s="14" t="s">
        <v>916</v>
      </c>
      <c r="O7" s="19"/>
      <c r="P7" s="19"/>
      <c r="Q7" s="19"/>
      <c r="R7" s="19"/>
      <c r="S7" s="19"/>
      <c r="T7" s="19"/>
      <c r="U7" s="5" t="str">
        <f>IF(LEFT(D7,2)="BC","rangeland/grassland",IF(OR(LEFT(D7,2)="CV",LEFT(D7,2)="GC"),"forest","cultivated"))</f>
        <v>forest</v>
      </c>
      <c r="V7" s="19" t="str">
        <f>IF(LEFT(D7,2)="BC","cemetary",IF(LEFT(D7,2)="CV","pine",IF(LEFT(D7,2)="GC","mixed hardwood","Z. mays, G. max")))</f>
        <v>pine</v>
      </c>
      <c r="W7" s="19"/>
      <c r="Z7" s="5" t="s">
        <v>812</v>
      </c>
      <c r="AC7" s="19" t="s">
        <v>174</v>
      </c>
      <c r="AD7" s="19"/>
      <c r="AE7" s="19"/>
      <c r="AF7" s="19"/>
      <c r="AG7" s="19"/>
    </row>
    <row r="8" spans="1:37" ht="14">
      <c r="A8" s="20" t="s">
        <v>822</v>
      </c>
      <c r="B8" s="12" t="s">
        <v>831</v>
      </c>
      <c r="C8" s="12"/>
      <c r="D8" s="12" t="s">
        <v>901</v>
      </c>
      <c r="E8" s="14" t="s">
        <v>915</v>
      </c>
      <c r="F8" s="14"/>
      <c r="G8" s="14"/>
      <c r="H8" s="19" t="s">
        <v>324</v>
      </c>
      <c r="I8" s="14"/>
      <c r="J8" s="14"/>
      <c r="K8" s="14"/>
      <c r="L8" s="14"/>
      <c r="M8" s="14"/>
      <c r="N8" s="14" t="s">
        <v>917</v>
      </c>
      <c r="O8" s="14"/>
      <c r="P8" s="14"/>
      <c r="Q8" s="14"/>
      <c r="R8" s="14"/>
      <c r="S8" s="14"/>
      <c r="T8" s="14"/>
      <c r="U8" s="5" t="str">
        <f>IF(LEFT(D8,2)="BC","rangeland/grassland",IF(OR(LEFT(D8,2)="CV",LEFT(D8,2)="GC"),"forest","cultivated"))</f>
        <v>forest</v>
      </c>
      <c r="V8" s="19" t="str">
        <f>IF(LEFT(D8,2)="BC","cemetary",IF(LEFT(D8,2)="CV","pine",IF(LEFT(D8,2)="GC","mixed hardwood","Z. mays, G. max")))</f>
        <v>mixed hardwood</v>
      </c>
      <c r="W8" s="14"/>
      <c r="Z8" s="5" t="s">
        <v>812</v>
      </c>
      <c r="AC8" s="14" t="s">
        <v>204</v>
      </c>
      <c r="AD8" s="14"/>
      <c r="AE8" s="14"/>
      <c r="AF8" s="14"/>
      <c r="AG8" s="14"/>
    </row>
    <row r="9" spans="1:37" ht="14">
      <c r="A9" s="20" t="s">
        <v>822</v>
      </c>
      <c r="B9" s="12" t="s">
        <v>831</v>
      </c>
      <c r="C9" s="12"/>
      <c r="D9" s="12" t="s">
        <v>902</v>
      </c>
      <c r="E9" s="14" t="s">
        <v>915</v>
      </c>
      <c r="F9" s="14"/>
      <c r="G9" s="14"/>
      <c r="H9" s="19" t="s">
        <v>324</v>
      </c>
      <c r="I9" s="14"/>
      <c r="J9" s="14"/>
      <c r="K9" s="14"/>
      <c r="L9" s="14"/>
      <c r="M9" s="14"/>
      <c r="N9" s="14" t="s">
        <v>917</v>
      </c>
      <c r="O9" s="14"/>
      <c r="P9" s="14"/>
      <c r="Q9" s="14"/>
      <c r="R9" s="14"/>
      <c r="S9" s="14"/>
      <c r="T9" s="14"/>
      <c r="U9" s="5" t="str">
        <f>IF(LEFT(D9,2)="BC","rangeland/grassland",IF(OR(LEFT(D9,2)="CV",LEFT(D9,2)="GC"),"forest","cultivated"))</f>
        <v>forest</v>
      </c>
      <c r="V9" s="19" t="str">
        <f>IF(LEFT(D9,2)="BC","cemetary",IF(LEFT(D9,2)="CV","pine",IF(LEFT(D9,2)="GC","mixed hardwood","Z. mays, G. max")))</f>
        <v>mixed hardwood</v>
      </c>
      <c r="W9" s="14"/>
      <c r="Z9" s="5" t="s">
        <v>812</v>
      </c>
      <c r="AC9" s="14" t="s">
        <v>204</v>
      </c>
      <c r="AD9" s="14"/>
      <c r="AE9" s="14"/>
      <c r="AF9" s="14"/>
      <c r="AG9" s="14"/>
    </row>
    <row r="10" spans="1:37" ht="14">
      <c r="A10" s="20" t="s">
        <v>822</v>
      </c>
      <c r="B10" s="12" t="s">
        <v>831</v>
      </c>
      <c r="C10" s="12"/>
      <c r="D10" s="12" t="s">
        <v>871</v>
      </c>
      <c r="E10" s="14" t="s">
        <v>915</v>
      </c>
      <c r="F10" s="14"/>
      <c r="G10" s="14"/>
      <c r="H10" s="19" t="s">
        <v>324</v>
      </c>
      <c r="I10" s="14"/>
      <c r="J10" s="14"/>
      <c r="K10" s="14"/>
      <c r="L10" s="14"/>
      <c r="M10" s="14"/>
      <c r="N10" s="14" t="s">
        <v>917</v>
      </c>
      <c r="O10" s="14"/>
      <c r="P10" s="14"/>
      <c r="Q10" s="14"/>
      <c r="R10" s="14"/>
      <c r="S10" s="14"/>
      <c r="T10" s="14"/>
      <c r="U10" s="5" t="s">
        <v>190</v>
      </c>
      <c r="V10" s="14" t="s">
        <v>877</v>
      </c>
      <c r="W10" s="14"/>
      <c r="Z10" s="5" t="s">
        <v>812</v>
      </c>
      <c r="AC10" s="14" t="s">
        <v>204</v>
      </c>
      <c r="AD10" s="14"/>
      <c r="AE10" s="14"/>
      <c r="AF10" s="14"/>
      <c r="AG10" s="14"/>
    </row>
    <row r="11" spans="1:37" ht="14">
      <c r="A11" s="20" t="s">
        <v>822</v>
      </c>
      <c r="B11" s="12" t="s">
        <v>831</v>
      </c>
      <c r="C11" s="12"/>
      <c r="D11" s="12" t="s">
        <v>838</v>
      </c>
      <c r="E11" s="14" t="s">
        <v>915</v>
      </c>
      <c r="F11" s="14"/>
      <c r="G11" s="14"/>
      <c r="H11" s="19" t="s">
        <v>324</v>
      </c>
      <c r="I11" s="14"/>
      <c r="J11" s="14"/>
      <c r="K11" s="14"/>
      <c r="L11" s="14"/>
      <c r="M11" s="14"/>
      <c r="N11" s="14" t="s">
        <v>917</v>
      </c>
      <c r="O11" s="14"/>
      <c r="P11" s="14"/>
      <c r="Q11" s="14"/>
      <c r="R11" s="14"/>
      <c r="S11" s="14"/>
      <c r="T11" s="14"/>
      <c r="U11" s="5" t="str">
        <f>IF(LEFT(D11,2)="BC","rangeland/grassland",IF(OR(LEFT(D11,2)="CV",LEFT(D11,2)="GC"),"forest","cultivated"))</f>
        <v>forest</v>
      </c>
      <c r="V11" s="19" t="str">
        <f>IF(LEFT(D11,2)="BC","cemetary",IF(LEFT(D11,2)="CV","pine",IF(LEFT(D11,2)="GC","mixed hardwood","Z. mays, G. max")))</f>
        <v>mixed hardwood</v>
      </c>
      <c r="W11" s="14"/>
      <c r="Z11" s="5" t="s">
        <v>812</v>
      </c>
      <c r="AC11" s="14" t="s">
        <v>204</v>
      </c>
      <c r="AD11" s="14"/>
      <c r="AE11" s="14"/>
      <c r="AF11" s="14"/>
      <c r="AG11" s="14"/>
    </row>
    <row r="12" spans="1:37" ht="14">
      <c r="A12" s="20" t="s">
        <v>822</v>
      </c>
      <c r="B12" s="12" t="s">
        <v>831</v>
      </c>
      <c r="C12" s="12"/>
      <c r="D12" s="12" t="s">
        <v>835</v>
      </c>
      <c r="E12" s="14" t="s">
        <v>915</v>
      </c>
      <c r="F12" s="14"/>
      <c r="G12" s="14"/>
      <c r="H12" s="19" t="s">
        <v>324</v>
      </c>
      <c r="I12" s="14"/>
      <c r="J12" s="14"/>
      <c r="K12" s="14"/>
      <c r="L12" s="14"/>
      <c r="M12" s="14"/>
      <c r="N12" s="14" t="s">
        <v>917</v>
      </c>
      <c r="O12" s="14"/>
      <c r="P12" s="14"/>
      <c r="Q12" s="14"/>
      <c r="R12" s="14"/>
      <c r="S12" s="14"/>
      <c r="T12" s="14"/>
      <c r="U12" s="5" t="str">
        <f>IF(LEFT(D12,2)="BC","rangeland/grassland",IF(OR(LEFT(D12,2)="CV",LEFT(D12,2)="GC"),"forest","cultivated"))</f>
        <v>forest</v>
      </c>
      <c r="V12" s="19" t="str">
        <f>IF(LEFT(D12,2)="BC","cemetary",IF(LEFT(D12,2)="CV","pine",IF(LEFT(D12,2)="GC","mixed hardwood","Z. mays, G. max")))</f>
        <v>mixed hardwood</v>
      </c>
      <c r="W12" s="14"/>
      <c r="Z12" s="5" t="s">
        <v>812</v>
      </c>
      <c r="AC12" s="19" t="s">
        <v>174</v>
      </c>
      <c r="AD12" s="14"/>
      <c r="AE12" s="14"/>
      <c r="AF12" s="14"/>
      <c r="AG12" s="14"/>
    </row>
    <row r="13" spans="1:37" ht="14">
      <c r="A13" s="20" t="s">
        <v>822</v>
      </c>
      <c r="B13" s="12" t="s">
        <v>831</v>
      </c>
      <c r="C13" s="12"/>
      <c r="D13" s="12" t="s">
        <v>869</v>
      </c>
      <c r="E13" s="14" t="s">
        <v>915</v>
      </c>
      <c r="F13" s="14"/>
      <c r="G13" s="14"/>
      <c r="H13" s="19" t="s">
        <v>324</v>
      </c>
      <c r="I13" s="14"/>
      <c r="J13" s="14"/>
      <c r="K13" s="14"/>
      <c r="L13" s="14"/>
      <c r="M13" s="14"/>
      <c r="N13" s="14" t="s">
        <v>917</v>
      </c>
      <c r="O13" s="14"/>
      <c r="P13" s="14"/>
      <c r="Q13" s="14"/>
      <c r="R13" s="14"/>
      <c r="S13" s="14"/>
      <c r="T13" s="14"/>
      <c r="U13" s="5" t="s">
        <v>190</v>
      </c>
      <c r="V13" s="14" t="s">
        <v>877</v>
      </c>
      <c r="W13" s="14"/>
      <c r="Z13" s="5" t="s">
        <v>812</v>
      </c>
      <c r="AC13" s="19" t="s">
        <v>174</v>
      </c>
      <c r="AD13" s="14"/>
      <c r="AE13" s="14"/>
      <c r="AF13" s="14"/>
      <c r="AG13" s="14"/>
    </row>
    <row r="14" spans="1:37" ht="14">
      <c r="A14" s="20" t="s">
        <v>822</v>
      </c>
      <c r="B14" s="12" t="s">
        <v>831</v>
      </c>
      <c r="C14" s="12"/>
      <c r="D14" s="12" t="s">
        <v>899</v>
      </c>
      <c r="E14" s="14" t="s">
        <v>915</v>
      </c>
      <c r="F14" s="14"/>
      <c r="G14" s="14"/>
      <c r="H14" s="19" t="s">
        <v>324</v>
      </c>
      <c r="I14" s="14"/>
      <c r="J14" s="14"/>
      <c r="K14" s="14"/>
      <c r="L14" s="14"/>
      <c r="M14" s="14"/>
      <c r="N14" s="14" t="s">
        <v>917</v>
      </c>
      <c r="O14" s="14"/>
      <c r="P14" s="14"/>
      <c r="Q14" s="14"/>
      <c r="R14" s="14"/>
      <c r="S14" s="14"/>
      <c r="T14" s="14"/>
      <c r="U14" s="5" t="str">
        <f>IF(LEFT(D14,2)="BC","rangeland/grassland",IF(OR(LEFT(D14,2)="CV",LEFT(D14,2)="GC"),"forest","cultivated"))</f>
        <v>forest</v>
      </c>
      <c r="V14" s="19" t="str">
        <f>IF(LEFT(D14,2)="BC","cemetary",IF(LEFT(D14,2)="CV","pine",IF(LEFT(D14,2)="GC","mixed hardwood","Z. mays, G. max")))</f>
        <v>mixed hardwood</v>
      </c>
      <c r="W14" s="14"/>
      <c r="Z14" s="5" t="s">
        <v>812</v>
      </c>
      <c r="AC14" s="14" t="s">
        <v>194</v>
      </c>
      <c r="AD14" s="14"/>
      <c r="AE14" s="14"/>
      <c r="AF14" s="14"/>
      <c r="AG14" s="14"/>
    </row>
    <row r="15" spans="1:37" ht="14">
      <c r="A15" s="20" t="s">
        <v>822</v>
      </c>
      <c r="B15" s="12" t="s">
        <v>831</v>
      </c>
      <c r="C15" s="12"/>
      <c r="D15" s="12" t="s">
        <v>900</v>
      </c>
      <c r="E15" s="14" t="s">
        <v>915</v>
      </c>
      <c r="F15" s="14"/>
      <c r="G15" s="14"/>
      <c r="H15" s="19" t="s">
        <v>324</v>
      </c>
      <c r="I15" s="14"/>
      <c r="J15" s="14"/>
      <c r="K15" s="14"/>
      <c r="L15" s="14"/>
      <c r="M15" s="14"/>
      <c r="N15" s="14" t="s">
        <v>917</v>
      </c>
      <c r="O15" s="14"/>
      <c r="P15" s="14"/>
      <c r="Q15" s="14"/>
      <c r="R15" s="14"/>
      <c r="S15" s="14"/>
      <c r="T15" s="14"/>
      <c r="U15" s="5" t="str">
        <f>IF(LEFT(D15,2)="BC","rangeland/grassland",IF(OR(LEFT(D15,2)="CV",LEFT(D15,2)="GC"),"forest","cultivated"))</f>
        <v>forest</v>
      </c>
      <c r="V15" s="19" t="str">
        <f>IF(LEFT(D15,2)="BC","cemetary",IF(LEFT(D15,2)="CV","pine",IF(LEFT(D15,2)="GC","mixed hardwood","Z. mays, G. max")))</f>
        <v>mixed hardwood</v>
      </c>
      <c r="W15" s="14"/>
      <c r="Z15" s="5" t="s">
        <v>812</v>
      </c>
      <c r="AC15" s="14" t="s">
        <v>194</v>
      </c>
      <c r="AD15" s="14"/>
      <c r="AE15" s="14"/>
      <c r="AF15" s="14"/>
      <c r="AG15" s="14"/>
    </row>
    <row r="16" spans="1:37" ht="14">
      <c r="A16" s="20" t="s">
        <v>822</v>
      </c>
      <c r="B16" s="12" t="s">
        <v>831</v>
      </c>
      <c r="C16" s="12"/>
      <c r="D16" s="12" t="s">
        <v>870</v>
      </c>
      <c r="E16" s="14" t="s">
        <v>915</v>
      </c>
      <c r="F16" s="14"/>
      <c r="G16" s="14"/>
      <c r="H16" s="19" t="s">
        <v>324</v>
      </c>
      <c r="I16" s="14"/>
      <c r="J16" s="14"/>
      <c r="K16" s="14"/>
      <c r="L16" s="14"/>
      <c r="M16" s="14"/>
      <c r="N16" s="14" t="s">
        <v>917</v>
      </c>
      <c r="O16" s="14"/>
      <c r="P16" s="14"/>
      <c r="Q16" s="14"/>
      <c r="R16" s="14"/>
      <c r="S16" s="14"/>
      <c r="T16" s="14"/>
      <c r="U16" s="5" t="s">
        <v>190</v>
      </c>
      <c r="V16" s="14" t="s">
        <v>877</v>
      </c>
      <c r="W16" s="14"/>
      <c r="Z16" s="5" t="s">
        <v>812</v>
      </c>
      <c r="AC16" s="14" t="s">
        <v>194</v>
      </c>
      <c r="AD16" s="14"/>
      <c r="AE16" s="14"/>
      <c r="AF16" s="14"/>
      <c r="AG16" s="14"/>
    </row>
    <row r="17" spans="1:33" ht="14">
      <c r="A17" s="20" t="s">
        <v>822</v>
      </c>
      <c r="B17" s="12" t="s">
        <v>831</v>
      </c>
      <c r="C17" s="12"/>
      <c r="D17" s="12" t="s">
        <v>837</v>
      </c>
      <c r="E17" s="14" t="s">
        <v>915</v>
      </c>
      <c r="F17" s="14"/>
      <c r="G17" s="14"/>
      <c r="H17" s="19" t="s">
        <v>324</v>
      </c>
      <c r="I17" s="14"/>
      <c r="J17" s="14"/>
      <c r="K17" s="14"/>
      <c r="L17" s="14"/>
      <c r="M17" s="14"/>
      <c r="N17" s="14" t="s">
        <v>917</v>
      </c>
      <c r="O17" s="14"/>
      <c r="P17" s="14"/>
      <c r="Q17" s="14"/>
      <c r="R17" s="14"/>
      <c r="S17" s="14"/>
      <c r="T17" s="14"/>
      <c r="U17" s="5" t="str">
        <f>IF(LEFT(D17,2)="BC","rangeland/grassland",IF(OR(LEFT(D17,2)="CV",LEFT(D17,2)="GC"),"forest","cultivated"))</f>
        <v>forest</v>
      </c>
      <c r="V17" s="19" t="str">
        <f>IF(LEFT(D17,2)="BC","cemetary",IF(LEFT(D17,2)="CV","pine",IF(LEFT(D17,2)="GC","mixed hardwood","Z. mays, G. max")))</f>
        <v>mixed hardwood</v>
      </c>
      <c r="W17" s="14"/>
      <c r="Z17" s="5" t="s">
        <v>812</v>
      </c>
      <c r="AC17" s="14" t="s">
        <v>194</v>
      </c>
      <c r="AD17" s="14"/>
      <c r="AE17" s="14"/>
      <c r="AF17" s="14"/>
      <c r="AG17" s="14"/>
    </row>
    <row r="18" spans="1:33" ht="14">
      <c r="A18" s="20" t="s">
        <v>822</v>
      </c>
      <c r="B18" s="12" t="s">
        <v>831</v>
      </c>
      <c r="C18" s="12"/>
      <c r="D18" s="12" t="s">
        <v>839</v>
      </c>
      <c r="E18" s="14" t="s">
        <v>915</v>
      </c>
      <c r="F18" s="14"/>
      <c r="G18" s="14"/>
      <c r="H18" s="19" t="s">
        <v>324</v>
      </c>
      <c r="I18" s="14"/>
      <c r="J18" s="14"/>
      <c r="K18" s="14"/>
      <c r="L18" s="14"/>
      <c r="M18" s="14"/>
      <c r="N18" s="14" t="s">
        <v>917</v>
      </c>
      <c r="O18" s="14"/>
      <c r="P18" s="14"/>
      <c r="Q18" s="14"/>
      <c r="R18" s="14"/>
      <c r="S18" s="14"/>
      <c r="T18" s="14"/>
      <c r="U18" s="5" t="str">
        <f>IF(LEFT(D18,2)="BC","rangeland/grassland",IF(OR(LEFT(D18,2)="CV",LEFT(D18,2)="GC"),"forest","cultivated"))</f>
        <v>forest</v>
      </c>
      <c r="V18" s="19" t="str">
        <f>IF(LEFT(D18,2)="BC","cemetary",IF(LEFT(D18,2)="CV","pine",IF(LEFT(D18,2)="GC","mixed hardwood","Z. mays, G. max")))</f>
        <v>mixed hardwood</v>
      </c>
      <c r="W18" s="14"/>
      <c r="Z18" s="5" t="s">
        <v>812</v>
      </c>
      <c r="AC18" s="14" t="s">
        <v>212</v>
      </c>
      <c r="AD18" s="14"/>
      <c r="AE18" s="14"/>
      <c r="AF18" s="14"/>
      <c r="AG18" s="14"/>
    </row>
    <row r="19" spans="1:33" ht="14">
      <c r="A19" s="20" t="s">
        <v>822</v>
      </c>
      <c r="B19" s="12" t="s">
        <v>832</v>
      </c>
      <c r="C19" s="12"/>
      <c r="D19" s="12" t="s">
        <v>910</v>
      </c>
      <c r="E19" s="14" t="s">
        <v>915</v>
      </c>
      <c r="F19" s="14"/>
      <c r="G19" s="14"/>
      <c r="H19" s="19" t="s">
        <v>324</v>
      </c>
      <c r="I19" s="14"/>
      <c r="J19" s="14"/>
      <c r="K19" s="14"/>
      <c r="L19" s="14"/>
      <c r="M19" s="14"/>
      <c r="N19" s="14" t="s">
        <v>916</v>
      </c>
      <c r="O19" s="14"/>
      <c r="P19" s="14"/>
      <c r="Q19" s="14"/>
      <c r="R19" s="14"/>
      <c r="S19" s="14"/>
      <c r="T19" s="14"/>
      <c r="U19" s="5" t="str">
        <f t="shared" ref="U19:U20" si="0">IF(LEFT(D19,2)="BC","rangeland/grassland",IF(OR(LEFT(D19,2)="CV",LEFT(D19,2)="GC"),"forest","cultivated"))</f>
        <v>cultivated</v>
      </c>
      <c r="V19" s="19" t="str">
        <f t="shared" ref="V19:V20" si="1">IF(LEFT(D19,2)="BC","cemetary",IF(LEFT(D19,2)="CV","pine",IF(LEFT(D19,2)="GC","mixed hardwood","Z. mays, G. max")))</f>
        <v>Z. mays, G. max</v>
      </c>
      <c r="W19" s="14"/>
      <c r="Z19" s="5" t="s">
        <v>812</v>
      </c>
      <c r="AC19" s="14"/>
      <c r="AD19" s="14"/>
      <c r="AE19" s="14"/>
      <c r="AF19" s="14"/>
      <c r="AG19" s="14"/>
    </row>
    <row r="20" spans="1:33" ht="14">
      <c r="A20" s="20" t="s">
        <v>822</v>
      </c>
      <c r="B20" s="12" t="s">
        <v>832</v>
      </c>
      <c r="C20" s="12"/>
      <c r="D20" s="12" t="s">
        <v>911</v>
      </c>
      <c r="E20" s="14" t="s">
        <v>915</v>
      </c>
      <c r="F20" s="14"/>
      <c r="G20" s="14"/>
      <c r="H20" s="19" t="s">
        <v>324</v>
      </c>
      <c r="I20" s="14"/>
      <c r="J20" s="14"/>
      <c r="K20" s="14"/>
      <c r="L20" s="14"/>
      <c r="M20" s="14"/>
      <c r="N20" s="14" t="s">
        <v>916</v>
      </c>
      <c r="O20" s="14"/>
      <c r="P20" s="14"/>
      <c r="Q20" s="14"/>
      <c r="R20" s="14"/>
      <c r="S20" s="14"/>
      <c r="T20" s="14"/>
      <c r="U20" s="5" t="str">
        <f t="shared" si="0"/>
        <v>cultivated</v>
      </c>
      <c r="V20" s="19" t="str">
        <f t="shared" si="1"/>
        <v>Z. mays, G. max</v>
      </c>
      <c r="W20" s="14"/>
      <c r="Z20" s="5" t="s">
        <v>812</v>
      </c>
      <c r="AC20" s="14"/>
      <c r="AD20" s="14"/>
      <c r="AE20" s="14"/>
      <c r="AF20" s="14"/>
      <c r="AG20" s="14"/>
    </row>
    <row r="21" spans="1:33" ht="14">
      <c r="A21" s="20" t="s">
        <v>822</v>
      </c>
      <c r="B21" s="12" t="s">
        <v>832</v>
      </c>
      <c r="C21" s="12"/>
      <c r="D21" s="12" t="s">
        <v>912</v>
      </c>
      <c r="E21" s="14" t="s">
        <v>915</v>
      </c>
      <c r="F21" s="14"/>
      <c r="G21" s="14"/>
      <c r="H21" s="19" t="s">
        <v>324</v>
      </c>
      <c r="I21" s="14"/>
      <c r="J21" s="14"/>
      <c r="K21" s="14"/>
      <c r="L21" s="14"/>
      <c r="M21" s="14"/>
      <c r="N21" s="14" t="s">
        <v>916</v>
      </c>
      <c r="O21" s="14"/>
      <c r="P21" s="14"/>
      <c r="Q21" s="14"/>
      <c r="R21" s="14"/>
      <c r="S21" s="14"/>
      <c r="T21" s="14"/>
      <c r="U21" s="5" t="str">
        <f>IF(LEFT(D21,2)="BC","rangeland/grassland",IF(OR(LEFT(D21,2)="CV",LEFT(D21,2)="GC"),"forest","cultivated"))</f>
        <v>cultivated</v>
      </c>
      <c r="V21" s="19" t="str">
        <f>IF(LEFT(D21,2)="BC","cemetary",IF(LEFT(D21,2)="CV","pine",IF(LEFT(D21,2)="GC","mixed hardwood","Z. mays, G. max")))</f>
        <v>Z. mays, G. max</v>
      </c>
      <c r="W21" s="14"/>
      <c r="Z21" s="5" t="s">
        <v>812</v>
      </c>
      <c r="AC21" s="14"/>
      <c r="AD21" s="14"/>
      <c r="AE21" s="14"/>
      <c r="AF21" s="14"/>
      <c r="AG21" s="14"/>
    </row>
    <row r="22" spans="1:33" ht="14">
      <c r="A22" s="20" t="s">
        <v>822</v>
      </c>
      <c r="B22" s="12" t="s">
        <v>832</v>
      </c>
      <c r="C22" s="12"/>
      <c r="D22" s="12" t="s">
        <v>906</v>
      </c>
      <c r="E22" s="14" t="s">
        <v>915</v>
      </c>
      <c r="F22" s="14"/>
      <c r="G22" s="14"/>
      <c r="H22" s="19" t="s">
        <v>324</v>
      </c>
      <c r="I22" s="14"/>
      <c r="J22" s="14"/>
      <c r="K22" s="14"/>
      <c r="L22" s="14"/>
      <c r="M22" s="14"/>
      <c r="N22" s="14" t="s">
        <v>916</v>
      </c>
      <c r="O22" s="14"/>
      <c r="P22" s="14"/>
      <c r="Q22" s="14"/>
      <c r="R22" s="14"/>
      <c r="S22" s="14"/>
      <c r="T22" s="14"/>
      <c r="U22" s="5" t="str">
        <f t="shared" ref="U22:U24" si="2">IF(LEFT(D22,2)="BC","rangeland/grassland",IF(OR(LEFT(D22,2)="CV",LEFT(D22,2)="GC"),"forest","cultivated"))</f>
        <v>cultivated</v>
      </c>
      <c r="V22" s="19" t="str">
        <f t="shared" ref="V22:V24" si="3">IF(LEFT(D22,2)="BC","cemetary",IF(LEFT(D22,2)="CV","pine",IF(LEFT(D22,2)="GC","mixed hardwood","Z. mays, G. max")))</f>
        <v>Z. mays, G. max</v>
      </c>
      <c r="W22" s="14"/>
      <c r="Z22" s="5" t="s">
        <v>812</v>
      </c>
      <c r="AC22" s="14" t="s">
        <v>204</v>
      </c>
      <c r="AD22" s="14"/>
      <c r="AE22" s="14"/>
      <c r="AF22" s="14"/>
      <c r="AG22" s="14"/>
    </row>
    <row r="23" spans="1:33" ht="14">
      <c r="A23" s="20" t="s">
        <v>822</v>
      </c>
      <c r="B23" s="12" t="s">
        <v>832</v>
      </c>
      <c r="C23" s="12"/>
      <c r="D23" s="12" t="s">
        <v>907</v>
      </c>
      <c r="E23" s="14" t="s">
        <v>915</v>
      </c>
      <c r="F23" s="14"/>
      <c r="G23" s="14"/>
      <c r="H23" s="19" t="s">
        <v>324</v>
      </c>
      <c r="I23" s="14"/>
      <c r="J23" s="14"/>
      <c r="K23" s="14"/>
      <c r="L23" s="14"/>
      <c r="M23" s="14"/>
      <c r="N23" s="14" t="s">
        <v>916</v>
      </c>
      <c r="O23" s="14"/>
      <c r="P23" s="14"/>
      <c r="Q23" s="14"/>
      <c r="R23" s="14"/>
      <c r="S23" s="14"/>
      <c r="T23" s="14"/>
      <c r="U23" s="5" t="str">
        <f t="shared" si="2"/>
        <v>cultivated</v>
      </c>
      <c r="V23" s="19" t="str">
        <f t="shared" si="3"/>
        <v>Z. mays, G. max</v>
      </c>
      <c r="W23" s="14"/>
      <c r="Z23" s="5" t="s">
        <v>812</v>
      </c>
      <c r="AC23" s="14" t="s">
        <v>204</v>
      </c>
      <c r="AD23" s="14"/>
      <c r="AE23" s="14"/>
      <c r="AF23" s="14"/>
      <c r="AG23" s="14"/>
    </row>
    <row r="24" spans="1:33" ht="14">
      <c r="A24" s="20" t="s">
        <v>822</v>
      </c>
      <c r="B24" s="12" t="s">
        <v>832</v>
      </c>
      <c r="C24" s="12"/>
      <c r="D24" s="12" t="s">
        <v>908</v>
      </c>
      <c r="E24" s="14" t="s">
        <v>915</v>
      </c>
      <c r="F24" s="14"/>
      <c r="G24" s="14"/>
      <c r="H24" s="19" t="s">
        <v>324</v>
      </c>
      <c r="I24" s="14"/>
      <c r="J24" s="14"/>
      <c r="K24" s="14"/>
      <c r="L24" s="14"/>
      <c r="M24" s="14"/>
      <c r="N24" s="14" t="s">
        <v>916</v>
      </c>
      <c r="O24" s="14"/>
      <c r="P24" s="14"/>
      <c r="Q24" s="14"/>
      <c r="R24" s="14"/>
      <c r="S24" s="14"/>
      <c r="T24" s="14"/>
      <c r="U24" s="5" t="str">
        <f t="shared" si="2"/>
        <v>cultivated</v>
      </c>
      <c r="V24" s="19" t="str">
        <f t="shared" si="3"/>
        <v>Z. mays, G. max</v>
      </c>
      <c r="W24" s="14"/>
      <c r="Z24" s="5" t="s">
        <v>812</v>
      </c>
      <c r="AC24" s="14" t="s">
        <v>204</v>
      </c>
      <c r="AD24" s="14"/>
      <c r="AE24" s="14"/>
      <c r="AF24" s="14"/>
      <c r="AG24" s="14"/>
    </row>
    <row r="25" spans="1:33" ht="14">
      <c r="A25" s="20" t="s">
        <v>822</v>
      </c>
      <c r="B25" s="12" t="s">
        <v>832</v>
      </c>
      <c r="C25" s="12"/>
      <c r="D25" s="12" t="s">
        <v>909</v>
      </c>
      <c r="E25" s="14" t="s">
        <v>915</v>
      </c>
      <c r="F25" s="14"/>
      <c r="G25" s="14"/>
      <c r="H25" s="19" t="s">
        <v>324</v>
      </c>
      <c r="I25" s="14"/>
      <c r="J25" s="14"/>
      <c r="K25" s="14"/>
      <c r="L25" s="14"/>
      <c r="M25" s="14"/>
      <c r="N25" s="14" t="s">
        <v>916</v>
      </c>
      <c r="O25" s="14"/>
      <c r="P25" s="14"/>
      <c r="Q25" s="14"/>
      <c r="R25" s="14"/>
      <c r="S25" s="14"/>
      <c r="T25" s="14"/>
      <c r="U25" s="5" t="str">
        <f>IF(LEFT(D25,2)="BC","rangeland/grassland",IF(OR(LEFT(D25,2)="CV",LEFT(D25,2)="GC"),"forest","cultivated"))</f>
        <v>cultivated</v>
      </c>
      <c r="V25" s="19" t="str">
        <f>IF(LEFT(D25,2)="BC","cemetary",IF(LEFT(D25,2)="CV","pine",IF(LEFT(D25,2)="GC","mixed hardwood","Z. mays, G. max")))</f>
        <v>Z. mays, G. max</v>
      </c>
      <c r="W25" s="14"/>
      <c r="Z25" s="5" t="s">
        <v>812</v>
      </c>
      <c r="AC25" s="14" t="s">
        <v>204</v>
      </c>
      <c r="AD25" s="14"/>
      <c r="AE25" s="14"/>
      <c r="AF25" s="14"/>
      <c r="AG25" s="14"/>
    </row>
    <row r="26" spans="1:33" ht="14">
      <c r="A26" s="20" t="s">
        <v>822</v>
      </c>
      <c r="B26" s="12" t="s">
        <v>832</v>
      </c>
      <c r="C26" s="12"/>
      <c r="D26" s="12" t="s">
        <v>875</v>
      </c>
      <c r="E26" s="14" t="s">
        <v>915</v>
      </c>
      <c r="F26" s="14"/>
      <c r="G26" s="14"/>
      <c r="H26" s="19" t="s">
        <v>324</v>
      </c>
      <c r="I26" s="14"/>
      <c r="J26" s="14"/>
      <c r="K26" s="14"/>
      <c r="L26" s="14"/>
      <c r="M26" s="14"/>
      <c r="N26" s="14" t="s">
        <v>916</v>
      </c>
      <c r="O26" s="14"/>
      <c r="P26" s="14"/>
      <c r="Q26" s="14"/>
      <c r="R26" s="14"/>
      <c r="S26" s="14"/>
      <c r="T26" s="14"/>
      <c r="U26" s="5" t="s">
        <v>180</v>
      </c>
      <c r="V26" s="14" t="s">
        <v>878</v>
      </c>
      <c r="W26" s="14"/>
      <c r="Z26" s="5" t="s">
        <v>812</v>
      </c>
      <c r="AC26" s="14" t="s">
        <v>204</v>
      </c>
      <c r="AD26" s="14"/>
      <c r="AE26" s="14"/>
      <c r="AF26" s="14"/>
      <c r="AG26" s="14"/>
    </row>
    <row r="27" spans="1:33" ht="14">
      <c r="A27" s="20" t="s">
        <v>822</v>
      </c>
      <c r="B27" s="12" t="s">
        <v>832</v>
      </c>
      <c r="C27" s="12"/>
      <c r="D27" s="12" t="s">
        <v>836</v>
      </c>
      <c r="E27" s="14" t="s">
        <v>915</v>
      </c>
      <c r="F27" s="14"/>
      <c r="G27" s="14"/>
      <c r="H27" s="19" t="s">
        <v>324</v>
      </c>
      <c r="I27" s="14"/>
      <c r="J27" s="14"/>
      <c r="K27" s="14"/>
      <c r="L27" s="14"/>
      <c r="M27" s="14"/>
      <c r="N27" s="14" t="s">
        <v>916</v>
      </c>
      <c r="O27" s="14"/>
      <c r="P27" s="14"/>
      <c r="Q27" s="14"/>
      <c r="R27" s="14"/>
      <c r="S27" s="14"/>
      <c r="T27" s="14"/>
      <c r="U27" s="5" t="str">
        <f>IF(LEFT(D27,2)="BC","rangeland/grassland",IF(OR(LEFT(D27,2)="CV",LEFT(D27,2)="GC"),"forest","cultivated"))</f>
        <v>cultivated</v>
      </c>
      <c r="V27" s="19" t="str">
        <f>IF(LEFT(D27,2)="BC","cemetary",IF(LEFT(D27,2)="CV","pine",IF(LEFT(D27,2)="GC","mixed hardwood","Z. mays, G. max")))</f>
        <v>Z. mays, G. max</v>
      </c>
      <c r="W27" s="14"/>
      <c r="Z27" s="5" t="s">
        <v>812</v>
      </c>
      <c r="AC27" s="19" t="s">
        <v>174</v>
      </c>
      <c r="AD27" s="14"/>
      <c r="AE27" s="14"/>
      <c r="AF27" s="14"/>
      <c r="AG27" s="14"/>
    </row>
    <row r="28" spans="1:33" ht="14">
      <c r="A28" s="20" t="s">
        <v>822</v>
      </c>
      <c r="B28" s="12" t="s">
        <v>832</v>
      </c>
      <c r="C28" s="12"/>
      <c r="D28" s="12" t="s">
        <v>873</v>
      </c>
      <c r="E28" s="14" t="s">
        <v>915</v>
      </c>
      <c r="F28" s="14"/>
      <c r="G28" s="14"/>
      <c r="H28" s="19" t="s">
        <v>324</v>
      </c>
      <c r="I28" s="14"/>
      <c r="J28" s="14"/>
      <c r="K28" s="14"/>
      <c r="L28" s="14"/>
      <c r="M28" s="14"/>
      <c r="N28" s="14" t="s">
        <v>916</v>
      </c>
      <c r="O28" s="14"/>
      <c r="P28" s="14"/>
      <c r="Q28" s="14"/>
      <c r="R28" s="14"/>
      <c r="S28" s="14"/>
      <c r="T28" s="14"/>
      <c r="U28" s="5" t="s">
        <v>180</v>
      </c>
      <c r="V28" s="14" t="s">
        <v>878</v>
      </c>
      <c r="W28" s="14"/>
      <c r="Z28" s="5" t="s">
        <v>812</v>
      </c>
      <c r="AC28" s="19" t="s">
        <v>174</v>
      </c>
      <c r="AD28" s="14"/>
      <c r="AE28" s="14"/>
      <c r="AF28" s="14"/>
      <c r="AG28" s="14"/>
    </row>
    <row r="29" spans="1:33" ht="14">
      <c r="A29" s="20" t="s">
        <v>822</v>
      </c>
      <c r="B29" s="12" t="s">
        <v>832</v>
      </c>
      <c r="C29" s="12"/>
      <c r="D29" s="12" t="s">
        <v>903</v>
      </c>
      <c r="E29" s="14" t="s">
        <v>915</v>
      </c>
      <c r="F29" s="14"/>
      <c r="G29" s="14"/>
      <c r="H29" s="19" t="s">
        <v>324</v>
      </c>
      <c r="I29" s="14"/>
      <c r="J29" s="14"/>
      <c r="K29" s="14"/>
      <c r="L29" s="14"/>
      <c r="M29" s="14"/>
      <c r="N29" s="14" t="s">
        <v>916</v>
      </c>
      <c r="O29" s="14"/>
      <c r="P29" s="14"/>
      <c r="Q29" s="14"/>
      <c r="R29" s="14"/>
      <c r="S29" s="14"/>
      <c r="T29" s="14"/>
      <c r="U29" s="5" t="str">
        <f>IF(LEFT(D29,2)="BC","rangeland/grassland",IF(OR(LEFT(D29,2)="CV",LEFT(D29,2)="GC"),"forest","cultivated"))</f>
        <v>cultivated</v>
      </c>
      <c r="V29" s="19" t="str">
        <f>IF(LEFT(D29,2)="BC","cemetary",IF(LEFT(D29,2)="CV","pine",IF(LEFT(D29,2)="GC","mixed hardwood","Z. mays, G. max")))</f>
        <v>Z. mays, G. max</v>
      </c>
      <c r="W29" s="14"/>
      <c r="Z29" s="5" t="s">
        <v>812</v>
      </c>
      <c r="AC29" s="14" t="s">
        <v>194</v>
      </c>
      <c r="AD29" s="14"/>
      <c r="AE29" s="14"/>
      <c r="AF29" s="14"/>
      <c r="AG29" s="14"/>
    </row>
    <row r="30" spans="1:33" ht="14">
      <c r="A30" s="20" t="s">
        <v>822</v>
      </c>
      <c r="B30" s="12" t="s">
        <v>832</v>
      </c>
      <c r="C30" s="12"/>
      <c r="D30" s="12" t="s">
        <v>904</v>
      </c>
      <c r="E30" s="14" t="s">
        <v>915</v>
      </c>
      <c r="F30" s="14"/>
      <c r="G30" s="14"/>
      <c r="H30" s="19" t="s">
        <v>324</v>
      </c>
      <c r="I30" s="14"/>
      <c r="J30" s="14"/>
      <c r="K30" s="14"/>
      <c r="L30" s="14"/>
      <c r="M30" s="14"/>
      <c r="N30" s="14" t="s">
        <v>916</v>
      </c>
      <c r="O30" s="14"/>
      <c r="P30" s="14"/>
      <c r="Q30" s="14"/>
      <c r="R30" s="14"/>
      <c r="S30" s="14"/>
      <c r="T30" s="14"/>
      <c r="U30" s="5" t="str">
        <f>IF(LEFT(D30,2)="BC","rangeland/grassland",IF(OR(LEFT(D30,2)="CV",LEFT(D30,2)="GC"),"forest","cultivated"))</f>
        <v>cultivated</v>
      </c>
      <c r="V30" s="19" t="str">
        <f>IF(LEFT(D30,2)="BC","cemetary",IF(LEFT(D30,2)="CV","pine",IF(LEFT(D30,2)="GC","mixed hardwood","Z. mays, G. max")))</f>
        <v>Z. mays, G. max</v>
      </c>
      <c r="W30" s="14"/>
      <c r="Z30" s="5" t="s">
        <v>812</v>
      </c>
      <c r="AC30" s="14" t="s">
        <v>194</v>
      </c>
      <c r="AD30" s="14"/>
      <c r="AE30" s="14"/>
      <c r="AF30" s="14"/>
      <c r="AG30" s="14"/>
    </row>
    <row r="31" spans="1:33" ht="14">
      <c r="A31" s="20" t="s">
        <v>822</v>
      </c>
      <c r="B31" s="12" t="s">
        <v>832</v>
      </c>
      <c r="C31" s="12"/>
      <c r="D31" s="12" t="s">
        <v>905</v>
      </c>
      <c r="E31" s="14" t="s">
        <v>915</v>
      </c>
      <c r="F31" s="14"/>
      <c r="G31" s="14"/>
      <c r="H31" s="19" t="s">
        <v>324</v>
      </c>
      <c r="I31" s="14"/>
      <c r="J31" s="14"/>
      <c r="K31" s="14"/>
      <c r="L31" s="14"/>
      <c r="M31" s="14"/>
      <c r="N31" s="14" t="s">
        <v>916</v>
      </c>
      <c r="O31" s="14"/>
      <c r="P31" s="14"/>
      <c r="Q31" s="14"/>
      <c r="R31" s="14"/>
      <c r="S31" s="14"/>
      <c r="T31" s="14"/>
      <c r="U31" s="5" t="str">
        <f>IF(LEFT(D31,2)="BC","rangeland/grassland",IF(OR(LEFT(D31,2)="CV",LEFT(D31,2)="GC"),"forest","cultivated"))</f>
        <v>cultivated</v>
      </c>
      <c r="V31" s="19" t="str">
        <f>IF(LEFT(D31,2)="BC","cemetary",IF(LEFT(D31,2)="CV","pine",IF(LEFT(D31,2)="GC","mixed hardwood","Z. mays, G. max")))</f>
        <v>Z. mays, G. max</v>
      </c>
      <c r="W31" s="14"/>
      <c r="Z31" s="5" t="s">
        <v>812</v>
      </c>
      <c r="AC31" s="14" t="s">
        <v>194</v>
      </c>
      <c r="AD31" s="14"/>
      <c r="AE31" s="14"/>
      <c r="AF31" s="14"/>
      <c r="AG31" s="14"/>
    </row>
    <row r="32" spans="1:33" ht="14">
      <c r="A32" s="20" t="s">
        <v>822</v>
      </c>
      <c r="B32" s="12" t="s">
        <v>832</v>
      </c>
      <c r="C32" s="12"/>
      <c r="D32" s="12" t="s">
        <v>913</v>
      </c>
      <c r="E32" s="14" t="s">
        <v>915</v>
      </c>
      <c r="F32" s="14"/>
      <c r="G32" s="14"/>
      <c r="H32" s="19" t="s">
        <v>324</v>
      </c>
      <c r="I32" s="14"/>
      <c r="J32" s="14"/>
      <c r="K32" s="14"/>
      <c r="L32" s="14"/>
      <c r="M32" s="14"/>
      <c r="N32" s="14" t="s">
        <v>916</v>
      </c>
      <c r="O32" s="14"/>
      <c r="P32" s="14"/>
      <c r="Q32" s="14"/>
      <c r="R32" s="14"/>
      <c r="S32" s="14"/>
      <c r="T32" s="14"/>
      <c r="U32" s="5" t="str">
        <f>IF(LEFT(D32,2)="BC","rangeland/grassland",IF(OR(LEFT(D32,2)="CV",LEFT(D32,2)="GC"),"forest","cultivated"))</f>
        <v>cultivated</v>
      </c>
      <c r="V32" s="19" t="str">
        <f>IF(LEFT(D32,2)="BC","cemetary",IF(LEFT(D32,2)="CV","pine",IF(LEFT(D32,2)="GC","mixed hardwood","Z. mays, G. max")))</f>
        <v>Z. mays, G. max</v>
      </c>
      <c r="W32" s="14"/>
      <c r="Z32" s="5" t="s">
        <v>812</v>
      </c>
      <c r="AC32" s="14" t="s">
        <v>194</v>
      </c>
      <c r="AD32" s="14"/>
      <c r="AE32" s="14"/>
      <c r="AF32" s="14"/>
      <c r="AG32" s="14"/>
    </row>
    <row r="33" spans="1:33" ht="14">
      <c r="A33" s="20" t="s">
        <v>822</v>
      </c>
      <c r="B33" s="12" t="s">
        <v>832</v>
      </c>
      <c r="C33" s="12"/>
      <c r="D33" s="12" t="s">
        <v>874</v>
      </c>
      <c r="E33" s="14" t="s">
        <v>915</v>
      </c>
      <c r="F33" s="14"/>
      <c r="G33" s="14"/>
      <c r="H33" s="19" t="s">
        <v>324</v>
      </c>
      <c r="I33" s="14"/>
      <c r="J33" s="14"/>
      <c r="K33" s="14"/>
      <c r="L33" s="14"/>
      <c r="M33" s="14"/>
      <c r="N33" s="14" t="s">
        <v>916</v>
      </c>
      <c r="O33" s="14"/>
      <c r="P33" s="14"/>
      <c r="Q33" s="14"/>
      <c r="R33" s="14"/>
      <c r="S33" s="14"/>
      <c r="T33" s="14"/>
      <c r="U33" s="5" t="s">
        <v>180</v>
      </c>
      <c r="V33" s="14" t="s">
        <v>878</v>
      </c>
      <c r="W33" s="14"/>
      <c r="Z33" s="5" t="s">
        <v>812</v>
      </c>
      <c r="AC33" s="14" t="s">
        <v>194</v>
      </c>
      <c r="AD33" s="14"/>
      <c r="AE33" s="14"/>
      <c r="AF33" s="14"/>
      <c r="AG33" s="14"/>
    </row>
    <row r="34" spans="1:33" ht="14">
      <c r="A34" s="20" t="s">
        <v>822</v>
      </c>
      <c r="B34" s="12" t="s">
        <v>832</v>
      </c>
      <c r="C34" s="12"/>
      <c r="D34" s="12" t="s">
        <v>840</v>
      </c>
      <c r="E34" s="14" t="s">
        <v>915</v>
      </c>
      <c r="F34" s="14"/>
      <c r="G34" s="14"/>
      <c r="H34" s="19" t="s">
        <v>324</v>
      </c>
      <c r="I34" s="14"/>
      <c r="J34" s="14"/>
      <c r="K34" s="14"/>
      <c r="L34" s="14"/>
      <c r="M34" s="14"/>
      <c r="N34" s="14" t="s">
        <v>916</v>
      </c>
      <c r="O34" s="14"/>
      <c r="P34" s="14"/>
      <c r="Q34" s="14"/>
      <c r="R34" s="14"/>
      <c r="S34" s="14"/>
      <c r="T34" s="14"/>
      <c r="U34" s="5" t="str">
        <f>IF(LEFT(D34,2)="BC","rangeland/grassland",IF(OR(LEFT(D34,2)="CV",LEFT(D34,2)="GC"),"forest","cultivated"))</f>
        <v>cultivated</v>
      </c>
      <c r="V34" s="19" t="str">
        <f>IF(LEFT(D34,2)="BC","cemetary",IF(LEFT(D34,2)="CV","pine",IF(LEFT(D34,2)="GC","mixed hardwood","Z. mays, G. max")))</f>
        <v>Z. mays, G. max</v>
      </c>
      <c r="W34" s="14"/>
      <c r="Z34" s="5" t="s">
        <v>812</v>
      </c>
      <c r="AC34" s="14" t="s">
        <v>212</v>
      </c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B839" s="12"/>
      <c r="C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B840" s="12"/>
      <c r="C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B841" s="12"/>
      <c r="C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B842" s="12"/>
      <c r="C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B843" s="12"/>
      <c r="C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B844" s="12"/>
      <c r="C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B845" s="12"/>
      <c r="C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</sheetData>
  <sortState ref="A4:AJ24">
    <sortCondition ref="D4:D24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A83" workbookViewId="0">
      <selection activeCell="C96" sqref="C96:C10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5" width="27" style="15" customWidth="1"/>
    <col min="6" max="6" width="14.33203125" style="137" bestFit="1" customWidth="1"/>
    <col min="7" max="7" width="15.1640625" style="137" bestFit="1" customWidth="1"/>
    <col min="8" max="8" width="14.33203125" style="137" bestFit="1" customWidth="1"/>
    <col min="9" max="9" width="14.6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/>
      <c r="F1" s="133" t="s">
        <v>744</v>
      </c>
      <c r="G1" s="126" t="s">
        <v>745</v>
      </c>
      <c r="H1" s="126" t="s">
        <v>746</v>
      </c>
      <c r="I1" s="28" t="s">
        <v>491</v>
      </c>
      <c r="J1" s="27" t="s">
        <v>492</v>
      </c>
      <c r="K1" s="27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33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4" t="s">
        <v>508</v>
      </c>
      <c r="AA1" s="45" t="s">
        <v>509</v>
      </c>
      <c r="AB1" s="45" t="s">
        <v>510</v>
      </c>
      <c r="AC1" s="46" t="s">
        <v>511</v>
      </c>
      <c r="AD1" s="46" t="s">
        <v>512</v>
      </c>
      <c r="AE1" s="46" t="s">
        <v>513</v>
      </c>
      <c r="AF1" s="46" t="s">
        <v>514</v>
      </c>
      <c r="AG1" s="46" t="s">
        <v>770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519</v>
      </c>
      <c r="AM1" s="46" t="s">
        <v>771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7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8" t="s">
        <v>538</v>
      </c>
      <c r="BG1" s="49" t="s">
        <v>539</v>
      </c>
      <c r="BH1" s="49" t="s">
        <v>540</v>
      </c>
      <c r="BI1" s="49" t="s">
        <v>541</v>
      </c>
      <c r="BJ1" s="50" t="s">
        <v>772</v>
      </c>
      <c r="BK1" s="50" t="s">
        <v>773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0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566</v>
      </c>
      <c r="CK1" s="51" t="s">
        <v>774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51" t="s">
        <v>574</v>
      </c>
      <c r="CT1" s="109" t="s">
        <v>575</v>
      </c>
      <c r="CU1" s="109" t="s">
        <v>576</v>
      </c>
    </row>
    <row r="2" spans="1:99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/>
      <c r="F2" s="127" t="s">
        <v>736</v>
      </c>
      <c r="G2" s="127" t="s">
        <v>737</v>
      </c>
      <c r="H2" s="127" t="s">
        <v>735</v>
      </c>
      <c r="I2" s="35" t="s">
        <v>331</v>
      </c>
      <c r="J2" s="35" t="s">
        <v>57</v>
      </c>
      <c r="K2" s="35" t="s">
        <v>58</v>
      </c>
      <c r="L2" s="31" t="s">
        <v>59</v>
      </c>
      <c r="M2" s="31" t="s">
        <v>392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391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390</v>
      </c>
      <c r="BC2" s="57" t="s">
        <v>389</v>
      </c>
      <c r="BD2" s="57" t="s">
        <v>90</v>
      </c>
      <c r="BE2" s="57" t="s">
        <v>388</v>
      </c>
      <c r="BF2" s="57" t="s">
        <v>387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385</v>
      </c>
      <c r="BL2" s="60" t="s">
        <v>386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384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383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363</v>
      </c>
      <c r="B3" s="36"/>
      <c r="C3" s="36"/>
      <c r="D3" s="36"/>
      <c r="E3" s="36"/>
      <c r="F3" s="128" t="s">
        <v>733</v>
      </c>
      <c r="G3" s="128" t="s">
        <v>34</v>
      </c>
      <c r="H3" s="128" t="s">
        <v>734</v>
      </c>
      <c r="I3" s="105" t="s">
        <v>374</v>
      </c>
      <c r="J3" s="36" t="s">
        <v>40</v>
      </c>
      <c r="K3" s="36" t="s">
        <v>40</v>
      </c>
      <c r="L3" s="37"/>
      <c r="M3" s="105" t="s">
        <v>374</v>
      </c>
      <c r="N3" s="37"/>
      <c r="O3" s="37"/>
      <c r="P3" s="37" t="s">
        <v>382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s="157" customFormat="1" ht="15" customHeight="1">
      <c r="A4" s="153" t="s">
        <v>822</v>
      </c>
      <c r="B4" s="154" t="s">
        <v>831</v>
      </c>
      <c r="C4" s="155" t="s">
        <v>897</v>
      </c>
      <c r="D4" s="155" t="str">
        <f>C4&amp;"_"&amp;K4</f>
        <v>BCPR-1_5</v>
      </c>
      <c r="E4" s="155"/>
      <c r="F4" s="156">
        <v>1997</v>
      </c>
      <c r="G4" s="156">
        <v>11</v>
      </c>
      <c r="H4" s="156">
        <v>13</v>
      </c>
      <c r="I4" s="23"/>
      <c r="J4" s="155">
        <v>0</v>
      </c>
      <c r="K4" s="155">
        <v>5</v>
      </c>
      <c r="L4" s="23"/>
      <c r="M4" s="23"/>
      <c r="N4" s="23"/>
      <c r="O4" s="23"/>
      <c r="P4" s="23"/>
      <c r="Q4" s="23"/>
      <c r="R4" s="23">
        <v>0.5315882592068838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>
        <v>8.0906231999999996</v>
      </c>
      <c r="AQ4" s="23"/>
      <c r="AR4" s="23"/>
      <c r="AS4" s="23">
        <v>0.54600000000000004</v>
      </c>
      <c r="AT4" s="23"/>
      <c r="AU4" s="23"/>
      <c r="AV4" s="23">
        <v>-1.9350000000000001</v>
      </c>
      <c r="AW4" s="23">
        <v>-25.02</v>
      </c>
      <c r="AX4" s="23" t="s">
        <v>868</v>
      </c>
      <c r="AY4" s="23" t="s">
        <v>841</v>
      </c>
      <c r="AZ4" s="23"/>
      <c r="BA4" s="23">
        <v>175.83</v>
      </c>
      <c r="BB4" s="23">
        <v>6.51</v>
      </c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</row>
    <row r="5" spans="1:99" s="157" customFormat="1" ht="15" customHeight="1">
      <c r="A5" s="153" t="s">
        <v>822</v>
      </c>
      <c r="B5" s="154" t="s">
        <v>831</v>
      </c>
      <c r="C5" s="155" t="s">
        <v>897</v>
      </c>
      <c r="D5" s="155" t="str">
        <f t="shared" ref="D5:D68" si="0">C5&amp;"_"&amp;K5</f>
        <v>BCPR-1_10</v>
      </c>
      <c r="E5" s="155"/>
      <c r="F5" s="156">
        <v>1997</v>
      </c>
      <c r="G5" s="156">
        <v>11</v>
      </c>
      <c r="H5" s="156">
        <v>13</v>
      </c>
      <c r="I5" s="23"/>
      <c r="J5" s="155">
        <v>5</v>
      </c>
      <c r="K5" s="155">
        <v>10</v>
      </c>
      <c r="L5" s="23"/>
      <c r="M5" s="23"/>
      <c r="N5" s="23"/>
      <c r="O5" s="23"/>
      <c r="P5" s="23"/>
      <c r="Q5" s="23"/>
      <c r="R5" s="23">
        <v>1.0129143198048813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>
        <v>2.7521928</v>
      </c>
      <c r="AQ5" s="23"/>
      <c r="AR5" s="23"/>
      <c r="AS5" s="23">
        <v>0.19900000000000001</v>
      </c>
      <c r="AT5" s="23"/>
      <c r="AU5" s="23"/>
      <c r="AV5" s="23">
        <v>0.92100000000000004</v>
      </c>
      <c r="AW5" s="23">
        <v>-24.376999999999999</v>
      </c>
      <c r="AX5" s="23" t="s">
        <v>868</v>
      </c>
      <c r="AY5" s="23" t="s">
        <v>842</v>
      </c>
      <c r="AZ5" s="23"/>
      <c r="BA5" s="23">
        <v>175.85</v>
      </c>
      <c r="BB5" s="23">
        <v>5.96</v>
      </c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</row>
    <row r="6" spans="1:99" s="157" customFormat="1" ht="15" customHeight="1">
      <c r="A6" s="153" t="s">
        <v>822</v>
      </c>
      <c r="B6" s="154" t="s">
        <v>831</v>
      </c>
      <c r="C6" s="155" t="s">
        <v>897</v>
      </c>
      <c r="D6" s="155" t="str">
        <f t="shared" si="0"/>
        <v>BCPR-1_20</v>
      </c>
      <c r="E6" s="155"/>
      <c r="F6" s="156">
        <v>1997</v>
      </c>
      <c r="G6" s="156">
        <v>11</v>
      </c>
      <c r="H6" s="156">
        <v>13</v>
      </c>
      <c r="I6" s="23"/>
      <c r="J6" s="155">
        <v>10</v>
      </c>
      <c r="K6" s="155">
        <v>20</v>
      </c>
      <c r="L6" s="23"/>
      <c r="M6" s="23"/>
      <c r="N6" s="23"/>
      <c r="O6" s="23"/>
      <c r="P6" s="23"/>
      <c r="Q6" s="23"/>
      <c r="R6" s="23">
        <v>0.76081033295461098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>
        <v>1.3793304</v>
      </c>
      <c r="AQ6" s="23"/>
      <c r="AR6" s="23"/>
      <c r="AS6" s="23">
        <v>8.8999999999999996E-2</v>
      </c>
      <c r="AT6" s="23"/>
      <c r="AU6" s="23"/>
      <c r="AV6" s="23">
        <v>2.2799999999999998</v>
      </c>
      <c r="AW6" s="23">
        <v>-23.972000000000001</v>
      </c>
      <c r="AX6" s="23" t="s">
        <v>868</v>
      </c>
      <c r="AY6" s="23" t="s">
        <v>843</v>
      </c>
      <c r="AZ6" s="23"/>
      <c r="BA6" s="23">
        <v>94.87</v>
      </c>
      <c r="BB6" s="23">
        <v>6.06</v>
      </c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</row>
    <row r="7" spans="1:99" s="157" customFormat="1" ht="15" customHeight="1">
      <c r="A7" s="153" t="s">
        <v>822</v>
      </c>
      <c r="B7" s="154" t="s">
        <v>831</v>
      </c>
      <c r="C7" s="155" t="s">
        <v>897</v>
      </c>
      <c r="D7" s="155" t="str">
        <f t="shared" si="0"/>
        <v>BCPR-1_40</v>
      </c>
      <c r="E7" s="155"/>
      <c r="F7" s="156">
        <v>1997</v>
      </c>
      <c r="G7" s="156">
        <v>11</v>
      </c>
      <c r="H7" s="156">
        <v>13</v>
      </c>
      <c r="I7" s="23"/>
      <c r="J7" s="155">
        <v>20</v>
      </c>
      <c r="K7" s="155">
        <v>40</v>
      </c>
      <c r="L7" s="23"/>
      <c r="M7" s="23"/>
      <c r="N7" s="23"/>
      <c r="O7" s="23"/>
      <c r="P7" s="23"/>
      <c r="Q7" s="23"/>
      <c r="R7" s="23">
        <v>1.3458137967295269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>
        <v>0.44074079999999993</v>
      </c>
      <c r="AQ7" s="23"/>
      <c r="AR7" s="23"/>
      <c r="AS7" s="23">
        <v>0.03</v>
      </c>
      <c r="AT7" s="23"/>
      <c r="AU7" s="23"/>
      <c r="AV7" s="23">
        <v>3.492</v>
      </c>
      <c r="AW7" s="23">
        <v>-24.184999999999999</v>
      </c>
      <c r="AX7" s="23" t="s">
        <v>868</v>
      </c>
      <c r="AY7" s="23" t="s">
        <v>844</v>
      </c>
      <c r="AZ7" s="23"/>
      <c r="BA7" s="23">
        <v>44.33</v>
      </c>
      <c r="BB7" s="23">
        <v>5.77</v>
      </c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</row>
    <row r="8" spans="1:99" s="157" customFormat="1" ht="15" customHeight="1">
      <c r="A8" s="158" t="s">
        <v>822</v>
      </c>
      <c r="B8" s="154" t="s">
        <v>831</v>
      </c>
      <c r="C8" s="155" t="s">
        <v>897</v>
      </c>
      <c r="D8" s="155" t="str">
        <f t="shared" si="0"/>
        <v>BCPR-1_60</v>
      </c>
      <c r="E8" s="155"/>
      <c r="F8" s="156">
        <v>1997</v>
      </c>
      <c r="G8" s="156">
        <v>11</v>
      </c>
      <c r="H8" s="156">
        <v>13</v>
      </c>
      <c r="I8" s="23"/>
      <c r="J8" s="155">
        <v>40</v>
      </c>
      <c r="K8" s="155">
        <v>60</v>
      </c>
      <c r="L8" s="23"/>
      <c r="M8" s="23"/>
      <c r="N8" s="23"/>
      <c r="O8" s="23"/>
      <c r="P8" s="23"/>
      <c r="Q8" s="23"/>
      <c r="R8" s="23">
        <v>1.4587072109781947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>
        <v>0.31142879999999995</v>
      </c>
      <c r="AQ8" s="23"/>
      <c r="AR8" s="23"/>
      <c r="AS8" s="23">
        <v>3.2000000000000001E-2</v>
      </c>
      <c r="AT8" s="23"/>
      <c r="AU8" s="23"/>
      <c r="AV8" s="23">
        <v>4.7190000000000003</v>
      </c>
      <c r="AW8" s="23">
        <v>-22.44</v>
      </c>
      <c r="AX8" s="23" t="s">
        <v>868</v>
      </c>
      <c r="AY8" s="23" t="s">
        <v>845</v>
      </c>
      <c r="AZ8" s="23"/>
      <c r="BA8" s="23">
        <v>-26.89</v>
      </c>
      <c r="BB8" s="23">
        <v>5.39</v>
      </c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</row>
    <row r="9" spans="1:99" s="157" customFormat="1" ht="15" customHeight="1">
      <c r="A9" s="158" t="s">
        <v>822</v>
      </c>
      <c r="B9" s="154" t="s">
        <v>831</v>
      </c>
      <c r="C9" s="155" t="s">
        <v>897</v>
      </c>
      <c r="D9" s="155" t="str">
        <f t="shared" si="0"/>
        <v>BCPR-1_80</v>
      </c>
      <c r="E9" s="155"/>
      <c r="F9" s="156">
        <v>1997</v>
      </c>
      <c r="G9" s="156">
        <v>11</v>
      </c>
      <c r="H9" s="156">
        <v>13</v>
      </c>
      <c r="I9" s="23"/>
      <c r="J9" s="155">
        <v>60</v>
      </c>
      <c r="K9" s="155">
        <v>80</v>
      </c>
      <c r="L9" s="23"/>
      <c r="M9" s="23"/>
      <c r="N9" s="23"/>
      <c r="O9" s="23"/>
      <c r="P9" s="23"/>
      <c r="Q9" s="23"/>
      <c r="R9" s="23">
        <v>1.3516278886139916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>
        <v>0.4666032</v>
      </c>
      <c r="AQ9" s="23"/>
      <c r="AR9" s="23"/>
      <c r="AS9" s="23">
        <v>3.6999999999999998E-2</v>
      </c>
      <c r="AT9" s="23"/>
      <c r="AU9" s="23"/>
      <c r="AV9" s="23">
        <v>3.5830000000000002</v>
      </c>
      <c r="AW9" s="23">
        <v>-23.36</v>
      </c>
      <c r="AX9" s="23" t="s">
        <v>868</v>
      </c>
      <c r="AY9" s="23" t="s">
        <v>846</v>
      </c>
      <c r="AZ9" s="23"/>
      <c r="BA9" s="23">
        <v>-49.43</v>
      </c>
      <c r="BB9" s="23">
        <v>5.27</v>
      </c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</row>
    <row r="10" spans="1:99" s="157" customFormat="1" ht="15" customHeight="1">
      <c r="A10" s="158" t="s">
        <v>822</v>
      </c>
      <c r="B10" s="154" t="s">
        <v>831</v>
      </c>
      <c r="C10" s="155" t="s">
        <v>897</v>
      </c>
      <c r="D10" s="155" t="str">
        <f t="shared" si="0"/>
        <v>BCPR-1_100</v>
      </c>
      <c r="E10" s="155"/>
      <c r="F10" s="156">
        <v>1997</v>
      </c>
      <c r="G10" s="156">
        <v>11</v>
      </c>
      <c r="H10" s="156">
        <v>13</v>
      </c>
      <c r="I10" s="23"/>
      <c r="J10" s="155">
        <v>80</v>
      </c>
      <c r="K10" s="155">
        <v>100</v>
      </c>
      <c r="L10" s="23"/>
      <c r="M10" s="23"/>
      <c r="N10" s="23"/>
      <c r="O10" s="23"/>
      <c r="P10" s="23"/>
      <c r="Q10" s="23"/>
      <c r="R10" s="23">
        <v>1.523994830558123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>
        <v>0.21552239999999998</v>
      </c>
      <c r="AQ10" s="23"/>
      <c r="AR10" s="23"/>
      <c r="AS10" s="23">
        <v>2.5000000000000001E-2</v>
      </c>
      <c r="AT10" s="23"/>
      <c r="AU10" s="23"/>
      <c r="AV10" s="23">
        <v>2.976</v>
      </c>
      <c r="AW10" s="23">
        <v>-22.835000000000001</v>
      </c>
      <c r="AX10" s="23" t="s">
        <v>868</v>
      </c>
      <c r="AY10" s="23" t="s">
        <v>867</v>
      </c>
      <c r="AZ10" s="23"/>
      <c r="BA10" s="23" t="s">
        <v>867</v>
      </c>
      <c r="BB10" s="23" t="s">
        <v>867</v>
      </c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</row>
    <row r="11" spans="1:99" s="157" customFormat="1" ht="15" customHeight="1">
      <c r="A11" s="158" t="s">
        <v>822</v>
      </c>
      <c r="B11" s="154" t="s">
        <v>831</v>
      </c>
      <c r="C11" s="155" t="s">
        <v>898</v>
      </c>
      <c r="D11" s="155" t="str">
        <f t="shared" si="0"/>
        <v>BCPR-2_5</v>
      </c>
      <c r="E11" s="155"/>
      <c r="F11" s="156">
        <v>1997</v>
      </c>
      <c r="G11" s="156">
        <v>11</v>
      </c>
      <c r="H11" s="156">
        <v>14</v>
      </c>
      <c r="I11" s="23"/>
      <c r="J11" s="155">
        <v>0</v>
      </c>
      <c r="K11" s="155">
        <v>5</v>
      </c>
      <c r="L11" s="23"/>
      <c r="M11" s="23"/>
      <c r="N11" s="23"/>
      <c r="O11" s="23"/>
      <c r="P11" s="23"/>
      <c r="Q11" s="23"/>
      <c r="R11" s="23">
        <v>0.40748686608726076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>
        <v>11.551874399999997</v>
      </c>
      <c r="AQ11" s="23"/>
      <c r="AR11" s="23"/>
      <c r="AS11" s="23">
        <v>0.82599999999999996</v>
      </c>
      <c r="AT11" s="23"/>
      <c r="AU11" s="23"/>
      <c r="AV11" s="23">
        <v>-1.448</v>
      </c>
      <c r="AW11" s="23">
        <v>-24.652999999999999</v>
      </c>
      <c r="AX11" s="23" t="s">
        <v>868</v>
      </c>
      <c r="AY11" s="23" t="s">
        <v>841</v>
      </c>
      <c r="AZ11" s="23"/>
      <c r="BA11" s="23">
        <v>175.83</v>
      </c>
      <c r="BB11" s="23">
        <v>6.51</v>
      </c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</row>
    <row r="12" spans="1:99" s="157" customFormat="1" ht="15" customHeight="1">
      <c r="A12" s="158" t="s">
        <v>822</v>
      </c>
      <c r="B12" s="154" t="s">
        <v>831</v>
      </c>
      <c r="C12" s="155" t="s">
        <v>898</v>
      </c>
      <c r="D12" s="155" t="str">
        <f t="shared" si="0"/>
        <v>BCPR-2_10</v>
      </c>
      <c r="E12" s="155"/>
      <c r="F12" s="156">
        <v>1997</v>
      </c>
      <c r="G12" s="156">
        <v>11</v>
      </c>
      <c r="H12" s="156">
        <v>14</v>
      </c>
      <c r="I12" s="23"/>
      <c r="J12" s="155">
        <v>5</v>
      </c>
      <c r="K12" s="155">
        <v>10</v>
      </c>
      <c r="L12" s="23"/>
      <c r="M12" s="23"/>
      <c r="N12" s="23"/>
      <c r="O12" s="23"/>
      <c r="P12" s="23"/>
      <c r="Q12" s="23"/>
      <c r="R12" s="23">
        <v>0.86956613231979973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>
        <v>3.8082408000000001</v>
      </c>
      <c r="AQ12" s="23"/>
      <c r="AR12" s="23"/>
      <c r="AS12" s="23">
        <v>0.28899999999999998</v>
      </c>
      <c r="AT12" s="23"/>
      <c r="AU12" s="23"/>
      <c r="AV12" s="23">
        <v>-0.24299999999999999</v>
      </c>
      <c r="AW12" s="23">
        <v>-24.363</v>
      </c>
      <c r="AX12" s="23" t="s">
        <v>868</v>
      </c>
      <c r="AY12" s="23" t="s">
        <v>842</v>
      </c>
      <c r="AZ12" s="23"/>
      <c r="BA12" s="23">
        <v>175.85</v>
      </c>
      <c r="BB12" s="23">
        <v>5.96</v>
      </c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</row>
    <row r="13" spans="1:99" s="157" customFormat="1" ht="15" customHeight="1">
      <c r="A13" s="158" t="s">
        <v>822</v>
      </c>
      <c r="B13" s="154" t="s">
        <v>831</v>
      </c>
      <c r="C13" s="155" t="s">
        <v>898</v>
      </c>
      <c r="D13" s="155" t="str">
        <f t="shared" si="0"/>
        <v>BCPR-2_20</v>
      </c>
      <c r="E13" s="155"/>
      <c r="F13" s="156">
        <v>1997</v>
      </c>
      <c r="G13" s="156">
        <v>11</v>
      </c>
      <c r="H13" s="156">
        <v>14</v>
      </c>
      <c r="I13" s="23"/>
      <c r="J13" s="155">
        <v>10</v>
      </c>
      <c r="K13" s="155">
        <v>20</v>
      </c>
      <c r="L13" s="23"/>
      <c r="M13" s="23"/>
      <c r="N13" s="23"/>
      <c r="O13" s="23"/>
      <c r="P13" s="23"/>
      <c r="Q13" s="23"/>
      <c r="R13" s="23">
        <v>1.7601421232310048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>
        <v>1.6519632</v>
      </c>
      <c r="AQ13" s="23"/>
      <c r="AR13" s="23"/>
      <c r="AS13" s="23">
        <v>0.11600000000000001</v>
      </c>
      <c r="AT13" s="23"/>
      <c r="AU13" s="23"/>
      <c r="AV13" s="23">
        <v>1.986</v>
      </c>
      <c r="AW13" s="23">
        <v>-24.503</v>
      </c>
      <c r="AX13" s="23" t="s">
        <v>868</v>
      </c>
      <c r="AY13" s="23" t="s">
        <v>843</v>
      </c>
      <c r="AZ13" s="23"/>
      <c r="BA13" s="23">
        <v>94.87</v>
      </c>
      <c r="BB13" s="23">
        <v>6.06</v>
      </c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</row>
    <row r="14" spans="1:99" s="157" customFormat="1" ht="15" customHeight="1">
      <c r="A14" s="158" t="s">
        <v>822</v>
      </c>
      <c r="B14" s="154" t="s">
        <v>831</v>
      </c>
      <c r="C14" s="155" t="s">
        <v>898</v>
      </c>
      <c r="D14" s="155" t="str">
        <f t="shared" si="0"/>
        <v>BCPR-2_40</v>
      </c>
      <c r="E14" s="155"/>
      <c r="F14" s="156">
        <v>1997</v>
      </c>
      <c r="G14" s="156">
        <v>11</v>
      </c>
      <c r="H14" s="156">
        <v>14</v>
      </c>
      <c r="I14" s="23"/>
      <c r="J14" s="155">
        <v>20</v>
      </c>
      <c r="K14" s="155">
        <v>40</v>
      </c>
      <c r="L14" s="23"/>
      <c r="M14" s="23"/>
      <c r="N14" s="23"/>
      <c r="O14" s="23"/>
      <c r="P14" s="23"/>
      <c r="Q14" s="23"/>
      <c r="R14" s="23">
        <v>1.1536018551320393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>
        <v>0.44397359999999997</v>
      </c>
      <c r="AQ14" s="23"/>
      <c r="AR14" s="23"/>
      <c r="AS14" s="23">
        <v>3.4000000000000002E-2</v>
      </c>
      <c r="AT14" s="23"/>
      <c r="AU14" s="23"/>
      <c r="AV14" s="23">
        <v>3.0230000000000001</v>
      </c>
      <c r="AW14" s="23">
        <v>-23.49</v>
      </c>
      <c r="AX14" s="23" t="s">
        <v>868</v>
      </c>
      <c r="AY14" s="23" t="s">
        <v>844</v>
      </c>
      <c r="AZ14" s="23"/>
      <c r="BA14" s="23">
        <v>44.33</v>
      </c>
      <c r="BB14" s="23">
        <v>5.77</v>
      </c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</row>
    <row r="15" spans="1:99" s="157" customFormat="1" ht="15" customHeight="1">
      <c r="A15" s="158" t="s">
        <v>822</v>
      </c>
      <c r="B15" s="154" t="s">
        <v>831</v>
      </c>
      <c r="C15" s="155" t="s">
        <v>898</v>
      </c>
      <c r="D15" s="155" t="str">
        <f t="shared" si="0"/>
        <v>BCPR-2_60</v>
      </c>
      <c r="E15" s="155"/>
      <c r="F15" s="156">
        <v>1997</v>
      </c>
      <c r="G15" s="156">
        <v>11</v>
      </c>
      <c r="H15" s="156">
        <v>14</v>
      </c>
      <c r="I15" s="23"/>
      <c r="J15" s="155">
        <v>40</v>
      </c>
      <c r="K15" s="155">
        <v>60</v>
      </c>
      <c r="L15" s="23"/>
      <c r="M15" s="23"/>
      <c r="N15" s="23"/>
      <c r="O15" s="23"/>
      <c r="P15" s="23"/>
      <c r="Q15" s="23"/>
      <c r="R15" s="23">
        <v>1.2207572600535743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>
        <v>0.57436319999999996</v>
      </c>
      <c r="AQ15" s="23"/>
      <c r="AR15" s="23"/>
      <c r="AS15" s="23">
        <v>3.9E-2</v>
      </c>
      <c r="AT15" s="23"/>
      <c r="AU15" s="23"/>
      <c r="AV15" s="23">
        <v>3.5819999999999999</v>
      </c>
      <c r="AW15" s="23">
        <v>-24.728999999999999</v>
      </c>
      <c r="AX15" s="23" t="s">
        <v>868</v>
      </c>
      <c r="AY15" s="23" t="s">
        <v>845</v>
      </c>
      <c r="AZ15" s="23"/>
      <c r="BA15" s="23">
        <v>-26.89</v>
      </c>
      <c r="BB15" s="23">
        <v>5.39</v>
      </c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</row>
    <row r="16" spans="1:99" s="157" customFormat="1" ht="15" customHeight="1">
      <c r="A16" s="158" t="s">
        <v>822</v>
      </c>
      <c r="B16" s="154" t="s">
        <v>831</v>
      </c>
      <c r="C16" s="155" t="s">
        <v>898</v>
      </c>
      <c r="D16" s="155" t="str">
        <f t="shared" si="0"/>
        <v>BCPR-2_80</v>
      </c>
      <c r="E16" s="155"/>
      <c r="F16" s="156">
        <v>1997</v>
      </c>
      <c r="G16" s="156">
        <v>11</v>
      </c>
      <c r="H16" s="156">
        <v>14</v>
      </c>
      <c r="I16" s="23"/>
      <c r="J16" s="155">
        <v>60</v>
      </c>
      <c r="K16" s="155">
        <v>80</v>
      </c>
      <c r="L16" s="23"/>
      <c r="M16" s="23"/>
      <c r="N16" s="23"/>
      <c r="O16" s="23"/>
      <c r="P16" s="23"/>
      <c r="Q16" s="23"/>
      <c r="R16" s="23">
        <v>1.5178383428962465</v>
      </c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>
        <v>0.34483439999999999</v>
      </c>
      <c r="AQ16" s="23"/>
      <c r="AR16" s="23"/>
      <c r="AS16" s="23">
        <v>3.4000000000000002E-2</v>
      </c>
      <c r="AT16" s="23"/>
      <c r="AU16" s="23"/>
      <c r="AV16" s="23">
        <v>4.09</v>
      </c>
      <c r="AW16" s="23">
        <v>-23.529</v>
      </c>
      <c r="AX16" s="23" t="s">
        <v>868</v>
      </c>
      <c r="AY16" s="23" t="s">
        <v>846</v>
      </c>
      <c r="AZ16" s="23"/>
      <c r="BA16" s="23">
        <v>-49.43</v>
      </c>
      <c r="BB16" s="23">
        <v>5.27</v>
      </c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</row>
    <row r="17" spans="1:97" s="157" customFormat="1" ht="15" customHeight="1">
      <c r="A17" s="158" t="s">
        <v>822</v>
      </c>
      <c r="B17" s="154" t="s">
        <v>831</v>
      </c>
      <c r="C17" s="155" t="s">
        <v>898</v>
      </c>
      <c r="D17" s="155" t="str">
        <f t="shared" si="0"/>
        <v>BCPR-2_100</v>
      </c>
      <c r="E17" s="155"/>
      <c r="F17" s="156">
        <v>1997</v>
      </c>
      <c r="G17" s="156">
        <v>11</v>
      </c>
      <c r="H17" s="156">
        <v>14</v>
      </c>
      <c r="I17" s="23"/>
      <c r="J17" s="155">
        <v>80</v>
      </c>
      <c r="K17" s="155">
        <v>100</v>
      </c>
      <c r="L17" s="23"/>
      <c r="M17" s="23"/>
      <c r="N17" s="23"/>
      <c r="O17" s="23"/>
      <c r="P17" s="23"/>
      <c r="Q17" s="23"/>
      <c r="R17" s="23">
        <v>1.545203813188333</v>
      </c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>
        <v>0.26509199999999999</v>
      </c>
      <c r="AQ17" s="23"/>
      <c r="AR17" s="23"/>
      <c r="AS17" s="23">
        <v>0.03</v>
      </c>
      <c r="AT17" s="23"/>
      <c r="AU17" s="23"/>
      <c r="AV17" s="23">
        <v>3.1589999999999998</v>
      </c>
      <c r="AW17" s="23">
        <v>-23.262</v>
      </c>
      <c r="AX17" s="23" t="s">
        <v>868</v>
      </c>
      <c r="AY17" s="23" t="s">
        <v>867</v>
      </c>
      <c r="AZ17" s="23"/>
      <c r="BA17" s="23" t="s">
        <v>867</v>
      </c>
      <c r="BB17" s="23" t="s">
        <v>867</v>
      </c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</row>
    <row r="18" spans="1:97" ht="14">
      <c r="A18" s="14" t="s">
        <v>822</v>
      </c>
      <c r="B18" s="10" t="s">
        <v>833</v>
      </c>
      <c r="C18" s="11" t="s">
        <v>834</v>
      </c>
      <c r="D18" s="11" t="str">
        <f t="shared" si="0"/>
        <v>CVPR_-2</v>
      </c>
      <c r="E18" s="11"/>
      <c r="F18" s="148">
        <v>1997</v>
      </c>
      <c r="G18" s="148">
        <v>11</v>
      </c>
      <c r="H18" s="148">
        <v>16</v>
      </c>
      <c r="I18" s="23"/>
      <c r="J18" s="11">
        <v>-2.5</v>
      </c>
      <c r="K18" s="11">
        <v>-2</v>
      </c>
      <c r="L18" s="8"/>
      <c r="M18" s="8"/>
      <c r="N18" s="8"/>
      <c r="O18" s="8"/>
      <c r="P18" s="8"/>
      <c r="Q18" s="8"/>
      <c r="R18" s="8">
        <v>3.7048000000000005E-2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>
        <v>49.043733599999996</v>
      </c>
      <c r="AQ18" s="17"/>
      <c r="AR18" s="17"/>
      <c r="AS18" s="8">
        <v>0.48399999999999999</v>
      </c>
      <c r="AT18" s="8"/>
      <c r="AU18" s="8"/>
      <c r="AV18" s="8">
        <v>-8.4469999999999992</v>
      </c>
      <c r="AW18" s="8">
        <v>-28.332000000000001</v>
      </c>
      <c r="AX18" s="8" t="s">
        <v>868</v>
      </c>
      <c r="AY18" s="8" t="s">
        <v>867</v>
      </c>
      <c r="AZ18" s="8"/>
      <c r="BA18" s="8" t="s">
        <v>867</v>
      </c>
      <c r="BB18" s="8" t="s">
        <v>867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 t="s">
        <v>822</v>
      </c>
      <c r="B19" s="10" t="s">
        <v>833</v>
      </c>
      <c r="C19" s="11" t="s">
        <v>834</v>
      </c>
      <c r="D19" s="11" t="str">
        <f t="shared" si="0"/>
        <v>CVPR_-1</v>
      </c>
      <c r="E19" s="11"/>
      <c r="F19" s="148">
        <v>1997</v>
      </c>
      <c r="G19" s="148">
        <v>11</v>
      </c>
      <c r="H19" s="148">
        <v>16</v>
      </c>
      <c r="I19" s="23"/>
      <c r="J19" s="11">
        <v>-1.5</v>
      </c>
      <c r="K19" s="11">
        <v>-1</v>
      </c>
      <c r="L19" s="8"/>
      <c r="M19" s="8"/>
      <c r="N19" s="8"/>
      <c r="O19" s="8"/>
      <c r="P19" s="8"/>
      <c r="Q19" s="8"/>
      <c r="R19" s="8">
        <v>0.35433600000000004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>
        <v>30.354916799999998</v>
      </c>
      <c r="AQ19" s="17"/>
      <c r="AR19" s="17"/>
      <c r="AS19" s="8">
        <v>0.53200000000000003</v>
      </c>
      <c r="AT19" s="8"/>
      <c r="AU19" s="8"/>
      <c r="AV19" s="8">
        <v>-8.3640000000000008</v>
      </c>
      <c r="AW19" s="8">
        <v>-27.423999999999999</v>
      </c>
      <c r="AX19" s="8" t="s">
        <v>868</v>
      </c>
      <c r="AY19" s="8" t="s">
        <v>867</v>
      </c>
      <c r="AZ19" s="8"/>
      <c r="BA19" s="8" t="s">
        <v>867</v>
      </c>
      <c r="BB19" s="8" t="s">
        <v>867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 t="s">
        <v>822</v>
      </c>
      <c r="B20" s="10" t="s">
        <v>833</v>
      </c>
      <c r="C20" s="11" t="s">
        <v>834</v>
      </c>
      <c r="D20" s="11" t="str">
        <f t="shared" si="0"/>
        <v>CVPR_5</v>
      </c>
      <c r="E20" s="11"/>
      <c r="F20" s="148">
        <v>1997</v>
      </c>
      <c r="G20" s="148">
        <v>11</v>
      </c>
      <c r="H20" s="148">
        <v>16</v>
      </c>
      <c r="I20" s="23"/>
      <c r="J20" s="11">
        <v>0</v>
      </c>
      <c r="K20" s="11">
        <v>5</v>
      </c>
      <c r="L20" s="8"/>
      <c r="M20" s="8"/>
      <c r="N20" s="8"/>
      <c r="O20" s="8"/>
      <c r="P20" s="8"/>
      <c r="Q20" s="8"/>
      <c r="R20" s="8">
        <v>0.6342286932943485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>
        <v>3.5000472</v>
      </c>
      <c r="AQ20" s="17"/>
      <c r="AR20" s="17"/>
      <c r="AS20" s="8">
        <v>0.161</v>
      </c>
      <c r="AT20" s="8"/>
      <c r="AU20" s="8"/>
      <c r="AV20" s="8">
        <v>-1.091</v>
      </c>
      <c r="AW20" s="8">
        <v>-26.631</v>
      </c>
      <c r="AX20" s="8" t="s">
        <v>868</v>
      </c>
      <c r="AY20" s="8" t="s">
        <v>867</v>
      </c>
      <c r="AZ20" s="8"/>
      <c r="BA20" s="8" t="s">
        <v>867</v>
      </c>
      <c r="BB20" s="8" t="s">
        <v>867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 t="s">
        <v>822</v>
      </c>
      <c r="B21" s="10" t="s">
        <v>833</v>
      </c>
      <c r="C21" s="11" t="s">
        <v>834</v>
      </c>
      <c r="D21" s="11" t="str">
        <f t="shared" si="0"/>
        <v>CVPR_10</v>
      </c>
      <c r="E21" s="11"/>
      <c r="F21" s="148">
        <v>1997</v>
      </c>
      <c r="G21" s="148">
        <v>11</v>
      </c>
      <c r="H21" s="148">
        <v>16</v>
      </c>
      <c r="I21" s="23"/>
      <c r="J21" s="11">
        <v>5</v>
      </c>
      <c r="K21" s="11">
        <v>10</v>
      </c>
      <c r="L21" s="8"/>
      <c r="M21" s="8"/>
      <c r="N21" s="8"/>
      <c r="O21" s="8"/>
      <c r="P21" s="8"/>
      <c r="Q21" s="8"/>
      <c r="R21" s="8">
        <v>0.92466593843681666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>
        <v>0.91488479999999994</v>
      </c>
      <c r="AQ21" s="17"/>
      <c r="AR21" s="17"/>
      <c r="AS21" s="8">
        <v>5.6000000000000001E-2</v>
      </c>
      <c r="AT21" s="8"/>
      <c r="AU21" s="8"/>
      <c r="AV21" s="8">
        <v>1.5740000000000001</v>
      </c>
      <c r="AW21" s="8">
        <v>-25.905000000000001</v>
      </c>
      <c r="AX21" s="8" t="s">
        <v>868</v>
      </c>
      <c r="AY21" s="8" t="s">
        <v>867</v>
      </c>
      <c r="AZ21" s="8"/>
      <c r="BA21" s="8" t="s">
        <v>867</v>
      </c>
      <c r="BB21" s="8" t="s">
        <v>867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 t="s">
        <v>822</v>
      </c>
      <c r="B22" s="12" t="s">
        <v>833</v>
      </c>
      <c r="C22" s="12" t="s">
        <v>834</v>
      </c>
      <c r="D22" s="11" t="str">
        <f t="shared" si="0"/>
        <v>CVPR_20</v>
      </c>
      <c r="E22" s="11"/>
      <c r="F22" s="148">
        <v>1997</v>
      </c>
      <c r="G22" s="149">
        <v>11</v>
      </c>
      <c r="H22" s="149">
        <v>16</v>
      </c>
      <c r="I22" s="23"/>
      <c r="J22" s="12">
        <v>10</v>
      </c>
      <c r="K22" s="12">
        <v>20</v>
      </c>
      <c r="L22" s="14"/>
      <c r="M22" s="14"/>
      <c r="N22" s="14"/>
      <c r="O22" s="14"/>
      <c r="P22" s="14"/>
      <c r="Q22" s="14"/>
      <c r="R22" s="14">
        <v>1.163510881758024</v>
      </c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>
        <v>0.67996800000000002</v>
      </c>
      <c r="AQ22" s="18"/>
      <c r="AR22" s="18"/>
      <c r="AS22" s="14">
        <v>4.4999999999999998E-2</v>
      </c>
      <c r="AT22" s="14"/>
      <c r="AU22" s="14"/>
      <c r="AV22" s="14">
        <v>3.089</v>
      </c>
      <c r="AW22" s="14">
        <v>-24.792000000000002</v>
      </c>
      <c r="AX22" s="8" t="s">
        <v>868</v>
      </c>
      <c r="AY22" s="8" t="s">
        <v>867</v>
      </c>
      <c r="AZ22" s="14"/>
      <c r="BA22" s="8" t="s">
        <v>867</v>
      </c>
      <c r="BB22" s="8" t="s">
        <v>867</v>
      </c>
      <c r="BC22" s="14"/>
      <c r="BD22" s="8"/>
      <c r="BE22" s="14"/>
      <c r="BF22" s="14"/>
      <c r="BG22" s="14"/>
      <c r="BH22" s="14"/>
      <c r="BI22" s="14"/>
      <c r="BJ22" s="14"/>
      <c r="BK22" s="14"/>
      <c r="BL22" s="14"/>
      <c r="BM22" s="8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 t="s">
        <v>822</v>
      </c>
      <c r="B23" s="12" t="s">
        <v>833</v>
      </c>
      <c r="C23" s="12" t="s">
        <v>834</v>
      </c>
      <c r="D23" s="11" t="str">
        <f t="shared" si="0"/>
        <v>CVPR_40</v>
      </c>
      <c r="E23" s="11"/>
      <c r="F23" s="148">
        <v>1997</v>
      </c>
      <c r="G23" s="149">
        <v>11</v>
      </c>
      <c r="H23" s="149">
        <v>16</v>
      </c>
      <c r="I23" s="23"/>
      <c r="J23" s="12">
        <v>20</v>
      </c>
      <c r="K23" s="12">
        <v>40</v>
      </c>
      <c r="L23" s="14"/>
      <c r="M23" s="14"/>
      <c r="N23" s="14"/>
      <c r="O23" s="14"/>
      <c r="P23" s="14"/>
      <c r="Q23" s="14"/>
      <c r="R23" s="14">
        <v>0.95090839870423705</v>
      </c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>
        <v>0.55281119999999995</v>
      </c>
      <c r="AQ23" s="18"/>
      <c r="AR23" s="18"/>
      <c r="AS23" s="14">
        <v>4.1000000000000002E-2</v>
      </c>
      <c r="AT23" s="14"/>
      <c r="AU23" s="14"/>
      <c r="AV23" s="14">
        <v>4.3810000000000002</v>
      </c>
      <c r="AW23" s="14">
        <v>-24.154</v>
      </c>
      <c r="AX23" s="8" t="s">
        <v>868</v>
      </c>
      <c r="AY23" s="8" t="s">
        <v>867</v>
      </c>
      <c r="AZ23" s="14"/>
      <c r="BA23" s="8" t="s">
        <v>867</v>
      </c>
      <c r="BB23" s="8" t="s">
        <v>867</v>
      </c>
      <c r="BC23" s="14"/>
      <c r="BD23" s="8"/>
      <c r="BE23" s="14"/>
      <c r="BF23" s="14"/>
      <c r="BG23" s="14"/>
      <c r="BH23" s="14"/>
      <c r="BI23" s="14"/>
      <c r="BJ23" s="14"/>
      <c r="BK23" s="14"/>
      <c r="BL23" s="14"/>
      <c r="BM23" s="8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 t="s">
        <v>822</v>
      </c>
      <c r="B24" s="12" t="s">
        <v>833</v>
      </c>
      <c r="C24" s="12" t="s">
        <v>834</v>
      </c>
      <c r="D24" s="11" t="str">
        <f t="shared" si="0"/>
        <v>CVPR_60</v>
      </c>
      <c r="E24" s="11"/>
      <c r="F24" s="148">
        <v>1997</v>
      </c>
      <c r="G24" s="149">
        <v>11</v>
      </c>
      <c r="H24" s="149">
        <v>16</v>
      </c>
      <c r="I24" s="23"/>
      <c r="J24" s="12">
        <v>40</v>
      </c>
      <c r="K24" s="12">
        <v>60</v>
      </c>
      <c r="L24" s="14"/>
      <c r="M24" s="14"/>
      <c r="N24" s="14"/>
      <c r="O24" s="14"/>
      <c r="P24" s="14"/>
      <c r="Q24" s="14"/>
      <c r="R24" s="14">
        <v>1.5171803442648839</v>
      </c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>
        <v>0.45151679999999994</v>
      </c>
      <c r="AQ24" s="18"/>
      <c r="AR24" s="18"/>
      <c r="AS24" s="14">
        <v>3.5000000000000003E-2</v>
      </c>
      <c r="AT24" s="14"/>
      <c r="AU24" s="14"/>
      <c r="AV24" s="14">
        <v>4.4850000000000003</v>
      </c>
      <c r="AW24" s="14">
        <v>-24.960999999999999</v>
      </c>
      <c r="AX24" s="8" t="s">
        <v>868</v>
      </c>
      <c r="AY24" s="8" t="s">
        <v>867</v>
      </c>
      <c r="AZ24" s="14"/>
      <c r="BA24" s="8" t="s">
        <v>867</v>
      </c>
      <c r="BB24" s="8" t="s">
        <v>867</v>
      </c>
      <c r="BC24" s="14"/>
      <c r="BD24" s="8"/>
      <c r="BE24" s="14"/>
      <c r="BF24" s="14"/>
      <c r="BG24" s="14"/>
      <c r="BH24" s="14"/>
      <c r="BI24" s="14"/>
      <c r="BJ24" s="14"/>
      <c r="BK24" s="14"/>
      <c r="BL24" s="14"/>
      <c r="BM24" s="8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 t="s">
        <v>822</v>
      </c>
      <c r="B25" s="12" t="s">
        <v>831</v>
      </c>
      <c r="C25" s="12" t="s">
        <v>835</v>
      </c>
      <c r="D25" s="11" t="str">
        <f t="shared" si="0"/>
        <v>GCPR_-1.5</v>
      </c>
      <c r="E25" s="11"/>
      <c r="F25" s="148">
        <v>1997</v>
      </c>
      <c r="G25" s="149">
        <v>11</v>
      </c>
      <c r="H25" s="149">
        <v>15</v>
      </c>
      <c r="I25" s="23"/>
      <c r="J25" s="12">
        <v>-3.5</v>
      </c>
      <c r="K25" s="12">
        <v>-1.5</v>
      </c>
      <c r="L25" s="14"/>
      <c r="M25" s="14"/>
      <c r="N25" s="14"/>
      <c r="O25" s="14"/>
      <c r="P25" s="14"/>
      <c r="Q25" s="14"/>
      <c r="R25" s="14">
        <v>4.6657728862417328E-2</v>
      </c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>
        <v>49.29696959999999</v>
      </c>
      <c r="AQ25" s="18"/>
      <c r="AR25" s="18"/>
      <c r="AS25" s="14">
        <v>0.81899999999999995</v>
      </c>
      <c r="AT25" s="14"/>
      <c r="AU25" s="14"/>
      <c r="AV25" s="14">
        <v>-6.3920000000000003</v>
      </c>
      <c r="AW25" s="14">
        <v>-28.602</v>
      </c>
      <c r="AX25" s="8" t="s">
        <v>868</v>
      </c>
      <c r="AY25" s="8" t="s">
        <v>847</v>
      </c>
      <c r="AZ25" s="14"/>
      <c r="BA25" s="8">
        <v>109.88</v>
      </c>
      <c r="BB25" s="8">
        <v>6.01</v>
      </c>
      <c r="BC25" s="14"/>
      <c r="BD25" s="8"/>
      <c r="BE25" s="14"/>
      <c r="BF25" s="14"/>
      <c r="BG25" s="14"/>
      <c r="BH25" s="14"/>
      <c r="BI25" s="14"/>
      <c r="BJ25" s="14"/>
      <c r="BK25" s="14"/>
      <c r="BL25" s="14"/>
      <c r="BM25" s="8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 t="s">
        <v>822</v>
      </c>
      <c r="B26" s="12" t="s">
        <v>831</v>
      </c>
      <c r="C26" s="12" t="s">
        <v>835</v>
      </c>
      <c r="D26" s="11" t="str">
        <f t="shared" si="0"/>
        <v>GCPR_-1</v>
      </c>
      <c r="E26" s="11"/>
      <c r="F26" s="148">
        <v>1997</v>
      </c>
      <c r="G26" s="149">
        <v>11</v>
      </c>
      <c r="H26" s="149">
        <v>15</v>
      </c>
      <c r="I26" s="23"/>
      <c r="J26" s="12">
        <v>-1.5</v>
      </c>
      <c r="K26" s="12">
        <v>-1</v>
      </c>
      <c r="L26" s="14"/>
      <c r="M26" s="14"/>
      <c r="N26" s="14"/>
      <c r="O26" s="14"/>
      <c r="P26" s="14"/>
      <c r="Q26" s="14"/>
      <c r="R26" s="14">
        <v>9.3087216956419236E-2</v>
      </c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>
        <v>32.496107999999992</v>
      </c>
      <c r="AQ26" s="18"/>
      <c r="AR26" s="18"/>
      <c r="AS26" s="14">
        <v>0.99299999999999999</v>
      </c>
      <c r="AT26" s="14"/>
      <c r="AU26" s="14"/>
      <c r="AV26" s="14">
        <v>-5.0469999999999997</v>
      </c>
      <c r="AW26" s="14">
        <v>-27.795000000000002</v>
      </c>
      <c r="AX26" s="8" t="s">
        <v>868</v>
      </c>
      <c r="AY26" s="8" t="s">
        <v>848</v>
      </c>
      <c r="AZ26" s="14"/>
      <c r="BA26" s="8">
        <v>135.47999999999999</v>
      </c>
      <c r="BB26" s="8">
        <v>6.16</v>
      </c>
      <c r="BC26" s="14"/>
      <c r="BD26" s="8"/>
      <c r="BE26" s="14"/>
      <c r="BF26" s="14"/>
      <c r="BG26" s="14"/>
      <c r="BH26" s="14"/>
      <c r="BI26" s="14"/>
      <c r="BJ26" s="14"/>
      <c r="BK26" s="14"/>
      <c r="BL26" s="14"/>
      <c r="BM26" s="8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 t="s">
        <v>822</v>
      </c>
      <c r="B27" s="12" t="s">
        <v>831</v>
      </c>
      <c r="C27" s="12" t="s">
        <v>835</v>
      </c>
      <c r="D27" s="11" t="str">
        <f t="shared" si="0"/>
        <v>GCPR_5</v>
      </c>
      <c r="E27" s="11"/>
      <c r="F27" s="148">
        <v>1997</v>
      </c>
      <c r="G27" s="149">
        <v>11</v>
      </c>
      <c r="H27" s="149">
        <v>15</v>
      </c>
      <c r="I27" s="23"/>
      <c r="J27" s="12">
        <v>0</v>
      </c>
      <c r="K27" s="12">
        <v>5</v>
      </c>
      <c r="L27" s="14"/>
      <c r="M27" s="14"/>
      <c r="N27" s="14"/>
      <c r="O27" s="14"/>
      <c r="P27" s="14"/>
      <c r="Q27" s="14"/>
      <c r="R27" s="14">
        <v>0.62643178790192544</v>
      </c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>
        <v>4.1800127999999992</v>
      </c>
      <c r="AQ27" s="18"/>
      <c r="AR27" s="18"/>
      <c r="AS27" s="14">
        <v>0.22900000000000001</v>
      </c>
      <c r="AT27" s="14"/>
      <c r="AU27" s="14"/>
      <c r="AV27" s="14">
        <v>-0.72199999999999998</v>
      </c>
      <c r="AW27" s="14">
        <v>-26.757000000000001</v>
      </c>
      <c r="AX27" s="8" t="s">
        <v>868</v>
      </c>
      <c r="AY27" s="8" t="s">
        <v>849</v>
      </c>
      <c r="AZ27" s="14"/>
      <c r="BA27" s="8">
        <v>171.59</v>
      </c>
      <c r="BB27" s="8">
        <v>6.36</v>
      </c>
      <c r="BC27" s="14"/>
      <c r="BD27" s="8"/>
      <c r="BE27" s="14"/>
      <c r="BF27" s="14"/>
      <c r="BG27" s="14"/>
      <c r="BH27" s="14"/>
      <c r="BI27" s="14"/>
      <c r="BJ27" s="14"/>
      <c r="BK27" s="14"/>
      <c r="BL27" s="14"/>
      <c r="BM27" s="8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 t="s">
        <v>822</v>
      </c>
      <c r="B28" s="12" t="s">
        <v>831</v>
      </c>
      <c r="C28" s="12" t="s">
        <v>835</v>
      </c>
      <c r="D28" s="11" t="str">
        <f t="shared" si="0"/>
        <v>GCPR_10</v>
      </c>
      <c r="E28" s="11"/>
      <c r="F28" s="148">
        <v>1997</v>
      </c>
      <c r="G28" s="149">
        <v>11</v>
      </c>
      <c r="H28" s="149">
        <v>15</v>
      </c>
      <c r="I28" s="23"/>
      <c r="J28" s="12">
        <v>5</v>
      </c>
      <c r="K28" s="12">
        <v>10</v>
      </c>
      <c r="L28" s="14"/>
      <c r="M28" s="14"/>
      <c r="N28" s="14"/>
      <c r="O28" s="14"/>
      <c r="P28" s="14"/>
      <c r="Q28" s="14"/>
      <c r="R28" s="14">
        <v>1.4980618441005291</v>
      </c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>
        <v>1.272648</v>
      </c>
      <c r="AQ28" s="18"/>
      <c r="AR28" s="18"/>
      <c r="AS28" s="14">
        <v>8.1000000000000003E-2</v>
      </c>
      <c r="AT28" s="14"/>
      <c r="AU28" s="14"/>
      <c r="AV28" s="14">
        <v>2.3130000000000002</v>
      </c>
      <c r="AW28" s="14">
        <v>-25.853999999999999</v>
      </c>
      <c r="AX28" s="8" t="s">
        <v>868</v>
      </c>
      <c r="AY28" s="8" t="s">
        <v>850</v>
      </c>
      <c r="AZ28" s="14"/>
      <c r="BA28" s="8">
        <v>121.4</v>
      </c>
      <c r="BB28" s="8">
        <v>6.14</v>
      </c>
      <c r="BC28" s="14"/>
      <c r="BD28" s="8"/>
      <c r="BE28" s="14"/>
      <c r="BF28" s="14"/>
      <c r="BG28" s="14"/>
      <c r="BH28" s="14"/>
      <c r="BI28" s="14"/>
      <c r="BJ28" s="14"/>
      <c r="BK28" s="14"/>
      <c r="BL28" s="14"/>
      <c r="BM28" s="8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 t="s">
        <v>822</v>
      </c>
      <c r="B29" s="12" t="s">
        <v>831</v>
      </c>
      <c r="C29" s="12" t="s">
        <v>835</v>
      </c>
      <c r="D29" s="11" t="str">
        <f t="shared" si="0"/>
        <v>GCPR_20</v>
      </c>
      <c r="E29" s="11"/>
      <c r="F29" s="148">
        <v>1997</v>
      </c>
      <c r="G29" s="149">
        <v>11</v>
      </c>
      <c r="H29" s="149">
        <v>15</v>
      </c>
      <c r="I29" s="23"/>
      <c r="J29" s="12">
        <v>10</v>
      </c>
      <c r="K29" s="12">
        <v>20</v>
      </c>
      <c r="L29" s="14"/>
      <c r="M29" s="14"/>
      <c r="N29" s="14"/>
      <c r="O29" s="14"/>
      <c r="P29" s="14"/>
      <c r="Q29" s="14"/>
      <c r="R29" s="14">
        <v>1.1329663815649105</v>
      </c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>
        <v>0.74246879999999993</v>
      </c>
      <c r="AQ29" s="18"/>
      <c r="AR29" s="18"/>
      <c r="AS29" s="14">
        <v>5.1999999999999998E-2</v>
      </c>
      <c r="AT29" s="14"/>
      <c r="AU29" s="14"/>
      <c r="AV29" s="14">
        <v>2.0739999999999998</v>
      </c>
      <c r="AW29" s="14">
        <v>-25.844000000000001</v>
      </c>
      <c r="AX29" s="8" t="s">
        <v>868</v>
      </c>
      <c r="AY29" s="8" t="s">
        <v>851</v>
      </c>
      <c r="AZ29" s="14"/>
      <c r="BA29" s="8">
        <v>87.52</v>
      </c>
      <c r="BB29" s="8">
        <v>4.38</v>
      </c>
      <c r="BC29" s="14"/>
      <c r="BD29" s="8"/>
      <c r="BE29" s="14"/>
      <c r="BF29" s="14"/>
      <c r="BG29" s="14"/>
      <c r="BH29" s="14"/>
      <c r="BI29" s="14"/>
      <c r="BJ29" s="14"/>
      <c r="BK29" s="14"/>
      <c r="BL29" s="14"/>
      <c r="BM29" s="8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 t="s">
        <v>822</v>
      </c>
      <c r="B30" s="12" t="s">
        <v>831</v>
      </c>
      <c r="C30" s="12" t="s">
        <v>835</v>
      </c>
      <c r="D30" s="11" t="str">
        <f t="shared" si="0"/>
        <v>GCPR_40</v>
      </c>
      <c r="E30" s="11"/>
      <c r="F30" s="148">
        <v>1997</v>
      </c>
      <c r="G30" s="149">
        <v>11</v>
      </c>
      <c r="H30" s="149">
        <v>15</v>
      </c>
      <c r="I30" s="23"/>
      <c r="J30" s="12">
        <v>20</v>
      </c>
      <c r="K30" s="12">
        <v>40</v>
      </c>
      <c r="L30" s="14"/>
      <c r="M30" s="14"/>
      <c r="N30" s="14"/>
      <c r="O30" s="14"/>
      <c r="P30" s="14"/>
      <c r="Q30" s="14"/>
      <c r="R30" s="14">
        <v>1.3130105000056953</v>
      </c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>
        <v>0.44074079999999993</v>
      </c>
      <c r="AQ30" s="18"/>
      <c r="AR30" s="18"/>
      <c r="AS30" s="14">
        <v>3.5000000000000003E-2</v>
      </c>
      <c r="AT30" s="14"/>
      <c r="AU30" s="14"/>
      <c r="AV30" s="14">
        <v>3.258</v>
      </c>
      <c r="AW30" s="14">
        <v>-24.196999999999999</v>
      </c>
      <c r="AX30" s="8" t="s">
        <v>868</v>
      </c>
      <c r="AY30" s="8" t="s">
        <v>852</v>
      </c>
      <c r="AZ30" s="14"/>
      <c r="BA30" s="8">
        <v>-16.16</v>
      </c>
      <c r="BB30" s="8">
        <v>5.4</v>
      </c>
      <c r="BC30" s="14"/>
      <c r="BD30" s="8"/>
      <c r="BE30" s="14"/>
      <c r="BF30" s="14"/>
      <c r="BG30" s="14"/>
      <c r="BH30" s="14"/>
      <c r="BI30" s="14"/>
      <c r="BJ30" s="14"/>
      <c r="BK30" s="14"/>
      <c r="BL30" s="14"/>
      <c r="BM30" s="8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 t="s">
        <v>822</v>
      </c>
      <c r="B31" s="12" t="s">
        <v>831</v>
      </c>
      <c r="C31" s="12" t="s">
        <v>835</v>
      </c>
      <c r="D31" s="11" t="str">
        <f t="shared" si="0"/>
        <v>GCPR_60</v>
      </c>
      <c r="E31" s="11"/>
      <c r="F31" s="148">
        <v>1997</v>
      </c>
      <c r="G31" s="149">
        <v>11</v>
      </c>
      <c r="H31" s="149">
        <v>15</v>
      </c>
      <c r="I31" s="23"/>
      <c r="J31" s="12">
        <v>40</v>
      </c>
      <c r="K31" s="12">
        <v>60</v>
      </c>
      <c r="L31" s="14"/>
      <c r="M31" s="14"/>
      <c r="N31" s="14"/>
      <c r="O31" s="14"/>
      <c r="P31" s="14"/>
      <c r="Q31" s="14"/>
      <c r="R31" s="14">
        <v>1.413384565519048</v>
      </c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>
        <v>0.31035119999999994</v>
      </c>
      <c r="AQ31" s="18"/>
      <c r="AR31" s="18"/>
      <c r="AS31" s="14">
        <v>2.9000000000000001E-2</v>
      </c>
      <c r="AT31" s="14"/>
      <c r="AU31" s="14"/>
      <c r="AV31" s="14">
        <v>3.5430000000000001</v>
      </c>
      <c r="AW31" s="14">
        <v>-23.292999999999999</v>
      </c>
      <c r="AX31" s="8" t="s">
        <v>868</v>
      </c>
      <c r="AY31" s="8" t="s">
        <v>853</v>
      </c>
      <c r="AZ31" s="14"/>
      <c r="BA31" s="8">
        <v>-84.09</v>
      </c>
      <c r="BB31" s="8">
        <v>3.75</v>
      </c>
      <c r="BC31" s="14"/>
      <c r="BD31" s="8"/>
      <c r="BE31" s="14"/>
      <c r="BF31" s="14"/>
      <c r="BG31" s="14"/>
      <c r="BH31" s="14"/>
      <c r="BI31" s="14"/>
      <c r="BJ31" s="14"/>
      <c r="BK31" s="14"/>
      <c r="BL31" s="14"/>
      <c r="BM31" s="8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 t="s">
        <v>822</v>
      </c>
      <c r="B32" s="12" t="s">
        <v>832</v>
      </c>
      <c r="C32" s="12" t="s">
        <v>836</v>
      </c>
      <c r="D32" s="11" t="str">
        <f t="shared" si="0"/>
        <v>NFPR_5</v>
      </c>
      <c r="E32" s="11"/>
      <c r="F32" s="148">
        <v>1997</v>
      </c>
      <c r="G32" s="149">
        <v>11</v>
      </c>
      <c r="H32" s="149">
        <v>14</v>
      </c>
      <c r="I32" s="23"/>
      <c r="J32" s="12">
        <v>0</v>
      </c>
      <c r="K32" s="12">
        <v>5</v>
      </c>
      <c r="L32" s="14"/>
      <c r="M32" s="14"/>
      <c r="N32" s="14"/>
      <c r="O32" s="14"/>
      <c r="P32" s="14"/>
      <c r="Q32" s="14"/>
      <c r="R32" s="14">
        <v>1.3033698042765069</v>
      </c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>
        <v>1.1142407999999999</v>
      </c>
      <c r="AQ32" s="18"/>
      <c r="AR32" s="18"/>
      <c r="AS32" s="14">
        <v>0.1</v>
      </c>
      <c r="AT32" s="14"/>
      <c r="AU32" s="14"/>
      <c r="AV32" s="14">
        <v>2.2650000000000001</v>
      </c>
      <c r="AW32" s="14">
        <v>-25.109000000000002</v>
      </c>
      <c r="AX32" s="8" t="s">
        <v>868</v>
      </c>
      <c r="AY32" s="8" t="s">
        <v>854</v>
      </c>
      <c r="AZ32" s="14"/>
      <c r="BA32" s="8">
        <v>153.82</v>
      </c>
      <c r="BB32" s="8">
        <v>5.62</v>
      </c>
      <c r="BC32" s="14"/>
      <c r="BD32" s="8"/>
      <c r="BE32" s="14"/>
      <c r="BF32" s="14"/>
      <c r="BG32" s="14"/>
      <c r="BH32" s="14"/>
      <c r="BI32" s="14"/>
      <c r="BJ32" s="14"/>
      <c r="BK32" s="14"/>
      <c r="BL32" s="14"/>
      <c r="BM32" s="8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 t="s">
        <v>822</v>
      </c>
      <c r="B33" s="12" t="s">
        <v>832</v>
      </c>
      <c r="C33" s="12" t="s">
        <v>836</v>
      </c>
      <c r="D33" s="11" t="str">
        <f t="shared" si="0"/>
        <v>NFPR_10</v>
      </c>
      <c r="E33" s="11"/>
      <c r="F33" s="148">
        <v>1997</v>
      </c>
      <c r="G33" s="149">
        <v>11</v>
      </c>
      <c r="H33" s="149">
        <v>14</v>
      </c>
      <c r="I33" s="23"/>
      <c r="J33" s="12">
        <v>5</v>
      </c>
      <c r="K33" s="12">
        <v>10</v>
      </c>
      <c r="L33" s="14"/>
      <c r="M33" s="14"/>
      <c r="N33" s="14"/>
      <c r="O33" s="14"/>
      <c r="P33" s="14"/>
      <c r="Q33" s="14"/>
      <c r="R33" s="14">
        <v>1.487789254777254</v>
      </c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>
        <v>0.87178079999999991</v>
      </c>
      <c r="AQ33" s="18"/>
      <c r="AR33" s="18"/>
      <c r="AS33" s="14">
        <v>8.4000000000000005E-2</v>
      </c>
      <c r="AT33" s="14"/>
      <c r="AU33" s="14"/>
      <c r="AV33" s="14">
        <v>3.0310000000000001</v>
      </c>
      <c r="AW33" s="14">
        <v>-23.65</v>
      </c>
      <c r="AX33" s="8" t="s">
        <v>868</v>
      </c>
      <c r="AY33" s="8" t="s">
        <v>855</v>
      </c>
      <c r="AZ33" s="14"/>
      <c r="BA33" s="8">
        <v>153.38</v>
      </c>
      <c r="BB33" s="8">
        <v>5.97</v>
      </c>
      <c r="BC33" s="14"/>
      <c r="BD33" s="8"/>
      <c r="BE33" s="14"/>
      <c r="BF33" s="14"/>
      <c r="BG33" s="14"/>
      <c r="BH33" s="14"/>
      <c r="BI33" s="14"/>
      <c r="BJ33" s="14"/>
      <c r="BK33" s="14"/>
      <c r="BL33" s="14"/>
      <c r="BM33" s="8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 t="s">
        <v>822</v>
      </c>
      <c r="B34" s="12" t="s">
        <v>832</v>
      </c>
      <c r="C34" s="12" t="s">
        <v>836</v>
      </c>
      <c r="D34" s="11" t="str">
        <f t="shared" si="0"/>
        <v>NFPR_20</v>
      </c>
      <c r="E34" s="11"/>
      <c r="F34" s="148">
        <v>1997</v>
      </c>
      <c r="G34" s="149">
        <v>11</v>
      </c>
      <c r="H34" s="149">
        <v>14</v>
      </c>
      <c r="I34" s="23"/>
      <c r="J34" s="12">
        <v>10</v>
      </c>
      <c r="K34" s="12">
        <v>20</v>
      </c>
      <c r="L34" s="14"/>
      <c r="M34" s="14"/>
      <c r="N34" s="14"/>
      <c r="O34" s="14"/>
      <c r="P34" s="14"/>
      <c r="Q34" s="14"/>
      <c r="R34" s="14">
        <v>1.6102582064302156</v>
      </c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>
        <v>0.59052719999999992</v>
      </c>
      <c r="AQ34" s="18"/>
      <c r="AR34" s="18"/>
      <c r="AS34" s="14">
        <v>5.8000000000000003E-2</v>
      </c>
      <c r="AT34" s="14"/>
      <c r="AU34" s="14"/>
      <c r="AV34" s="14">
        <v>3.7570000000000001</v>
      </c>
      <c r="AW34" s="14">
        <v>-22.914000000000001</v>
      </c>
      <c r="AX34" s="8" t="s">
        <v>868</v>
      </c>
      <c r="AY34" s="8" t="s">
        <v>856</v>
      </c>
      <c r="AZ34" s="14"/>
      <c r="BA34" s="8">
        <v>104.2</v>
      </c>
      <c r="BB34" s="8">
        <v>6.3</v>
      </c>
      <c r="BC34" s="14"/>
      <c r="BD34" s="8"/>
      <c r="BE34" s="14"/>
      <c r="BF34" s="14"/>
      <c r="BG34" s="14"/>
      <c r="BH34" s="14"/>
      <c r="BI34" s="14"/>
      <c r="BJ34" s="14"/>
      <c r="BK34" s="14"/>
      <c r="BL34" s="14"/>
      <c r="BM34" s="8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 t="s">
        <v>822</v>
      </c>
      <c r="B35" s="12" t="s">
        <v>832</v>
      </c>
      <c r="C35" s="12" t="s">
        <v>836</v>
      </c>
      <c r="D35" s="11" t="str">
        <f t="shared" si="0"/>
        <v>NFPR_40</v>
      </c>
      <c r="E35" s="11"/>
      <c r="F35" s="148">
        <v>1997</v>
      </c>
      <c r="G35" s="149">
        <v>11</v>
      </c>
      <c r="H35" s="149">
        <v>14</v>
      </c>
      <c r="I35" s="23"/>
      <c r="J35" s="12">
        <v>20</v>
      </c>
      <c r="K35" s="12">
        <v>40</v>
      </c>
      <c r="L35" s="14"/>
      <c r="M35" s="14"/>
      <c r="N35" s="14"/>
      <c r="O35" s="14"/>
      <c r="P35" s="14"/>
      <c r="Q35" s="14"/>
      <c r="R35" s="14">
        <v>1.557465491251232</v>
      </c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>
        <v>0.22198799999999999</v>
      </c>
      <c r="AQ35" s="18"/>
      <c r="AR35" s="18"/>
      <c r="AS35" s="14">
        <v>2.9000000000000001E-2</v>
      </c>
      <c r="AT35" s="14"/>
      <c r="AU35" s="14"/>
      <c r="AV35" s="14">
        <v>2.7869999999999999</v>
      </c>
      <c r="AW35" s="14">
        <v>-22.661999999999999</v>
      </c>
      <c r="AX35" s="8" t="s">
        <v>868</v>
      </c>
      <c r="AY35" s="8" t="s">
        <v>857</v>
      </c>
      <c r="AZ35" s="14"/>
      <c r="BA35" s="8">
        <v>-192.12</v>
      </c>
      <c r="BB35" s="8">
        <v>4.12</v>
      </c>
      <c r="BC35" s="14"/>
      <c r="BD35" s="8"/>
      <c r="BE35" s="14"/>
      <c r="BF35" s="14"/>
      <c r="BG35" s="14"/>
      <c r="BH35" s="14"/>
      <c r="BI35" s="14"/>
      <c r="BJ35" s="14"/>
      <c r="BK35" s="14"/>
      <c r="BL35" s="14"/>
      <c r="BM35" s="8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 t="s">
        <v>822</v>
      </c>
      <c r="B36" s="12" t="s">
        <v>832</v>
      </c>
      <c r="C36" s="12" t="s">
        <v>836</v>
      </c>
      <c r="D36" s="11" t="str">
        <f t="shared" si="0"/>
        <v>NFPR_60</v>
      </c>
      <c r="E36" s="11"/>
      <c r="F36" s="148">
        <v>1997</v>
      </c>
      <c r="G36" s="149">
        <v>11</v>
      </c>
      <c r="H36" s="149">
        <v>14</v>
      </c>
      <c r="I36" s="23"/>
      <c r="J36" s="12">
        <v>40</v>
      </c>
      <c r="K36" s="12">
        <v>60</v>
      </c>
      <c r="L36" s="14"/>
      <c r="M36" s="14"/>
      <c r="N36" s="14"/>
      <c r="O36" s="14"/>
      <c r="P36" s="14"/>
      <c r="Q36" s="14"/>
      <c r="R36" s="14">
        <v>1.7272555934510752</v>
      </c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>
        <v>0.2252208</v>
      </c>
      <c r="AQ36" s="18"/>
      <c r="AR36" s="18"/>
      <c r="AS36" s="14">
        <v>2.5999999999999999E-2</v>
      </c>
      <c r="AT36" s="14"/>
      <c r="AU36" s="14"/>
      <c r="AV36" s="14">
        <v>2.0249999999999999</v>
      </c>
      <c r="AW36" s="14">
        <v>-22.998999999999999</v>
      </c>
      <c r="AX36" s="8" t="s">
        <v>868</v>
      </c>
      <c r="AY36" s="8" t="s">
        <v>858</v>
      </c>
      <c r="AZ36" s="14"/>
      <c r="BA36" s="8">
        <v>-208.9</v>
      </c>
      <c r="BB36" s="8">
        <v>4.8</v>
      </c>
      <c r="BC36" s="14"/>
      <c r="BD36" s="8"/>
      <c r="BE36" s="14"/>
      <c r="BF36" s="14"/>
      <c r="BG36" s="14"/>
      <c r="BH36" s="14"/>
      <c r="BI36" s="14"/>
      <c r="BJ36" s="14"/>
      <c r="BK36" s="14"/>
      <c r="BL36" s="14"/>
      <c r="BM36" s="8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 t="s">
        <v>822</v>
      </c>
      <c r="B37" s="12" t="s">
        <v>831</v>
      </c>
      <c r="C37" s="12" t="s">
        <v>837</v>
      </c>
      <c r="D37" s="11" t="str">
        <f t="shared" si="0"/>
        <v>GCPU*_-2</v>
      </c>
      <c r="E37" s="11"/>
      <c r="F37" s="148">
        <v>1997</v>
      </c>
      <c r="G37" s="149">
        <v>11</v>
      </c>
      <c r="H37" s="149">
        <v>15</v>
      </c>
      <c r="I37" s="23"/>
      <c r="J37" s="12">
        <v>-4</v>
      </c>
      <c r="K37" s="12">
        <v>-2</v>
      </c>
      <c r="L37" s="14"/>
      <c r="M37" s="14"/>
      <c r="N37" s="14"/>
      <c r="O37" s="14"/>
      <c r="P37" s="14"/>
      <c r="Q37" s="14"/>
      <c r="R37" s="14">
        <v>1.7772E-2</v>
      </c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>
        <v>26.17</v>
      </c>
      <c r="AQ37" s="18"/>
      <c r="AR37" s="18"/>
      <c r="AS37" s="14">
        <v>1.04</v>
      </c>
      <c r="AT37" s="14"/>
      <c r="AU37" s="14"/>
      <c r="AV37" s="14">
        <v>-5.23</v>
      </c>
      <c r="AW37" s="14">
        <v>-27.95</v>
      </c>
      <c r="AX37" s="8" t="s">
        <v>868</v>
      </c>
      <c r="AY37" s="8" t="s">
        <v>867</v>
      </c>
      <c r="AZ37" s="14"/>
      <c r="BA37" s="8" t="s">
        <v>867</v>
      </c>
      <c r="BB37" s="8" t="s">
        <v>867</v>
      </c>
      <c r="BC37" s="14"/>
      <c r="BD37" s="8"/>
      <c r="BE37" s="14"/>
      <c r="BF37" s="14"/>
      <c r="BG37" s="14"/>
      <c r="BH37" s="14"/>
      <c r="BI37" s="14"/>
      <c r="BJ37" s="14"/>
      <c r="BK37" s="14"/>
      <c r="BL37" s="14"/>
      <c r="BM37" s="8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 t="s">
        <v>822</v>
      </c>
      <c r="B38" s="12" t="s">
        <v>831</v>
      </c>
      <c r="C38" s="12" t="s">
        <v>837</v>
      </c>
      <c r="D38" s="11" t="str">
        <f t="shared" si="0"/>
        <v>GCPU*_-1</v>
      </c>
      <c r="E38" s="11"/>
      <c r="F38" s="148">
        <v>1997</v>
      </c>
      <c r="G38" s="149">
        <v>11</v>
      </c>
      <c r="H38" s="149">
        <v>15</v>
      </c>
      <c r="I38" s="23"/>
      <c r="J38" s="12">
        <v>-6</v>
      </c>
      <c r="K38" s="12">
        <v>-1</v>
      </c>
      <c r="L38" s="14"/>
      <c r="M38" s="14"/>
      <c r="N38" s="14"/>
      <c r="O38" s="14"/>
      <c r="P38" s="14"/>
      <c r="Q38" s="14"/>
      <c r="R38" s="14">
        <v>5.9768000000000009E-2</v>
      </c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>
        <v>46.62</v>
      </c>
      <c r="AQ38" s="18"/>
      <c r="AR38" s="18"/>
      <c r="AS38" s="14">
        <v>1.08</v>
      </c>
      <c r="AT38" s="14"/>
      <c r="AU38" s="14"/>
      <c r="AV38" s="14">
        <v>-6.7</v>
      </c>
      <c r="AW38" s="14">
        <v>-28.36</v>
      </c>
      <c r="AX38" s="8" t="s">
        <v>868</v>
      </c>
      <c r="AY38" s="8" t="s">
        <v>867</v>
      </c>
      <c r="AZ38" s="14"/>
      <c r="BA38" s="8" t="s">
        <v>867</v>
      </c>
      <c r="BB38" s="8" t="s">
        <v>867</v>
      </c>
      <c r="BC38" s="14"/>
      <c r="BD38" s="8"/>
      <c r="BE38" s="14"/>
      <c r="BF38" s="14"/>
      <c r="BG38" s="14"/>
      <c r="BH38" s="14"/>
      <c r="BI38" s="14"/>
      <c r="BJ38" s="14"/>
      <c r="BK38" s="14"/>
      <c r="BL38" s="14"/>
      <c r="BM38" s="8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 t="s">
        <v>822</v>
      </c>
      <c r="B39" s="12" t="s">
        <v>831</v>
      </c>
      <c r="C39" s="12" t="s">
        <v>837</v>
      </c>
      <c r="D39" s="11" t="str">
        <f t="shared" si="0"/>
        <v>GCPU*_2</v>
      </c>
      <c r="E39" s="11"/>
      <c r="F39" s="148">
        <v>1996</v>
      </c>
      <c r="G39" s="149">
        <v>12</v>
      </c>
      <c r="H39" s="136">
        <v>4</v>
      </c>
      <c r="I39" s="23"/>
      <c r="J39" s="12">
        <v>0</v>
      </c>
      <c r="K39" s="12">
        <v>2</v>
      </c>
      <c r="L39" s="14"/>
      <c r="M39" s="14"/>
      <c r="N39" s="14"/>
      <c r="O39" s="14"/>
      <c r="P39" s="14"/>
      <c r="Q39" s="14"/>
      <c r="R39" s="14">
        <v>0.19799805329755607</v>
      </c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>
        <v>16.728999999999999</v>
      </c>
      <c r="AQ39" s="18"/>
      <c r="AR39" s="18"/>
      <c r="AS39" s="14">
        <v>0.73499999999999999</v>
      </c>
      <c r="AT39" s="14"/>
      <c r="AU39" s="14"/>
      <c r="AV39" s="14">
        <v>-2.9529999999999998</v>
      </c>
      <c r="AW39" s="14">
        <v>-27.794</v>
      </c>
      <c r="AX39" s="8" t="s">
        <v>868</v>
      </c>
      <c r="AY39" s="8" t="s">
        <v>867</v>
      </c>
      <c r="AZ39" s="14"/>
      <c r="BA39" s="8" t="s">
        <v>867</v>
      </c>
      <c r="BB39" s="8" t="s">
        <v>867</v>
      </c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 t="s">
        <v>822</v>
      </c>
      <c r="B40" s="12" t="s">
        <v>831</v>
      </c>
      <c r="C40" s="12" t="s">
        <v>837</v>
      </c>
      <c r="D40" s="11" t="str">
        <f t="shared" si="0"/>
        <v>GCPU*_7</v>
      </c>
      <c r="E40" s="11"/>
      <c r="F40" s="148">
        <v>1996</v>
      </c>
      <c r="G40" s="149">
        <v>12</v>
      </c>
      <c r="H40" s="136">
        <v>4</v>
      </c>
      <c r="I40" s="23"/>
      <c r="J40" s="12">
        <v>2</v>
      </c>
      <c r="K40" s="12">
        <v>7</v>
      </c>
      <c r="L40" s="14"/>
      <c r="M40" s="14"/>
      <c r="N40" s="14"/>
      <c r="O40" s="14"/>
      <c r="P40" s="14"/>
      <c r="Q40" s="14"/>
      <c r="R40" s="14">
        <v>1.1576934206718754</v>
      </c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>
        <v>1.3360000000000001</v>
      </c>
      <c r="AQ40" s="18"/>
      <c r="AR40" s="18"/>
      <c r="AS40" s="14">
        <v>6.0999999999999999E-2</v>
      </c>
      <c r="AT40" s="14"/>
      <c r="AU40" s="14"/>
      <c r="AV40" s="14">
        <v>1.27</v>
      </c>
      <c r="AW40" s="14">
        <v>-26.46</v>
      </c>
      <c r="AX40" s="8" t="s">
        <v>868</v>
      </c>
      <c r="AY40" s="8" t="s">
        <v>867</v>
      </c>
      <c r="AZ40" s="14"/>
      <c r="BA40" s="8" t="s">
        <v>867</v>
      </c>
      <c r="BB40" s="8" t="s">
        <v>867</v>
      </c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 t="s">
        <v>822</v>
      </c>
      <c r="B41" s="12" t="s">
        <v>831</v>
      </c>
      <c r="C41" s="12" t="s">
        <v>837</v>
      </c>
      <c r="D41" s="11" t="str">
        <f t="shared" si="0"/>
        <v>GCPU*_12</v>
      </c>
      <c r="E41" s="11"/>
      <c r="F41" s="148">
        <v>1996</v>
      </c>
      <c r="G41" s="149">
        <v>12</v>
      </c>
      <c r="H41" s="136">
        <v>4</v>
      </c>
      <c r="I41" s="23"/>
      <c r="J41" s="12">
        <v>7</v>
      </c>
      <c r="K41" s="12">
        <v>12</v>
      </c>
      <c r="L41" s="14"/>
      <c r="M41" s="14"/>
      <c r="N41" s="14"/>
      <c r="O41" s="14"/>
      <c r="P41" s="14"/>
      <c r="Q41" s="14"/>
      <c r="R41" s="14">
        <v>1.3193539052429433</v>
      </c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>
        <v>0.64500000000000002</v>
      </c>
      <c r="AQ41" s="18"/>
      <c r="AR41" s="18"/>
      <c r="AS41" s="14">
        <v>5.5E-2</v>
      </c>
      <c r="AT41" s="14"/>
      <c r="AU41" s="14"/>
      <c r="AV41" s="14">
        <v>2.6840000000000002</v>
      </c>
      <c r="AW41" s="14">
        <v>-25.018000000000001</v>
      </c>
      <c r="AX41" s="8" t="s">
        <v>868</v>
      </c>
      <c r="AY41" s="8" t="s">
        <v>867</v>
      </c>
      <c r="AZ41" s="14"/>
      <c r="BA41" s="8" t="s">
        <v>867</v>
      </c>
      <c r="BB41" s="8" t="s">
        <v>867</v>
      </c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 t="s">
        <v>822</v>
      </c>
      <c r="B42" s="12" t="s">
        <v>831</v>
      </c>
      <c r="C42" s="12" t="s">
        <v>837</v>
      </c>
      <c r="D42" s="11" t="str">
        <f t="shared" si="0"/>
        <v>GCPU*_20</v>
      </c>
      <c r="E42" s="11"/>
      <c r="F42" s="148">
        <v>1996</v>
      </c>
      <c r="G42" s="149">
        <v>12</v>
      </c>
      <c r="H42" s="136">
        <v>4</v>
      </c>
      <c r="I42" s="23"/>
      <c r="J42" s="12">
        <v>12</v>
      </c>
      <c r="K42" s="12">
        <v>20</v>
      </c>
      <c r="L42" s="14"/>
      <c r="M42" s="14"/>
      <c r="N42" s="14"/>
      <c r="O42" s="14"/>
      <c r="P42" s="14"/>
      <c r="Q42" s="14"/>
      <c r="R42" s="14">
        <v>1.1338325046694555</v>
      </c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>
        <v>0.58699999999999997</v>
      </c>
      <c r="AQ42" s="18"/>
      <c r="AR42" s="18"/>
      <c r="AS42" s="14">
        <v>5.0999999999999997E-2</v>
      </c>
      <c r="AT42" s="14"/>
      <c r="AU42" s="14"/>
      <c r="AV42" s="14">
        <v>3.7690000000000001</v>
      </c>
      <c r="AW42" s="14">
        <v>-24.503</v>
      </c>
      <c r="AX42" s="8" t="s">
        <v>868</v>
      </c>
      <c r="AY42" s="8" t="s">
        <v>859</v>
      </c>
      <c r="AZ42" s="14"/>
      <c r="BA42" s="8">
        <v>139.1</v>
      </c>
      <c r="BB42" s="8">
        <v>6.7</v>
      </c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 t="s">
        <v>822</v>
      </c>
      <c r="B43" s="12" t="s">
        <v>831</v>
      </c>
      <c r="C43" s="12" t="s">
        <v>837</v>
      </c>
      <c r="D43" s="11" t="str">
        <f t="shared" si="0"/>
        <v>GCPU*_26.2</v>
      </c>
      <c r="E43" s="11"/>
      <c r="F43" s="148">
        <v>1996</v>
      </c>
      <c r="G43" s="149">
        <v>12</v>
      </c>
      <c r="H43" s="136">
        <v>4</v>
      </c>
      <c r="I43" s="23"/>
      <c r="J43" s="12">
        <v>20</v>
      </c>
      <c r="K43" s="12">
        <v>26.2</v>
      </c>
      <c r="L43" s="14"/>
      <c r="M43" s="14"/>
      <c r="N43" s="14"/>
      <c r="O43" s="14"/>
      <c r="P43" s="14"/>
      <c r="Q43" s="14"/>
      <c r="R43" s="14">
        <v>1.0456482205153927</v>
      </c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>
        <v>0.51100000000000001</v>
      </c>
      <c r="AQ43" s="18"/>
      <c r="AR43" s="18"/>
      <c r="AS43" s="14">
        <v>4.8000000000000001E-2</v>
      </c>
      <c r="AT43" s="14"/>
      <c r="AU43" s="14"/>
      <c r="AV43" s="14">
        <v>4.0679999999999996</v>
      </c>
      <c r="AW43" s="14">
        <v>-24.555</v>
      </c>
      <c r="AX43" s="8" t="s">
        <v>868</v>
      </c>
      <c r="AY43" s="8" t="s">
        <v>867</v>
      </c>
      <c r="AZ43" s="14"/>
      <c r="BA43" s="8" t="s">
        <v>867</v>
      </c>
      <c r="BB43" s="8" t="s">
        <v>867</v>
      </c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 t="s">
        <v>822</v>
      </c>
      <c r="B44" s="12" t="s">
        <v>831</v>
      </c>
      <c r="C44" s="12" t="s">
        <v>837</v>
      </c>
      <c r="D44" s="11" t="str">
        <f t="shared" si="0"/>
        <v>GCPU*_32.5</v>
      </c>
      <c r="E44" s="11"/>
      <c r="F44" s="148">
        <v>1996</v>
      </c>
      <c r="G44" s="149">
        <v>12</v>
      </c>
      <c r="H44" s="136">
        <v>4</v>
      </c>
      <c r="I44" s="23"/>
      <c r="J44" s="12">
        <v>26.2</v>
      </c>
      <c r="K44" s="12">
        <v>32.5</v>
      </c>
      <c r="L44" s="14"/>
      <c r="M44" s="14"/>
      <c r="N44" s="14"/>
      <c r="O44" s="14"/>
      <c r="P44" s="14"/>
      <c r="Q44" s="14"/>
      <c r="R44" s="14">
        <v>1.2061746628868404</v>
      </c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>
        <v>0.34300000000000003</v>
      </c>
      <c r="AQ44" s="18"/>
      <c r="AR44" s="18"/>
      <c r="AS44" s="14">
        <v>3.7999999999999999E-2</v>
      </c>
      <c r="AT44" s="14"/>
      <c r="AU44" s="14"/>
      <c r="AV44" s="14">
        <v>3.234</v>
      </c>
      <c r="AW44" s="14">
        <v>-23.317</v>
      </c>
      <c r="AX44" s="8" t="s">
        <v>868</v>
      </c>
      <c r="AY44" s="8" t="s">
        <v>867</v>
      </c>
      <c r="AZ44" s="14"/>
      <c r="BA44" s="8" t="s">
        <v>867</v>
      </c>
      <c r="BB44" s="8" t="s">
        <v>867</v>
      </c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 t="s">
        <v>822</v>
      </c>
      <c r="B45" s="12" t="s">
        <v>831</v>
      </c>
      <c r="C45" s="12" t="s">
        <v>837</v>
      </c>
      <c r="D45" s="11" t="str">
        <f t="shared" si="0"/>
        <v>GCPU*_40</v>
      </c>
      <c r="E45" s="11"/>
      <c r="F45" s="148">
        <v>1996</v>
      </c>
      <c r="G45" s="149">
        <v>12</v>
      </c>
      <c r="H45" s="136">
        <v>4</v>
      </c>
      <c r="I45" s="23"/>
      <c r="J45" s="12">
        <v>32.5</v>
      </c>
      <c r="K45" s="12">
        <v>40</v>
      </c>
      <c r="L45" s="14"/>
      <c r="M45" s="14"/>
      <c r="N45" s="14"/>
      <c r="O45" s="14"/>
      <c r="P45" s="14"/>
      <c r="Q45" s="14"/>
      <c r="R45" s="14">
        <v>1.2074746358701847</v>
      </c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>
        <v>0.23100000000000001</v>
      </c>
      <c r="AQ45" s="18"/>
      <c r="AR45" s="18"/>
      <c r="AS45" s="14">
        <v>3.1E-2</v>
      </c>
      <c r="AT45" s="14"/>
      <c r="AU45" s="14"/>
      <c r="AV45" s="14">
        <v>2.3149999999999999</v>
      </c>
      <c r="AW45" s="14">
        <v>-23.54</v>
      </c>
      <c r="AX45" s="8" t="s">
        <v>868</v>
      </c>
      <c r="AY45" s="8" t="s">
        <v>860</v>
      </c>
      <c r="AZ45" s="14"/>
      <c r="BA45" s="8">
        <v>112.9</v>
      </c>
      <c r="BB45" s="8">
        <v>5.3</v>
      </c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s="157" customFormat="1" ht="14">
      <c r="A46" s="158" t="s">
        <v>822</v>
      </c>
      <c r="B46" s="94" t="s">
        <v>831</v>
      </c>
      <c r="C46" s="94" t="s">
        <v>899</v>
      </c>
      <c r="D46" s="155" t="str">
        <f t="shared" si="0"/>
        <v>GCPU-1_5</v>
      </c>
      <c r="E46" s="155"/>
      <c r="F46" s="156">
        <v>1997</v>
      </c>
      <c r="G46" s="159">
        <v>11</v>
      </c>
      <c r="H46" s="159">
        <v>15</v>
      </c>
      <c r="I46" s="23"/>
      <c r="J46" s="94">
        <v>0</v>
      </c>
      <c r="K46" s="94">
        <v>5</v>
      </c>
      <c r="L46" s="158"/>
      <c r="M46" s="158"/>
      <c r="N46" s="158"/>
      <c r="O46" s="158"/>
      <c r="P46" s="158"/>
      <c r="Q46" s="158"/>
      <c r="R46" s="158">
        <v>0.85282036452424426</v>
      </c>
      <c r="S46" s="158"/>
      <c r="T46" s="158"/>
      <c r="U46" s="158"/>
      <c r="V46" s="158"/>
      <c r="W46" s="158"/>
      <c r="X46" s="158"/>
      <c r="Y46" s="23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>
        <v>3.2749999999999999</v>
      </c>
      <c r="AQ46" s="158"/>
      <c r="AR46" s="158"/>
      <c r="AS46" s="158">
        <v>0.122</v>
      </c>
      <c r="AT46" s="158"/>
      <c r="AU46" s="158"/>
      <c r="AV46" s="158">
        <v>0.01</v>
      </c>
      <c r="AW46" s="158">
        <v>-26.96</v>
      </c>
      <c r="AX46" s="23" t="s">
        <v>868</v>
      </c>
      <c r="AY46" s="23" t="s">
        <v>867</v>
      </c>
      <c r="AZ46" s="158"/>
      <c r="BA46" s="23" t="s">
        <v>867</v>
      </c>
      <c r="BB46" s="23" t="s">
        <v>867</v>
      </c>
      <c r="BC46" s="158"/>
      <c r="BD46" s="158"/>
      <c r="BE46" s="158"/>
      <c r="BF46" s="158"/>
      <c r="BG46" s="158"/>
      <c r="BH46" s="158"/>
      <c r="BI46" s="158"/>
      <c r="BJ46" s="158"/>
      <c r="BK46" s="158"/>
      <c r="BL46" s="158"/>
      <c r="BM46" s="158"/>
      <c r="BN46" s="158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  <c r="CL46" s="158"/>
      <c r="CM46" s="158"/>
      <c r="CN46" s="158"/>
      <c r="CO46" s="158"/>
      <c r="CP46" s="158"/>
      <c r="CQ46" s="158"/>
      <c r="CR46" s="158"/>
      <c r="CS46" s="158"/>
    </row>
    <row r="47" spans="1:97" s="157" customFormat="1" ht="14">
      <c r="A47" s="158" t="s">
        <v>822</v>
      </c>
      <c r="B47" s="94" t="s">
        <v>831</v>
      </c>
      <c r="C47" s="94" t="s">
        <v>899</v>
      </c>
      <c r="D47" s="155" t="str">
        <f t="shared" si="0"/>
        <v>GCPU-1_10</v>
      </c>
      <c r="E47" s="155"/>
      <c r="F47" s="156">
        <v>1997</v>
      </c>
      <c r="G47" s="159">
        <v>11</v>
      </c>
      <c r="H47" s="159">
        <v>15</v>
      </c>
      <c r="I47" s="23"/>
      <c r="J47" s="94">
        <v>5</v>
      </c>
      <c r="K47" s="94">
        <v>10</v>
      </c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23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>
        <v>0.66600000000000004</v>
      </c>
      <c r="AQ47" s="158"/>
      <c r="AR47" s="158"/>
      <c r="AS47" s="158">
        <v>3.6999999999999998E-2</v>
      </c>
      <c r="AT47" s="158"/>
      <c r="AU47" s="158"/>
      <c r="AV47" s="158">
        <v>3.61</v>
      </c>
      <c r="AW47" s="158">
        <v>-25.7</v>
      </c>
      <c r="AX47" s="23" t="s">
        <v>868</v>
      </c>
      <c r="AY47" s="23" t="s">
        <v>867</v>
      </c>
      <c r="AZ47" s="158"/>
      <c r="BA47" s="23" t="s">
        <v>867</v>
      </c>
      <c r="BB47" s="23" t="s">
        <v>867</v>
      </c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8"/>
      <c r="BS47" s="158"/>
      <c r="BT47" s="158"/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  <c r="CL47" s="158"/>
      <c r="CM47" s="158"/>
      <c r="CN47" s="158"/>
      <c r="CO47" s="158"/>
      <c r="CP47" s="158"/>
      <c r="CQ47" s="158"/>
      <c r="CR47" s="158"/>
      <c r="CS47" s="158"/>
    </row>
    <row r="48" spans="1:97" s="157" customFormat="1" ht="14">
      <c r="A48" s="158" t="s">
        <v>822</v>
      </c>
      <c r="B48" s="94" t="s">
        <v>831</v>
      </c>
      <c r="C48" s="94" t="s">
        <v>899</v>
      </c>
      <c r="D48" s="155" t="str">
        <f t="shared" si="0"/>
        <v>GCPU-1_20</v>
      </c>
      <c r="E48" s="155"/>
      <c r="F48" s="156">
        <v>1997</v>
      </c>
      <c r="G48" s="159">
        <v>11</v>
      </c>
      <c r="H48" s="159">
        <v>15</v>
      </c>
      <c r="I48" s="23"/>
      <c r="J48" s="94">
        <v>10</v>
      </c>
      <c r="K48" s="94">
        <v>20</v>
      </c>
      <c r="L48" s="158"/>
      <c r="M48" s="158"/>
      <c r="N48" s="158"/>
      <c r="O48" s="158"/>
      <c r="P48" s="158"/>
      <c r="Q48" s="158"/>
      <c r="R48" s="158">
        <v>1.2602863650797711</v>
      </c>
      <c r="S48" s="158"/>
      <c r="T48" s="158"/>
      <c r="U48" s="158"/>
      <c r="V48" s="158"/>
      <c r="W48" s="158"/>
      <c r="X48" s="158"/>
      <c r="Y48" s="23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>
        <v>0.51900000000000002</v>
      </c>
      <c r="AQ48" s="158"/>
      <c r="AR48" s="158"/>
      <c r="AS48" s="158">
        <v>0.05</v>
      </c>
      <c r="AT48" s="158"/>
      <c r="AU48" s="158"/>
      <c r="AV48" s="158">
        <v>5.32</v>
      </c>
      <c r="AW48" s="158">
        <v>-24.19</v>
      </c>
      <c r="AX48" s="23" t="s">
        <v>868</v>
      </c>
      <c r="AY48" s="23" t="s">
        <v>859</v>
      </c>
      <c r="AZ48" s="158"/>
      <c r="BA48" s="23">
        <v>139.1</v>
      </c>
      <c r="BB48" s="23">
        <v>6.7</v>
      </c>
      <c r="BC48" s="158"/>
      <c r="BD48" s="158"/>
      <c r="BE48" s="158"/>
      <c r="BF48" s="158"/>
      <c r="BG48" s="158"/>
      <c r="BH48" s="158"/>
      <c r="BI48" s="158"/>
      <c r="BJ48" s="158"/>
      <c r="BK48" s="158"/>
      <c r="BL48" s="158"/>
      <c r="BM48" s="158"/>
      <c r="BN48" s="158"/>
      <c r="BO48" s="158"/>
      <c r="BP48" s="158"/>
      <c r="BQ48" s="158"/>
      <c r="BR48" s="158"/>
      <c r="BS48" s="158"/>
      <c r="BT48" s="158"/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  <c r="CL48" s="158"/>
      <c r="CM48" s="158"/>
      <c r="CN48" s="158"/>
      <c r="CO48" s="158"/>
      <c r="CP48" s="158"/>
      <c r="CQ48" s="158"/>
      <c r="CR48" s="158"/>
      <c r="CS48" s="158"/>
    </row>
    <row r="49" spans="1:97" s="157" customFormat="1" ht="14">
      <c r="A49" s="158" t="s">
        <v>822</v>
      </c>
      <c r="B49" s="94" t="s">
        <v>831</v>
      </c>
      <c r="C49" s="94" t="s">
        <v>899</v>
      </c>
      <c r="D49" s="155" t="str">
        <f t="shared" si="0"/>
        <v>GCPU-1_40</v>
      </c>
      <c r="E49" s="155"/>
      <c r="F49" s="156">
        <v>1997</v>
      </c>
      <c r="G49" s="159">
        <v>11</v>
      </c>
      <c r="H49" s="159">
        <v>15</v>
      </c>
      <c r="I49" s="23"/>
      <c r="J49" s="94">
        <v>20</v>
      </c>
      <c r="K49" s="94">
        <v>40</v>
      </c>
      <c r="L49" s="158"/>
      <c r="M49" s="158"/>
      <c r="N49" s="158"/>
      <c r="O49" s="158"/>
      <c r="P49" s="158"/>
      <c r="Q49" s="158"/>
      <c r="R49" s="158">
        <v>1.3221057639262841</v>
      </c>
      <c r="S49" s="158"/>
      <c r="T49" s="158"/>
      <c r="U49" s="158"/>
      <c r="V49" s="158"/>
      <c r="W49" s="158"/>
      <c r="X49" s="158"/>
      <c r="Y49" s="23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>
        <v>0.375</v>
      </c>
      <c r="AQ49" s="158"/>
      <c r="AR49" s="158"/>
      <c r="AS49" s="158">
        <v>2.8000000000000001E-2</v>
      </c>
      <c r="AT49" s="158"/>
      <c r="AU49" s="158"/>
      <c r="AV49" s="158">
        <v>4.92</v>
      </c>
      <c r="AW49" s="158">
        <v>-24.02</v>
      </c>
      <c r="AX49" s="23" t="s">
        <v>868</v>
      </c>
      <c r="AY49" s="23" t="s">
        <v>860</v>
      </c>
      <c r="AZ49" s="158"/>
      <c r="BA49" s="23">
        <v>112.9</v>
      </c>
      <c r="BB49" s="23">
        <v>5.3</v>
      </c>
      <c r="BC49" s="158"/>
      <c r="BD49" s="158"/>
      <c r="BE49" s="158"/>
      <c r="BF49" s="158"/>
      <c r="BG49" s="158"/>
      <c r="BH49" s="158"/>
      <c r="BI49" s="158"/>
      <c r="BJ49" s="158"/>
      <c r="BK49" s="158"/>
      <c r="BL49" s="158"/>
      <c r="BM49" s="158"/>
      <c r="BN49" s="158"/>
      <c r="BO49" s="158"/>
      <c r="BP49" s="158"/>
      <c r="BQ49" s="158"/>
      <c r="BR49" s="158"/>
      <c r="BS49" s="158"/>
      <c r="BT49" s="158"/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  <c r="CL49" s="158"/>
      <c r="CM49" s="158"/>
      <c r="CN49" s="158"/>
      <c r="CO49" s="158"/>
      <c r="CP49" s="158"/>
      <c r="CQ49" s="158"/>
      <c r="CR49" s="158"/>
      <c r="CS49" s="158"/>
    </row>
    <row r="50" spans="1:97" s="157" customFormat="1" ht="14">
      <c r="A50" s="158" t="s">
        <v>822</v>
      </c>
      <c r="B50" s="94" t="s">
        <v>831</v>
      </c>
      <c r="C50" s="94" t="s">
        <v>899</v>
      </c>
      <c r="D50" s="155" t="str">
        <f t="shared" si="0"/>
        <v>GCPU-1_50</v>
      </c>
      <c r="E50" s="155"/>
      <c r="F50" s="156">
        <v>1997</v>
      </c>
      <c r="G50" s="159">
        <v>11</v>
      </c>
      <c r="H50" s="159">
        <v>15</v>
      </c>
      <c r="I50" s="23"/>
      <c r="J50" s="94">
        <v>40</v>
      </c>
      <c r="K50" s="94">
        <v>50</v>
      </c>
      <c r="L50" s="158"/>
      <c r="M50" s="158"/>
      <c r="N50" s="158"/>
      <c r="O50" s="158"/>
      <c r="P50" s="158"/>
      <c r="Q50" s="158"/>
      <c r="R50" s="158">
        <v>1.1438028070693151</v>
      </c>
      <c r="S50" s="158"/>
      <c r="T50" s="158"/>
      <c r="U50" s="158"/>
      <c r="V50" s="158"/>
      <c r="W50" s="158"/>
      <c r="X50" s="158"/>
      <c r="Y50" s="23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>
        <v>0.27200000000000002</v>
      </c>
      <c r="AQ50" s="158"/>
      <c r="AR50" s="158"/>
      <c r="AS50" s="158">
        <v>2.1999999999999999E-2</v>
      </c>
      <c r="AT50" s="158"/>
      <c r="AU50" s="158"/>
      <c r="AV50" s="158">
        <v>4.63</v>
      </c>
      <c r="AW50" s="158">
        <v>-23.98</v>
      </c>
      <c r="AX50" s="23" t="s">
        <v>868</v>
      </c>
      <c r="AY50" s="23" t="s">
        <v>867</v>
      </c>
      <c r="AZ50" s="158"/>
      <c r="BA50" s="23" t="s">
        <v>867</v>
      </c>
      <c r="BB50" s="23" t="s">
        <v>867</v>
      </c>
      <c r="BC50" s="158"/>
      <c r="BD50" s="158"/>
      <c r="BE50" s="158"/>
      <c r="BF50" s="158"/>
      <c r="BG50" s="158"/>
      <c r="BH50" s="158"/>
      <c r="BI50" s="158"/>
      <c r="BJ50" s="158"/>
      <c r="BK50" s="158"/>
      <c r="BL50" s="158"/>
      <c r="BM50" s="158"/>
      <c r="BN50" s="158"/>
      <c r="BO50" s="158"/>
      <c r="BP50" s="158"/>
      <c r="BQ50" s="158"/>
      <c r="BR50" s="158"/>
      <c r="BS50" s="158"/>
      <c r="BT50" s="158"/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  <c r="CL50" s="158"/>
      <c r="CM50" s="158"/>
      <c r="CN50" s="158"/>
      <c r="CO50" s="158"/>
      <c r="CP50" s="158"/>
      <c r="CQ50" s="158"/>
      <c r="CR50" s="158"/>
      <c r="CS50" s="158"/>
    </row>
    <row r="51" spans="1:97" s="157" customFormat="1" ht="14">
      <c r="A51" s="158" t="s">
        <v>822</v>
      </c>
      <c r="B51" s="94" t="s">
        <v>831</v>
      </c>
      <c r="C51" s="94" t="s">
        <v>899</v>
      </c>
      <c r="D51" s="155" t="str">
        <f t="shared" si="0"/>
        <v>GCPU-1_60</v>
      </c>
      <c r="E51" s="155"/>
      <c r="F51" s="156">
        <v>1997</v>
      </c>
      <c r="G51" s="159">
        <v>11</v>
      </c>
      <c r="H51" s="159">
        <v>15</v>
      </c>
      <c r="I51" s="23"/>
      <c r="J51" s="94">
        <v>50</v>
      </c>
      <c r="K51" s="94">
        <v>60</v>
      </c>
      <c r="L51" s="158"/>
      <c r="M51" s="158"/>
      <c r="N51" s="158"/>
      <c r="O51" s="158"/>
      <c r="P51" s="158"/>
      <c r="Q51" s="158"/>
      <c r="R51" s="158">
        <v>1.1438028070693151</v>
      </c>
      <c r="S51" s="158"/>
      <c r="T51" s="158"/>
      <c r="U51" s="158"/>
      <c r="V51" s="158"/>
      <c r="W51" s="158"/>
      <c r="X51" s="158"/>
      <c r="Y51" s="23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>
        <v>0.27900000000000003</v>
      </c>
      <c r="AQ51" s="158"/>
      <c r="AR51" s="158"/>
      <c r="AS51" s="158">
        <v>0.02</v>
      </c>
      <c r="AT51" s="158"/>
      <c r="AU51" s="158"/>
      <c r="AV51" s="158">
        <v>3.52</v>
      </c>
      <c r="AW51" s="158">
        <v>-24.43</v>
      </c>
      <c r="AX51" s="23" t="s">
        <v>868</v>
      </c>
      <c r="AY51" s="23" t="s">
        <v>867</v>
      </c>
      <c r="AZ51" s="158"/>
      <c r="BA51" s="23" t="s">
        <v>867</v>
      </c>
      <c r="BB51" s="23" t="s">
        <v>867</v>
      </c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  <c r="BT51" s="158"/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  <c r="CL51" s="158"/>
      <c r="CM51" s="158"/>
      <c r="CN51" s="158"/>
      <c r="CO51" s="158"/>
      <c r="CP51" s="158"/>
      <c r="CQ51" s="158"/>
      <c r="CR51" s="158"/>
      <c r="CS51" s="158"/>
    </row>
    <row r="52" spans="1:97" s="157" customFormat="1" ht="14">
      <c r="A52" s="158" t="s">
        <v>822</v>
      </c>
      <c r="B52" s="94" t="s">
        <v>831</v>
      </c>
      <c r="C52" s="94" t="s">
        <v>899</v>
      </c>
      <c r="D52" s="155" t="str">
        <f t="shared" si="0"/>
        <v>GCPU-1_80</v>
      </c>
      <c r="E52" s="155"/>
      <c r="F52" s="156">
        <v>1997</v>
      </c>
      <c r="G52" s="159">
        <v>11</v>
      </c>
      <c r="H52" s="159">
        <v>15</v>
      </c>
      <c r="I52" s="23"/>
      <c r="J52" s="94">
        <v>60</v>
      </c>
      <c r="K52" s="94">
        <v>80</v>
      </c>
      <c r="L52" s="158"/>
      <c r="M52" s="158"/>
      <c r="N52" s="158"/>
      <c r="O52" s="158"/>
      <c r="P52" s="158"/>
      <c r="Q52" s="158"/>
      <c r="R52" s="158">
        <v>1.5820693912221515</v>
      </c>
      <c r="S52" s="158"/>
      <c r="T52" s="158"/>
      <c r="U52" s="158"/>
      <c r="V52" s="158"/>
      <c r="W52" s="158"/>
      <c r="X52" s="158"/>
      <c r="Y52" s="23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>
        <v>0.26900000000000002</v>
      </c>
      <c r="AQ52" s="158"/>
      <c r="AR52" s="158"/>
      <c r="AS52" s="158">
        <v>2.4E-2</v>
      </c>
      <c r="AT52" s="158"/>
      <c r="AU52" s="158"/>
      <c r="AV52" s="158">
        <v>4.0549999999999997</v>
      </c>
      <c r="AW52" s="158">
        <v>-23.77</v>
      </c>
      <c r="AX52" s="23" t="s">
        <v>868</v>
      </c>
      <c r="AY52" s="23" t="s">
        <v>867</v>
      </c>
      <c r="AZ52" s="158"/>
      <c r="BA52" s="23" t="s">
        <v>867</v>
      </c>
      <c r="BB52" s="23" t="s">
        <v>867</v>
      </c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  <c r="BT52" s="158"/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  <c r="CL52" s="158"/>
      <c r="CM52" s="158"/>
      <c r="CN52" s="158"/>
      <c r="CO52" s="158"/>
      <c r="CP52" s="158"/>
      <c r="CQ52" s="158"/>
      <c r="CR52" s="158"/>
      <c r="CS52" s="158"/>
    </row>
    <row r="53" spans="1:97" s="157" customFormat="1" ht="14">
      <c r="A53" s="158" t="s">
        <v>822</v>
      </c>
      <c r="B53" s="94" t="s">
        <v>831</v>
      </c>
      <c r="C53" s="94" t="s">
        <v>899</v>
      </c>
      <c r="D53" s="155" t="str">
        <f t="shared" si="0"/>
        <v>GCPU-1_100</v>
      </c>
      <c r="E53" s="155"/>
      <c r="F53" s="156">
        <v>1997</v>
      </c>
      <c r="G53" s="159">
        <v>11</v>
      </c>
      <c r="H53" s="159">
        <v>15</v>
      </c>
      <c r="I53" s="23"/>
      <c r="J53" s="94">
        <v>80</v>
      </c>
      <c r="K53" s="94">
        <v>100</v>
      </c>
      <c r="L53" s="158"/>
      <c r="M53" s="158"/>
      <c r="N53" s="158"/>
      <c r="O53" s="158"/>
      <c r="P53" s="158"/>
      <c r="Q53" s="158"/>
      <c r="R53" s="158">
        <v>1.6960018282003249</v>
      </c>
      <c r="S53" s="158"/>
      <c r="T53" s="158"/>
      <c r="U53" s="158"/>
      <c r="V53" s="158"/>
      <c r="W53" s="158"/>
      <c r="X53" s="158"/>
      <c r="Y53" s="23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>
        <v>0.192</v>
      </c>
      <c r="AQ53" s="158"/>
      <c r="AR53" s="158"/>
      <c r="AS53" s="158">
        <v>0.02</v>
      </c>
      <c r="AT53" s="158"/>
      <c r="AU53" s="158"/>
      <c r="AV53" s="158">
        <v>3.71</v>
      </c>
      <c r="AW53" s="158">
        <v>-23.43</v>
      </c>
      <c r="AX53" s="23" t="s">
        <v>868</v>
      </c>
      <c r="AY53" s="23" t="s">
        <v>867</v>
      </c>
      <c r="AZ53" s="158"/>
      <c r="BA53" s="23" t="s">
        <v>867</v>
      </c>
      <c r="BB53" s="23" t="s">
        <v>867</v>
      </c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  <c r="BT53" s="158"/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158"/>
      <c r="CS53" s="158"/>
    </row>
    <row r="54" spans="1:97" s="157" customFormat="1" ht="14">
      <c r="A54" s="158" t="s">
        <v>822</v>
      </c>
      <c r="B54" s="94" t="s">
        <v>831</v>
      </c>
      <c r="C54" s="94" t="s">
        <v>900</v>
      </c>
      <c r="D54" s="155" t="str">
        <f t="shared" si="0"/>
        <v>GCPU-2_5</v>
      </c>
      <c r="E54" s="155"/>
      <c r="F54" s="156">
        <v>1997</v>
      </c>
      <c r="G54" s="159">
        <v>11</v>
      </c>
      <c r="H54" s="159">
        <v>15</v>
      </c>
      <c r="I54" s="23"/>
      <c r="J54" s="94">
        <v>0</v>
      </c>
      <c r="K54" s="94">
        <v>5</v>
      </c>
      <c r="L54" s="158"/>
      <c r="M54" s="158"/>
      <c r="N54" s="158"/>
      <c r="O54" s="158"/>
      <c r="P54" s="158"/>
      <c r="Q54" s="158"/>
      <c r="R54" s="158">
        <v>0.90945645223943183</v>
      </c>
      <c r="S54" s="158"/>
      <c r="T54" s="158"/>
      <c r="U54" s="158"/>
      <c r="V54" s="158"/>
      <c r="W54" s="158"/>
      <c r="X54" s="158"/>
      <c r="Y54" s="23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>
        <v>3.601</v>
      </c>
      <c r="AQ54" s="158"/>
      <c r="AR54" s="158"/>
      <c r="AS54" s="158">
        <v>0.126</v>
      </c>
      <c r="AT54" s="158"/>
      <c r="AU54" s="158"/>
      <c r="AV54" s="158">
        <v>-1.1599999999999999</v>
      </c>
      <c r="AW54" s="158">
        <v>-27.02</v>
      </c>
      <c r="AX54" s="23" t="s">
        <v>868</v>
      </c>
      <c r="AY54" s="23" t="s">
        <v>867</v>
      </c>
      <c r="AZ54" s="158"/>
      <c r="BA54" s="23" t="s">
        <v>867</v>
      </c>
      <c r="BB54" s="23" t="s">
        <v>867</v>
      </c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</row>
    <row r="55" spans="1:97" s="157" customFormat="1" ht="14">
      <c r="A55" s="158" t="s">
        <v>822</v>
      </c>
      <c r="B55" s="94" t="s">
        <v>831</v>
      </c>
      <c r="C55" s="94" t="s">
        <v>900</v>
      </c>
      <c r="D55" s="155" t="str">
        <f t="shared" si="0"/>
        <v>GCPU-2_10</v>
      </c>
      <c r="E55" s="155"/>
      <c r="F55" s="156">
        <v>1997</v>
      </c>
      <c r="G55" s="159">
        <v>11</v>
      </c>
      <c r="H55" s="159">
        <v>15</v>
      </c>
      <c r="I55" s="23"/>
      <c r="J55" s="94">
        <v>5</v>
      </c>
      <c r="K55" s="94">
        <v>10</v>
      </c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23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>
        <v>0.76</v>
      </c>
      <c r="AQ55" s="158"/>
      <c r="AR55" s="158"/>
      <c r="AS55" s="158">
        <v>3.9E-2</v>
      </c>
      <c r="AT55" s="158"/>
      <c r="AU55" s="158"/>
      <c r="AV55" s="158">
        <v>3.02</v>
      </c>
      <c r="AW55" s="158">
        <v>-26.21</v>
      </c>
      <c r="AX55" s="23" t="s">
        <v>868</v>
      </c>
      <c r="AY55" s="23" t="s">
        <v>867</v>
      </c>
      <c r="AZ55" s="158"/>
      <c r="BA55" s="23" t="s">
        <v>867</v>
      </c>
      <c r="BB55" s="23" t="s">
        <v>867</v>
      </c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  <c r="BT55" s="158"/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  <c r="CL55" s="158"/>
      <c r="CM55" s="158"/>
      <c r="CN55" s="158"/>
      <c r="CO55" s="158"/>
      <c r="CP55" s="158"/>
      <c r="CQ55" s="158"/>
      <c r="CR55" s="158"/>
      <c r="CS55" s="158"/>
    </row>
    <row r="56" spans="1:97" s="157" customFormat="1" ht="14">
      <c r="A56" s="158" t="s">
        <v>822</v>
      </c>
      <c r="B56" s="94" t="s">
        <v>831</v>
      </c>
      <c r="C56" s="94" t="s">
        <v>900</v>
      </c>
      <c r="D56" s="155" t="str">
        <f t="shared" si="0"/>
        <v>GCPU-2_20</v>
      </c>
      <c r="E56" s="155"/>
      <c r="F56" s="156">
        <v>1997</v>
      </c>
      <c r="G56" s="159">
        <v>11</v>
      </c>
      <c r="H56" s="159">
        <v>15</v>
      </c>
      <c r="I56" s="23"/>
      <c r="J56" s="94">
        <v>10</v>
      </c>
      <c r="K56" s="94">
        <v>20</v>
      </c>
      <c r="L56" s="158"/>
      <c r="M56" s="158"/>
      <c r="N56" s="158"/>
      <c r="O56" s="158"/>
      <c r="P56" s="158"/>
      <c r="Q56" s="158"/>
      <c r="R56" s="158">
        <v>1.3894866777263706</v>
      </c>
      <c r="S56" s="158"/>
      <c r="T56" s="158"/>
      <c r="U56" s="158"/>
      <c r="V56" s="158"/>
      <c r="W56" s="158"/>
      <c r="X56" s="158"/>
      <c r="Y56" s="23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>
        <v>0.64</v>
      </c>
      <c r="AQ56" s="158"/>
      <c r="AR56" s="158"/>
      <c r="AS56" s="158">
        <v>0.04</v>
      </c>
      <c r="AT56" s="158"/>
      <c r="AU56" s="158"/>
      <c r="AV56" s="158">
        <v>3.87</v>
      </c>
      <c r="AW56" s="158">
        <v>-24.97</v>
      </c>
      <c r="AX56" s="23" t="s">
        <v>868</v>
      </c>
      <c r="AY56" s="23" t="s">
        <v>859</v>
      </c>
      <c r="AZ56" s="158"/>
      <c r="BA56" s="23">
        <v>139.1</v>
      </c>
      <c r="BB56" s="23">
        <v>6.7</v>
      </c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  <c r="BT56" s="158"/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  <c r="CL56" s="158"/>
      <c r="CM56" s="158"/>
      <c r="CN56" s="158"/>
      <c r="CO56" s="158"/>
      <c r="CP56" s="158"/>
      <c r="CQ56" s="158"/>
      <c r="CR56" s="158"/>
      <c r="CS56" s="158"/>
    </row>
    <row r="57" spans="1:97" s="157" customFormat="1" ht="14">
      <c r="A57" s="158" t="s">
        <v>822</v>
      </c>
      <c r="B57" s="94" t="s">
        <v>831</v>
      </c>
      <c r="C57" s="94" t="s">
        <v>900</v>
      </c>
      <c r="D57" s="155" t="str">
        <f t="shared" si="0"/>
        <v>GCPU-2_40</v>
      </c>
      <c r="E57" s="155"/>
      <c r="F57" s="156">
        <v>1997</v>
      </c>
      <c r="G57" s="159">
        <v>11</v>
      </c>
      <c r="H57" s="159">
        <v>15</v>
      </c>
      <c r="I57" s="23"/>
      <c r="J57" s="94">
        <v>20</v>
      </c>
      <c r="K57" s="94">
        <v>40</v>
      </c>
      <c r="L57" s="158"/>
      <c r="M57" s="158"/>
      <c r="N57" s="158"/>
      <c r="O57" s="158"/>
      <c r="P57" s="158"/>
      <c r="Q57" s="158"/>
      <c r="R57" s="158">
        <v>1.2124184171745105</v>
      </c>
      <c r="S57" s="158"/>
      <c r="T57" s="158"/>
      <c r="U57" s="158"/>
      <c r="V57" s="158"/>
      <c r="W57" s="158"/>
      <c r="X57" s="158"/>
      <c r="Y57" s="23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>
        <v>0.313</v>
      </c>
      <c r="AQ57" s="158"/>
      <c r="AR57" s="158"/>
      <c r="AS57" s="158">
        <v>2.5999999999999999E-2</v>
      </c>
      <c r="AT57" s="158"/>
      <c r="AU57" s="158"/>
      <c r="AV57" s="158">
        <v>5.3</v>
      </c>
      <c r="AW57" s="158">
        <v>-23.04</v>
      </c>
      <c r="AX57" s="23" t="s">
        <v>868</v>
      </c>
      <c r="AY57" s="23" t="s">
        <v>860</v>
      </c>
      <c r="AZ57" s="158"/>
      <c r="BA57" s="23">
        <v>112.9</v>
      </c>
      <c r="BB57" s="23">
        <v>5.3</v>
      </c>
      <c r="BC57" s="158"/>
      <c r="BD57" s="158"/>
      <c r="BE57" s="158"/>
      <c r="BF57" s="158"/>
      <c r="BG57" s="158"/>
      <c r="BH57" s="158"/>
      <c r="BI57" s="158"/>
      <c r="BJ57" s="158"/>
      <c r="BK57" s="158"/>
      <c r="BL57" s="158"/>
      <c r="BM57" s="158"/>
      <c r="BN57" s="158"/>
      <c r="BO57" s="158"/>
      <c r="BP57" s="158"/>
      <c r="BQ57" s="158"/>
      <c r="BR57" s="158"/>
      <c r="BS57" s="158"/>
      <c r="BT57" s="158"/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  <c r="CL57" s="158"/>
      <c r="CM57" s="158"/>
      <c r="CN57" s="158"/>
      <c r="CO57" s="158"/>
      <c r="CP57" s="158"/>
      <c r="CQ57" s="158"/>
      <c r="CR57" s="158"/>
      <c r="CS57" s="158"/>
    </row>
    <row r="58" spans="1:97" s="157" customFormat="1" ht="14">
      <c r="A58" s="158" t="s">
        <v>822</v>
      </c>
      <c r="B58" s="94" t="s">
        <v>831</v>
      </c>
      <c r="C58" s="94" t="s">
        <v>900</v>
      </c>
      <c r="D58" s="155" t="str">
        <f t="shared" si="0"/>
        <v>GCPU-2_50</v>
      </c>
      <c r="E58" s="155"/>
      <c r="F58" s="156">
        <v>1997</v>
      </c>
      <c r="G58" s="159">
        <v>11</v>
      </c>
      <c r="H58" s="159">
        <v>15</v>
      </c>
      <c r="I58" s="23"/>
      <c r="J58" s="94">
        <v>40</v>
      </c>
      <c r="K58" s="94">
        <v>50</v>
      </c>
      <c r="L58" s="158"/>
      <c r="M58" s="158"/>
      <c r="N58" s="158"/>
      <c r="O58" s="158"/>
      <c r="P58" s="158"/>
      <c r="Q58" s="158"/>
      <c r="R58" s="158">
        <v>1.2722270178074195</v>
      </c>
      <c r="S58" s="158"/>
      <c r="T58" s="158"/>
      <c r="U58" s="158"/>
      <c r="V58" s="158"/>
      <c r="W58" s="158"/>
      <c r="X58" s="158"/>
      <c r="Y58" s="23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>
        <v>0.224</v>
      </c>
      <c r="AQ58" s="158"/>
      <c r="AR58" s="158"/>
      <c r="AS58" s="158">
        <v>2.1999999999999999E-2</v>
      </c>
      <c r="AT58" s="158"/>
      <c r="AU58" s="158"/>
      <c r="AV58" s="158">
        <v>4.1900000000000004</v>
      </c>
      <c r="AW58" s="158">
        <v>-23.23</v>
      </c>
      <c r="AX58" s="23" t="s">
        <v>868</v>
      </c>
      <c r="AY58" s="23" t="s">
        <v>867</v>
      </c>
      <c r="AZ58" s="158"/>
      <c r="BA58" s="23" t="s">
        <v>867</v>
      </c>
      <c r="BB58" s="23" t="s">
        <v>867</v>
      </c>
      <c r="BC58" s="158"/>
      <c r="BD58" s="158"/>
      <c r="BE58" s="158"/>
      <c r="BF58" s="158"/>
      <c r="BG58" s="158"/>
      <c r="BH58" s="158"/>
      <c r="BI58" s="158"/>
      <c r="BJ58" s="158"/>
      <c r="BK58" s="158"/>
      <c r="BL58" s="158"/>
      <c r="BM58" s="158"/>
      <c r="BN58" s="158"/>
      <c r="BO58" s="158"/>
      <c r="BP58" s="158"/>
      <c r="BQ58" s="158"/>
      <c r="BR58" s="158"/>
      <c r="BS58" s="158"/>
      <c r="BT58" s="158"/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  <c r="CL58" s="158"/>
      <c r="CM58" s="158"/>
      <c r="CN58" s="158"/>
      <c r="CO58" s="158"/>
      <c r="CP58" s="158"/>
      <c r="CQ58" s="158"/>
      <c r="CR58" s="158"/>
      <c r="CS58" s="158"/>
    </row>
    <row r="59" spans="1:97" s="157" customFormat="1" ht="14">
      <c r="A59" s="158" t="s">
        <v>822</v>
      </c>
      <c r="B59" s="94" t="s">
        <v>831</v>
      </c>
      <c r="C59" s="94" t="s">
        <v>900</v>
      </c>
      <c r="D59" s="155" t="str">
        <f t="shared" si="0"/>
        <v>GCPU-2_60</v>
      </c>
      <c r="E59" s="155"/>
      <c r="F59" s="156">
        <v>1997</v>
      </c>
      <c r="G59" s="159">
        <v>11</v>
      </c>
      <c r="H59" s="159">
        <v>15</v>
      </c>
      <c r="I59" s="23"/>
      <c r="J59" s="94">
        <v>50</v>
      </c>
      <c r="K59" s="94">
        <v>60</v>
      </c>
      <c r="L59" s="158"/>
      <c r="M59" s="158"/>
      <c r="N59" s="158"/>
      <c r="O59" s="158"/>
      <c r="P59" s="158"/>
      <c r="Q59" s="158"/>
      <c r="R59" s="158">
        <v>1.2722270178074195</v>
      </c>
      <c r="S59" s="158"/>
      <c r="T59" s="158"/>
      <c r="U59" s="158"/>
      <c r="V59" s="158"/>
      <c r="W59" s="158"/>
      <c r="X59" s="158"/>
      <c r="Y59" s="23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>
        <v>0.13600000000000001</v>
      </c>
      <c r="AQ59" s="158"/>
      <c r="AR59" s="158"/>
      <c r="AS59" s="158">
        <v>1.6E-2</v>
      </c>
      <c r="AT59" s="158"/>
      <c r="AU59" s="158"/>
      <c r="AV59" s="158">
        <v>3.65</v>
      </c>
      <c r="AW59" s="158">
        <v>-25.4</v>
      </c>
      <c r="AX59" s="23" t="s">
        <v>868</v>
      </c>
      <c r="AY59" s="23" t="s">
        <v>867</v>
      </c>
      <c r="AZ59" s="158"/>
      <c r="BA59" s="23" t="s">
        <v>867</v>
      </c>
      <c r="BB59" s="23" t="s">
        <v>867</v>
      </c>
      <c r="BC59" s="158"/>
      <c r="BD59" s="158"/>
      <c r="BE59" s="158"/>
      <c r="BF59" s="158"/>
      <c r="BG59" s="158"/>
      <c r="BH59" s="158"/>
      <c r="BI59" s="158"/>
      <c r="BJ59" s="158"/>
      <c r="BK59" s="158"/>
      <c r="BL59" s="158"/>
      <c r="BM59" s="158"/>
      <c r="BN59" s="158"/>
      <c r="BO59" s="158"/>
      <c r="BP59" s="158"/>
      <c r="BQ59" s="158"/>
      <c r="BR59" s="158"/>
      <c r="BS59" s="158"/>
      <c r="BT59" s="158"/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  <c r="CL59" s="158"/>
      <c r="CM59" s="158"/>
      <c r="CN59" s="158"/>
      <c r="CO59" s="158"/>
      <c r="CP59" s="158"/>
      <c r="CQ59" s="158"/>
      <c r="CR59" s="158"/>
      <c r="CS59" s="158"/>
    </row>
    <row r="60" spans="1:97" s="157" customFormat="1" ht="14">
      <c r="A60" s="158" t="s">
        <v>822</v>
      </c>
      <c r="B60" s="94" t="s">
        <v>831</v>
      </c>
      <c r="C60" s="94" t="s">
        <v>900</v>
      </c>
      <c r="D60" s="155" t="str">
        <f t="shared" si="0"/>
        <v>GCPU-2_80</v>
      </c>
      <c r="E60" s="155"/>
      <c r="F60" s="156">
        <v>1997</v>
      </c>
      <c r="G60" s="159">
        <v>11</v>
      </c>
      <c r="H60" s="159">
        <v>15</v>
      </c>
      <c r="I60" s="23"/>
      <c r="J60" s="94">
        <v>60</v>
      </c>
      <c r="K60" s="94">
        <v>80</v>
      </c>
      <c r="L60" s="158"/>
      <c r="M60" s="158"/>
      <c r="N60" s="158"/>
      <c r="O60" s="158"/>
      <c r="P60" s="158"/>
      <c r="Q60" s="158"/>
      <c r="R60" s="158">
        <v>1.5211347984542638</v>
      </c>
      <c r="S60" s="158"/>
      <c r="T60" s="158"/>
      <c r="U60" s="158"/>
      <c r="V60" s="158"/>
      <c r="W60" s="158"/>
      <c r="X60" s="158"/>
      <c r="Y60" s="23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>
        <v>0.15</v>
      </c>
      <c r="AQ60" s="158"/>
      <c r="AR60" s="158"/>
      <c r="AS60" s="158">
        <v>0.02</v>
      </c>
      <c r="AT60" s="158"/>
      <c r="AU60" s="158"/>
      <c r="AV60" s="158">
        <v>2.99</v>
      </c>
      <c r="AW60" s="158">
        <v>-23.82</v>
      </c>
      <c r="AX60" s="23" t="s">
        <v>868</v>
      </c>
      <c r="AY60" s="23" t="s">
        <v>867</v>
      </c>
      <c r="AZ60" s="158"/>
      <c r="BA60" s="23" t="s">
        <v>867</v>
      </c>
      <c r="BB60" s="23" t="s">
        <v>867</v>
      </c>
      <c r="BC60" s="158"/>
      <c r="BD60" s="158"/>
      <c r="BE60" s="158"/>
      <c r="BF60" s="158"/>
      <c r="BG60" s="158"/>
      <c r="BH60" s="158"/>
      <c r="BI60" s="158"/>
      <c r="BJ60" s="158"/>
      <c r="BK60" s="158"/>
      <c r="BL60" s="158"/>
      <c r="BM60" s="158"/>
      <c r="BN60" s="158"/>
      <c r="BO60" s="158"/>
      <c r="BP60" s="158"/>
      <c r="BQ60" s="158"/>
      <c r="BR60" s="158"/>
      <c r="BS60" s="158"/>
      <c r="BT60" s="158"/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  <c r="CL60" s="158"/>
      <c r="CM60" s="158"/>
      <c r="CN60" s="158"/>
      <c r="CO60" s="158"/>
      <c r="CP60" s="158"/>
      <c r="CQ60" s="158"/>
      <c r="CR60" s="158"/>
      <c r="CS60" s="158"/>
    </row>
    <row r="61" spans="1:97" s="157" customFormat="1" ht="14">
      <c r="A61" s="158" t="s">
        <v>822</v>
      </c>
      <c r="B61" s="94" t="s">
        <v>831</v>
      </c>
      <c r="C61" s="94" t="s">
        <v>900</v>
      </c>
      <c r="D61" s="155" t="str">
        <f t="shared" si="0"/>
        <v>GCPU-2_100</v>
      </c>
      <c r="E61" s="155"/>
      <c r="F61" s="156">
        <v>1997</v>
      </c>
      <c r="G61" s="159">
        <v>11</v>
      </c>
      <c r="H61" s="159">
        <v>15</v>
      </c>
      <c r="I61" s="23"/>
      <c r="J61" s="94">
        <v>80</v>
      </c>
      <c r="K61" s="94">
        <v>100</v>
      </c>
      <c r="L61" s="158"/>
      <c r="M61" s="158"/>
      <c r="N61" s="158"/>
      <c r="O61" s="158"/>
      <c r="P61" s="158"/>
      <c r="Q61" s="158"/>
      <c r="R61" s="158">
        <v>1.4247548010845457</v>
      </c>
      <c r="S61" s="158"/>
      <c r="T61" s="158"/>
      <c r="U61" s="158"/>
      <c r="V61" s="158"/>
      <c r="W61" s="158"/>
      <c r="X61" s="158"/>
      <c r="Y61" s="23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>
        <v>0.12</v>
      </c>
      <c r="AQ61" s="158"/>
      <c r="AR61" s="158"/>
      <c r="AS61" s="158">
        <v>0.02</v>
      </c>
      <c r="AT61" s="158"/>
      <c r="AU61" s="158"/>
      <c r="AV61" s="158">
        <v>2.2999999999999998</v>
      </c>
      <c r="AW61" s="158">
        <v>-22.59</v>
      </c>
      <c r="AX61" s="23" t="s">
        <v>868</v>
      </c>
      <c r="AY61" s="23" t="s">
        <v>867</v>
      </c>
      <c r="AZ61" s="158"/>
      <c r="BA61" s="23" t="s">
        <v>867</v>
      </c>
      <c r="BB61" s="23" t="s">
        <v>867</v>
      </c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</row>
    <row r="62" spans="1:97" ht="14">
      <c r="A62" s="14" t="s">
        <v>822</v>
      </c>
      <c r="B62" s="12" t="s">
        <v>831</v>
      </c>
      <c r="C62" s="12" t="s">
        <v>838</v>
      </c>
      <c r="D62" s="11" t="str">
        <f t="shared" si="0"/>
        <v>GCPL*_-2</v>
      </c>
      <c r="E62" s="11"/>
      <c r="F62" s="148">
        <v>1997</v>
      </c>
      <c r="G62" s="149">
        <v>11</v>
      </c>
      <c r="H62" s="149">
        <v>15</v>
      </c>
      <c r="I62" s="23"/>
      <c r="J62" s="12">
        <v>-3</v>
      </c>
      <c r="K62" s="12">
        <v>-2</v>
      </c>
      <c r="L62" s="14"/>
      <c r="M62" s="14"/>
      <c r="N62" s="14"/>
      <c r="O62" s="14"/>
      <c r="P62" s="14"/>
      <c r="Q62" s="14"/>
      <c r="R62" s="14">
        <v>0.03</v>
      </c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>
        <v>31.687000000000001</v>
      </c>
      <c r="AQ62" s="18"/>
      <c r="AR62" s="18"/>
      <c r="AS62" s="14">
        <v>1.1259999999999999</v>
      </c>
      <c r="AT62" s="14"/>
      <c r="AU62" s="14"/>
      <c r="AV62" s="14">
        <v>-5.3390000000000004</v>
      </c>
      <c r="AW62" s="14">
        <v>-28.15</v>
      </c>
      <c r="AX62" s="8" t="s">
        <v>868</v>
      </c>
      <c r="AY62" s="8" t="s">
        <v>867</v>
      </c>
      <c r="AZ62" s="14"/>
      <c r="BA62" s="8" t="s">
        <v>867</v>
      </c>
      <c r="BB62" s="8" t="s">
        <v>867</v>
      </c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 t="s">
        <v>822</v>
      </c>
      <c r="B63" s="12" t="s">
        <v>831</v>
      </c>
      <c r="C63" s="12" t="s">
        <v>838</v>
      </c>
      <c r="D63" s="11" t="str">
        <f t="shared" si="0"/>
        <v>GCPL*_-1</v>
      </c>
      <c r="E63" s="11"/>
      <c r="F63" s="148">
        <v>1997</v>
      </c>
      <c r="G63" s="149">
        <v>11</v>
      </c>
      <c r="H63" s="149">
        <v>15</v>
      </c>
      <c r="I63" s="23"/>
      <c r="J63" s="12">
        <v>-2</v>
      </c>
      <c r="K63" s="12">
        <v>-1</v>
      </c>
      <c r="L63" s="14"/>
      <c r="M63" s="14"/>
      <c r="N63" s="14"/>
      <c r="O63" s="14"/>
      <c r="P63" s="14"/>
      <c r="Q63" s="14"/>
      <c r="R63" s="14">
        <v>0.06</v>
      </c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>
        <v>49.11</v>
      </c>
      <c r="AQ63" s="18"/>
      <c r="AR63" s="18"/>
      <c r="AS63" s="14">
        <v>0.996</v>
      </c>
      <c r="AT63" s="14"/>
      <c r="AU63" s="14"/>
      <c r="AV63" s="14">
        <v>-6.016</v>
      </c>
      <c r="AW63" s="14">
        <v>-28.292999999999999</v>
      </c>
      <c r="AX63" s="8" t="s">
        <v>868</v>
      </c>
      <c r="AY63" s="8" t="s">
        <v>867</v>
      </c>
      <c r="AZ63" s="14"/>
      <c r="BA63" s="8" t="s">
        <v>867</v>
      </c>
      <c r="BB63" s="8" t="s">
        <v>867</v>
      </c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 t="s">
        <v>822</v>
      </c>
      <c r="B64" s="12" t="s">
        <v>831</v>
      </c>
      <c r="C64" s="12" t="s">
        <v>838</v>
      </c>
      <c r="D64" s="11" t="str">
        <f t="shared" si="0"/>
        <v>GCPL*_2.1</v>
      </c>
      <c r="E64" s="11"/>
      <c r="F64" s="148">
        <v>1996</v>
      </c>
      <c r="G64" s="149">
        <v>12</v>
      </c>
      <c r="H64" s="149">
        <v>4</v>
      </c>
      <c r="I64" s="23"/>
      <c r="J64" s="12">
        <v>0</v>
      </c>
      <c r="K64" s="12">
        <v>2.1</v>
      </c>
      <c r="L64" s="14"/>
      <c r="M64" s="14"/>
      <c r="N64" s="14"/>
      <c r="O64" s="14"/>
      <c r="P64" s="14"/>
      <c r="Q64" s="14"/>
      <c r="R64" s="14">
        <v>0.62384672912650185</v>
      </c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>
        <v>5.532</v>
      </c>
      <c r="AQ64" s="18"/>
      <c r="AR64" s="18"/>
      <c r="AS64" s="14">
        <v>0.30199999999999999</v>
      </c>
      <c r="AT64" s="14"/>
      <c r="AU64" s="14"/>
      <c r="AV64" s="14">
        <v>-1.4670000000000001</v>
      </c>
      <c r="AW64" s="14">
        <v>-27.276</v>
      </c>
      <c r="AX64" s="8" t="s">
        <v>868</v>
      </c>
      <c r="AY64" s="8" t="s">
        <v>867</v>
      </c>
      <c r="AZ64" s="14"/>
      <c r="BA64" s="8" t="s">
        <v>867</v>
      </c>
      <c r="BB64" s="8" t="s">
        <v>867</v>
      </c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 t="s">
        <v>822</v>
      </c>
      <c r="B65" s="12" t="s">
        <v>831</v>
      </c>
      <c r="C65" s="12" t="s">
        <v>838</v>
      </c>
      <c r="D65" s="11" t="str">
        <f t="shared" si="0"/>
        <v>GCPL*_5.3</v>
      </c>
      <c r="E65" s="11"/>
      <c r="F65" s="148">
        <v>1996</v>
      </c>
      <c r="G65" s="149">
        <v>12</v>
      </c>
      <c r="H65" s="149">
        <v>4</v>
      </c>
      <c r="I65" s="23"/>
      <c r="J65" s="12">
        <v>2.1</v>
      </c>
      <c r="K65" s="12">
        <v>5.3</v>
      </c>
      <c r="L65" s="14"/>
      <c r="M65" s="14"/>
      <c r="N65" s="14"/>
      <c r="O65" s="14"/>
      <c r="P65" s="14"/>
      <c r="Q65" s="14"/>
      <c r="R65" s="14">
        <v>1.4683134717070478</v>
      </c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>
        <v>1.0509999999999999</v>
      </c>
      <c r="AQ65" s="18"/>
      <c r="AR65" s="18"/>
      <c r="AS65" s="14">
        <v>7.9000000000000001E-2</v>
      </c>
      <c r="AT65" s="14"/>
      <c r="AU65" s="14"/>
      <c r="AV65" s="14">
        <v>1.9770000000000001</v>
      </c>
      <c r="AW65" s="14">
        <v>-25.725999999999999</v>
      </c>
      <c r="AX65" s="8" t="s">
        <v>868</v>
      </c>
      <c r="AY65" s="8" t="s">
        <v>867</v>
      </c>
      <c r="AZ65" s="14"/>
      <c r="BA65" s="8" t="s">
        <v>867</v>
      </c>
      <c r="BB65" s="8" t="s">
        <v>867</v>
      </c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 t="s">
        <v>822</v>
      </c>
      <c r="B66" s="12" t="s">
        <v>831</v>
      </c>
      <c r="C66" s="12" t="s">
        <v>838</v>
      </c>
      <c r="D66" s="11" t="str">
        <f t="shared" si="0"/>
        <v>GCPL*_10.5</v>
      </c>
      <c r="E66" s="11"/>
      <c r="F66" s="148">
        <v>1996</v>
      </c>
      <c r="G66" s="149">
        <v>12</v>
      </c>
      <c r="H66" s="149">
        <v>4</v>
      </c>
      <c r="I66" s="23"/>
      <c r="J66" s="12">
        <v>5.3</v>
      </c>
      <c r="K66" s="12">
        <v>10.5</v>
      </c>
      <c r="L66" s="14"/>
      <c r="M66" s="14"/>
      <c r="N66" s="14"/>
      <c r="O66" s="14"/>
      <c r="P66" s="14"/>
      <c r="Q66" s="14"/>
      <c r="R66" s="14">
        <v>1.3336581210071858</v>
      </c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>
        <v>0.45400000000000001</v>
      </c>
      <c r="AQ66" s="18"/>
      <c r="AR66" s="18"/>
      <c r="AS66" s="14">
        <v>4.1000000000000002E-2</v>
      </c>
      <c r="AT66" s="14"/>
      <c r="AU66" s="14"/>
      <c r="AV66" s="14">
        <v>4.0510000000000002</v>
      </c>
      <c r="AW66" s="14">
        <v>-23.919</v>
      </c>
      <c r="AX66" s="8" t="s">
        <v>868</v>
      </c>
      <c r="AY66" s="8" t="s">
        <v>867</v>
      </c>
      <c r="AZ66" s="14"/>
      <c r="BA66" s="8" t="s">
        <v>867</v>
      </c>
      <c r="BB66" s="8" t="s">
        <v>867</v>
      </c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 t="s">
        <v>822</v>
      </c>
      <c r="B67" s="12" t="s">
        <v>831</v>
      </c>
      <c r="C67" s="12" t="s">
        <v>838</v>
      </c>
      <c r="D67" s="11" t="str">
        <f t="shared" si="0"/>
        <v>GCPL*_15.8</v>
      </c>
      <c r="E67" s="11"/>
      <c r="F67" s="148">
        <v>1996</v>
      </c>
      <c r="G67" s="149">
        <v>12</v>
      </c>
      <c r="H67" s="149">
        <v>4</v>
      </c>
      <c r="I67" s="23"/>
      <c r="J67" s="12">
        <v>10.5</v>
      </c>
      <c r="K67" s="12">
        <v>15.8</v>
      </c>
      <c r="L67" s="14"/>
      <c r="M67" s="14"/>
      <c r="N67" s="14"/>
      <c r="O67" s="14"/>
      <c r="P67" s="14"/>
      <c r="Q67" s="14"/>
      <c r="R67" s="14">
        <v>1.1188327329925363</v>
      </c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>
        <v>0.40699999999999997</v>
      </c>
      <c r="AQ67" s="18"/>
      <c r="AR67" s="18"/>
      <c r="AS67" s="14">
        <v>3.5000000000000003E-2</v>
      </c>
      <c r="AT67" s="14"/>
      <c r="AU67" s="14"/>
      <c r="AV67" s="14">
        <v>4.0629999999999997</v>
      </c>
      <c r="AW67" s="14">
        <v>-23.309000000000001</v>
      </c>
      <c r="AX67" s="8" t="s">
        <v>868</v>
      </c>
      <c r="AY67" s="8" t="s">
        <v>867</v>
      </c>
      <c r="AZ67" s="14"/>
      <c r="BA67" s="8" t="s">
        <v>867</v>
      </c>
      <c r="BB67" s="8" t="s">
        <v>867</v>
      </c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 t="s">
        <v>822</v>
      </c>
      <c r="B68" s="12" t="s">
        <v>831</v>
      </c>
      <c r="C68" s="12" t="s">
        <v>838</v>
      </c>
      <c r="D68" s="11" t="str">
        <f t="shared" si="0"/>
        <v>GCPL*_20</v>
      </c>
      <c r="E68" s="11"/>
      <c r="F68" s="148">
        <v>1996</v>
      </c>
      <c r="G68" s="149">
        <v>12</v>
      </c>
      <c r="H68" s="149">
        <v>4</v>
      </c>
      <c r="I68" s="23"/>
      <c r="J68" s="12">
        <v>15.8</v>
      </c>
      <c r="K68" s="12">
        <v>20</v>
      </c>
      <c r="L68" s="14"/>
      <c r="M68" s="14"/>
      <c r="N68" s="14"/>
      <c r="O68" s="14"/>
      <c r="P68" s="14"/>
      <c r="Q68" s="14"/>
      <c r="R68" s="14">
        <v>1.3342365331158639</v>
      </c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>
        <v>0.56699999999999995</v>
      </c>
      <c r="AQ68" s="18"/>
      <c r="AR68" s="18"/>
      <c r="AS68" s="14">
        <v>4.5499999999999999E-2</v>
      </c>
      <c r="AT68" s="14"/>
      <c r="AU68" s="14"/>
      <c r="AV68" s="14">
        <v>3.5545</v>
      </c>
      <c r="AW68" s="14">
        <v>-24.902999999999999</v>
      </c>
      <c r="AX68" s="8" t="s">
        <v>868</v>
      </c>
      <c r="AY68" s="8" t="s">
        <v>861</v>
      </c>
      <c r="AZ68" s="14"/>
      <c r="BA68" s="8">
        <v>157.80000000000001</v>
      </c>
      <c r="BB68" s="8">
        <v>5.9</v>
      </c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 t="s">
        <v>822</v>
      </c>
      <c r="B69" s="12" t="s">
        <v>831</v>
      </c>
      <c r="C69" s="12" t="s">
        <v>838</v>
      </c>
      <c r="D69" s="11" t="str">
        <f t="shared" ref="D69:D132" si="1">C69&amp;"_"&amp;K69</f>
        <v>GCPL*_28.8</v>
      </c>
      <c r="E69" s="11"/>
      <c r="F69" s="148">
        <v>1996</v>
      </c>
      <c r="G69" s="149">
        <v>12</v>
      </c>
      <c r="H69" s="149">
        <v>4</v>
      </c>
      <c r="I69" s="23"/>
      <c r="J69" s="12">
        <v>20</v>
      </c>
      <c r="K69" s="12">
        <v>28.8</v>
      </c>
      <c r="L69" s="14"/>
      <c r="M69" s="14"/>
      <c r="N69" s="14"/>
      <c r="O69" s="14"/>
      <c r="P69" s="14"/>
      <c r="Q69" s="14"/>
      <c r="R69" s="14">
        <v>1.1206812023637844</v>
      </c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>
        <v>0.37</v>
      </c>
      <c r="AQ69" s="18"/>
      <c r="AR69" s="18"/>
      <c r="AS69" s="14">
        <v>3.6999999999999998E-2</v>
      </c>
      <c r="AT69" s="14"/>
      <c r="AU69" s="14"/>
      <c r="AV69" s="14">
        <v>3.907</v>
      </c>
      <c r="AW69" s="14">
        <v>-22.963000000000001</v>
      </c>
      <c r="AX69" s="8" t="s">
        <v>868</v>
      </c>
      <c r="AY69" s="8" t="s">
        <v>867</v>
      </c>
      <c r="AZ69" s="14"/>
      <c r="BA69" s="8" t="s">
        <v>867</v>
      </c>
      <c r="BB69" s="8" t="s">
        <v>867</v>
      </c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 t="s">
        <v>822</v>
      </c>
      <c r="B70" s="12" t="s">
        <v>831</v>
      </c>
      <c r="C70" s="12" t="s">
        <v>838</v>
      </c>
      <c r="D70" s="11" t="str">
        <f t="shared" si="1"/>
        <v>GCPL*_35</v>
      </c>
      <c r="E70" s="11"/>
      <c r="F70" s="148">
        <v>1996</v>
      </c>
      <c r="G70" s="149">
        <v>12</v>
      </c>
      <c r="H70" s="149">
        <v>4</v>
      </c>
      <c r="I70" s="23"/>
      <c r="J70" s="12">
        <v>28.8</v>
      </c>
      <c r="K70" s="12">
        <v>35</v>
      </c>
      <c r="L70" s="14"/>
      <c r="M70" s="14"/>
      <c r="N70" s="14"/>
      <c r="O70" s="14"/>
      <c r="P70" s="14"/>
      <c r="Q70" s="14"/>
      <c r="R70" s="14">
        <v>1.1348155087860436</v>
      </c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>
        <v>0.39200000000000002</v>
      </c>
      <c r="AQ70" s="18"/>
      <c r="AR70" s="18"/>
      <c r="AS70" s="14">
        <v>3.3000000000000002E-2</v>
      </c>
      <c r="AT70" s="14"/>
      <c r="AU70" s="14"/>
      <c r="AV70" s="14">
        <v>3.496</v>
      </c>
      <c r="AW70" s="14">
        <v>-24.085000000000001</v>
      </c>
      <c r="AX70" s="8" t="s">
        <v>868</v>
      </c>
      <c r="AY70" s="8" t="s">
        <v>867</v>
      </c>
      <c r="AZ70" s="14"/>
      <c r="BA70" s="8" t="s">
        <v>867</v>
      </c>
      <c r="BB70" s="8" t="s">
        <v>867</v>
      </c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s="157" customFormat="1" ht="14">
      <c r="A71" s="158" t="s">
        <v>822</v>
      </c>
      <c r="B71" s="94" t="s">
        <v>831</v>
      </c>
      <c r="C71" s="94" t="s">
        <v>901</v>
      </c>
      <c r="D71" s="155" t="str">
        <f t="shared" si="1"/>
        <v>GCPL-1_5</v>
      </c>
      <c r="E71" s="155"/>
      <c r="F71" s="156">
        <v>1997</v>
      </c>
      <c r="G71" s="159">
        <v>11</v>
      </c>
      <c r="H71" s="159">
        <v>15</v>
      </c>
      <c r="I71" s="23"/>
      <c r="J71" s="94">
        <v>0</v>
      </c>
      <c r="K71" s="94">
        <v>5</v>
      </c>
      <c r="L71" s="158"/>
      <c r="M71" s="158"/>
      <c r="N71" s="158"/>
      <c r="O71" s="158"/>
      <c r="P71" s="158"/>
      <c r="Q71" s="158"/>
      <c r="R71" s="158">
        <v>0.75167812499999997</v>
      </c>
      <c r="S71" s="158"/>
      <c r="T71" s="158"/>
      <c r="U71" s="158"/>
      <c r="V71" s="158"/>
      <c r="W71" s="158"/>
      <c r="X71" s="158"/>
      <c r="Y71" s="23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>
        <v>2.4319999999999999</v>
      </c>
      <c r="AQ71" s="158"/>
      <c r="AR71" s="158"/>
      <c r="AS71" s="158">
        <v>0.11600000000000001</v>
      </c>
      <c r="AT71" s="158"/>
      <c r="AU71" s="158"/>
      <c r="AV71" s="158">
        <v>0.95</v>
      </c>
      <c r="AW71" s="158">
        <v>-26.7</v>
      </c>
      <c r="AX71" s="23" t="s">
        <v>868</v>
      </c>
      <c r="AY71" s="23" t="s">
        <v>867</v>
      </c>
      <c r="AZ71" s="158"/>
      <c r="BA71" s="23" t="s">
        <v>867</v>
      </c>
      <c r="BB71" s="23" t="s">
        <v>867</v>
      </c>
      <c r="BC71" s="158"/>
      <c r="BD71" s="158"/>
      <c r="BE71" s="158"/>
      <c r="BF71" s="158"/>
      <c r="BG71" s="158"/>
      <c r="BH71" s="158"/>
      <c r="BI71" s="158"/>
      <c r="BJ71" s="158"/>
      <c r="BK71" s="158"/>
      <c r="BL71" s="158"/>
      <c r="BM71" s="158"/>
      <c r="BN71" s="158"/>
      <c r="BO71" s="158"/>
      <c r="BP71" s="158"/>
      <c r="BQ71" s="158"/>
      <c r="BR71" s="158"/>
      <c r="BS71" s="158"/>
      <c r="BT71" s="158"/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  <c r="CL71" s="158"/>
      <c r="CM71" s="158"/>
      <c r="CN71" s="158"/>
      <c r="CO71" s="158"/>
      <c r="CP71" s="158"/>
      <c r="CQ71" s="158"/>
      <c r="CR71" s="158"/>
      <c r="CS71" s="158"/>
    </row>
    <row r="72" spans="1:97" s="157" customFormat="1" ht="14">
      <c r="A72" s="158" t="s">
        <v>822</v>
      </c>
      <c r="B72" s="94" t="s">
        <v>831</v>
      </c>
      <c r="C72" s="94" t="s">
        <v>901</v>
      </c>
      <c r="D72" s="155" t="str">
        <f t="shared" si="1"/>
        <v>GCPL-1_10</v>
      </c>
      <c r="E72" s="155"/>
      <c r="F72" s="156">
        <v>1997</v>
      </c>
      <c r="G72" s="159">
        <v>11</v>
      </c>
      <c r="H72" s="159">
        <v>15</v>
      </c>
      <c r="I72" s="23"/>
      <c r="J72" s="94">
        <v>5</v>
      </c>
      <c r="K72" s="94">
        <v>10</v>
      </c>
      <c r="L72" s="158"/>
      <c r="M72" s="158"/>
      <c r="N72" s="158"/>
      <c r="O72" s="158"/>
      <c r="P72" s="158"/>
      <c r="Q72" s="158"/>
      <c r="R72" s="158">
        <v>1.3804786585365854</v>
      </c>
      <c r="S72" s="158"/>
      <c r="T72" s="158"/>
      <c r="U72" s="158"/>
      <c r="V72" s="158"/>
      <c r="W72" s="158"/>
      <c r="X72" s="158"/>
      <c r="Y72" s="23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>
        <v>0.84499999999999997</v>
      </c>
      <c r="AQ72" s="158"/>
      <c r="AR72" s="158"/>
      <c r="AS72" s="158">
        <v>4.3999999999999997E-2</v>
      </c>
      <c r="AT72" s="158"/>
      <c r="AU72" s="158"/>
      <c r="AV72" s="158">
        <v>4.07</v>
      </c>
      <c r="AW72" s="158">
        <v>-26.07</v>
      </c>
      <c r="AX72" s="23" t="s">
        <v>868</v>
      </c>
      <c r="AY72" s="23" t="s">
        <v>867</v>
      </c>
      <c r="AZ72" s="158"/>
      <c r="BA72" s="23" t="s">
        <v>867</v>
      </c>
      <c r="BB72" s="23" t="s">
        <v>867</v>
      </c>
      <c r="BC72" s="158"/>
      <c r="BD72" s="158"/>
      <c r="BE72" s="158"/>
      <c r="BF72" s="158"/>
      <c r="BG72" s="158"/>
      <c r="BH72" s="158"/>
      <c r="BI72" s="158"/>
      <c r="BJ72" s="158"/>
      <c r="BK72" s="158"/>
      <c r="BL72" s="158"/>
      <c r="BM72" s="158"/>
      <c r="BN72" s="158"/>
      <c r="BO72" s="158"/>
      <c r="BP72" s="158"/>
      <c r="BQ72" s="158"/>
      <c r="BR72" s="158"/>
      <c r="BS72" s="158"/>
      <c r="BT72" s="158"/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58"/>
      <c r="CM72" s="158"/>
      <c r="CN72" s="158"/>
      <c r="CO72" s="158"/>
      <c r="CP72" s="158"/>
      <c r="CQ72" s="158"/>
      <c r="CR72" s="158"/>
      <c r="CS72" s="158"/>
    </row>
    <row r="73" spans="1:97" s="157" customFormat="1" ht="14">
      <c r="A73" s="158" t="s">
        <v>822</v>
      </c>
      <c r="B73" s="94" t="s">
        <v>831</v>
      </c>
      <c r="C73" s="94" t="s">
        <v>901</v>
      </c>
      <c r="D73" s="155" t="str">
        <f t="shared" si="1"/>
        <v>GCPL-1_20</v>
      </c>
      <c r="E73" s="155"/>
      <c r="F73" s="156">
        <v>1997</v>
      </c>
      <c r="G73" s="159">
        <v>11</v>
      </c>
      <c r="H73" s="159">
        <v>15</v>
      </c>
      <c r="I73" s="23"/>
      <c r="J73" s="94">
        <v>10</v>
      </c>
      <c r="K73" s="94">
        <v>20</v>
      </c>
      <c r="L73" s="158"/>
      <c r="M73" s="158"/>
      <c r="N73" s="158"/>
      <c r="O73" s="158"/>
      <c r="P73" s="158"/>
      <c r="Q73" s="158"/>
      <c r="R73" s="158">
        <v>1.3342823702982292</v>
      </c>
      <c r="S73" s="158"/>
      <c r="T73" s="158"/>
      <c r="U73" s="158"/>
      <c r="V73" s="158"/>
      <c r="W73" s="158"/>
      <c r="X73" s="158"/>
      <c r="Y73" s="23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>
        <v>0.65700000000000003</v>
      </c>
      <c r="AQ73" s="158"/>
      <c r="AR73" s="158"/>
      <c r="AS73" s="158">
        <v>3.5999999999999997E-2</v>
      </c>
      <c r="AT73" s="158"/>
      <c r="AU73" s="158"/>
      <c r="AV73" s="158">
        <v>5.38</v>
      </c>
      <c r="AW73" s="158">
        <v>-25.42</v>
      </c>
      <c r="AX73" s="23" t="s">
        <v>868</v>
      </c>
      <c r="AY73" s="23" t="s">
        <v>861</v>
      </c>
      <c r="AZ73" s="158"/>
      <c r="BA73" s="23">
        <v>157.80000000000001</v>
      </c>
      <c r="BB73" s="23">
        <v>5.9</v>
      </c>
      <c r="BC73" s="158"/>
      <c r="BD73" s="158"/>
      <c r="BE73" s="158"/>
      <c r="BF73" s="158"/>
      <c r="BG73" s="158"/>
      <c r="BH73" s="158"/>
      <c r="BI73" s="158"/>
      <c r="BJ73" s="158"/>
      <c r="BK73" s="158"/>
      <c r="BL73" s="158"/>
      <c r="BM73" s="158"/>
      <c r="BN73" s="158"/>
      <c r="BO73" s="158"/>
      <c r="BP73" s="158"/>
      <c r="BQ73" s="158"/>
      <c r="BR73" s="158"/>
      <c r="BS73" s="158"/>
      <c r="BT73" s="158"/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  <c r="CL73" s="158"/>
      <c r="CM73" s="158"/>
      <c r="CN73" s="158"/>
      <c r="CO73" s="158"/>
      <c r="CP73" s="158"/>
      <c r="CQ73" s="158"/>
      <c r="CR73" s="158"/>
      <c r="CS73" s="158"/>
    </row>
    <row r="74" spans="1:97" s="157" customFormat="1" ht="14">
      <c r="A74" s="158" t="s">
        <v>822</v>
      </c>
      <c r="B74" s="94" t="s">
        <v>831</v>
      </c>
      <c r="C74" s="94" t="s">
        <v>901</v>
      </c>
      <c r="D74" s="155" t="str">
        <f t="shared" si="1"/>
        <v>GCPL-1_40</v>
      </c>
      <c r="E74" s="155"/>
      <c r="F74" s="156">
        <v>1997</v>
      </c>
      <c r="G74" s="159">
        <v>11</v>
      </c>
      <c r="H74" s="159">
        <v>15</v>
      </c>
      <c r="I74" s="23"/>
      <c r="J74" s="94">
        <v>20</v>
      </c>
      <c r="K74" s="94">
        <v>40</v>
      </c>
      <c r="L74" s="158"/>
      <c r="M74" s="158"/>
      <c r="N74" s="158"/>
      <c r="O74" s="158"/>
      <c r="P74" s="158"/>
      <c r="Q74" s="158"/>
      <c r="R74" s="158">
        <v>1.3377634759352655</v>
      </c>
      <c r="S74" s="158"/>
      <c r="T74" s="158"/>
      <c r="U74" s="158"/>
      <c r="V74" s="158"/>
      <c r="W74" s="158"/>
      <c r="X74" s="158"/>
      <c r="Y74" s="23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>
        <v>0.36799999999999999</v>
      </c>
      <c r="AQ74" s="158"/>
      <c r="AR74" s="158"/>
      <c r="AS74" s="158">
        <v>2.5000000000000001E-2</v>
      </c>
      <c r="AT74" s="158"/>
      <c r="AU74" s="158"/>
      <c r="AV74" s="158">
        <v>5.78</v>
      </c>
      <c r="AW74" s="158">
        <v>-24.46</v>
      </c>
      <c r="AX74" s="23" t="s">
        <v>868</v>
      </c>
      <c r="AY74" s="23" t="s">
        <v>862</v>
      </c>
      <c r="AZ74" s="158"/>
      <c r="BA74" s="23">
        <v>119.9</v>
      </c>
      <c r="BB74" s="23">
        <v>5.5</v>
      </c>
      <c r="BC74" s="158"/>
      <c r="BD74" s="158"/>
      <c r="BE74" s="158"/>
      <c r="BF74" s="158"/>
      <c r="BG74" s="158"/>
      <c r="BH74" s="158"/>
      <c r="BI74" s="158"/>
      <c r="BJ74" s="158"/>
      <c r="BK74" s="158"/>
      <c r="BL74" s="158"/>
      <c r="BM74" s="158"/>
      <c r="BN74" s="158"/>
      <c r="BO74" s="158"/>
      <c r="BP74" s="158"/>
      <c r="BQ74" s="158"/>
      <c r="BR74" s="158"/>
      <c r="BS74" s="158"/>
      <c r="BT74" s="158"/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  <c r="CL74" s="158"/>
      <c r="CM74" s="158"/>
      <c r="CN74" s="158"/>
      <c r="CO74" s="158"/>
      <c r="CP74" s="158"/>
      <c r="CQ74" s="158"/>
      <c r="CR74" s="158"/>
      <c r="CS74" s="158"/>
    </row>
    <row r="75" spans="1:97" s="157" customFormat="1" ht="14">
      <c r="A75" s="158" t="s">
        <v>822</v>
      </c>
      <c r="B75" s="94" t="s">
        <v>831</v>
      </c>
      <c r="C75" s="94" t="s">
        <v>901</v>
      </c>
      <c r="D75" s="155" t="str">
        <f t="shared" si="1"/>
        <v>GCPL-1_50</v>
      </c>
      <c r="E75" s="155"/>
      <c r="F75" s="156">
        <v>1997</v>
      </c>
      <c r="G75" s="159">
        <v>11</v>
      </c>
      <c r="H75" s="159">
        <v>15</v>
      </c>
      <c r="I75" s="23"/>
      <c r="J75" s="94">
        <v>40</v>
      </c>
      <c r="K75" s="94">
        <v>50</v>
      </c>
      <c r="L75" s="158"/>
      <c r="M75" s="158"/>
      <c r="N75" s="158"/>
      <c r="O75" s="158"/>
      <c r="P75" s="158"/>
      <c r="Q75" s="158"/>
      <c r="R75" s="158">
        <v>1.4385461565615578</v>
      </c>
      <c r="S75" s="158"/>
      <c r="T75" s="158"/>
      <c r="U75" s="158"/>
      <c r="V75" s="158"/>
      <c r="W75" s="158"/>
      <c r="X75" s="158"/>
      <c r="Y75" s="23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>
        <v>0.26</v>
      </c>
      <c r="AQ75" s="158"/>
      <c r="AR75" s="158"/>
      <c r="AS75" s="158">
        <v>2.1000000000000001E-2</v>
      </c>
      <c r="AT75" s="158"/>
      <c r="AU75" s="158"/>
      <c r="AV75" s="158">
        <v>4.83</v>
      </c>
      <c r="AW75" s="158">
        <v>-24.28</v>
      </c>
      <c r="AX75" s="23" t="s">
        <v>868</v>
      </c>
      <c r="AY75" s="23" t="s">
        <v>867</v>
      </c>
      <c r="AZ75" s="158"/>
      <c r="BA75" s="23" t="s">
        <v>867</v>
      </c>
      <c r="BB75" s="23" t="s">
        <v>867</v>
      </c>
      <c r="BC75" s="158"/>
      <c r="BD75" s="158"/>
      <c r="BE75" s="158"/>
      <c r="BF75" s="158"/>
      <c r="BG75" s="158"/>
      <c r="BH75" s="158"/>
      <c r="BI75" s="158"/>
      <c r="BJ75" s="158"/>
      <c r="BK75" s="158"/>
      <c r="BL75" s="158"/>
      <c r="BM75" s="158"/>
      <c r="BN75" s="158"/>
      <c r="BO75" s="158"/>
      <c r="BP75" s="158"/>
      <c r="BQ75" s="158"/>
      <c r="BR75" s="158"/>
      <c r="BS75" s="158"/>
      <c r="BT75" s="158"/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  <c r="CL75" s="158"/>
      <c r="CM75" s="158"/>
      <c r="CN75" s="158"/>
      <c r="CO75" s="158"/>
      <c r="CP75" s="158"/>
      <c r="CQ75" s="158"/>
      <c r="CR75" s="158"/>
      <c r="CS75" s="158"/>
    </row>
    <row r="76" spans="1:97" s="157" customFormat="1" ht="14">
      <c r="A76" s="158" t="s">
        <v>822</v>
      </c>
      <c r="B76" s="94" t="s">
        <v>831</v>
      </c>
      <c r="C76" s="94" t="s">
        <v>901</v>
      </c>
      <c r="D76" s="155" t="str">
        <f t="shared" si="1"/>
        <v>GCPL-1_60</v>
      </c>
      <c r="E76" s="155"/>
      <c r="F76" s="156">
        <v>1997</v>
      </c>
      <c r="G76" s="159">
        <v>11</v>
      </c>
      <c r="H76" s="159">
        <v>15</v>
      </c>
      <c r="I76" s="23"/>
      <c r="J76" s="94">
        <v>50</v>
      </c>
      <c r="K76" s="94">
        <v>60</v>
      </c>
      <c r="L76" s="158"/>
      <c r="M76" s="158"/>
      <c r="N76" s="158"/>
      <c r="O76" s="158"/>
      <c r="P76" s="158"/>
      <c r="Q76" s="158"/>
      <c r="R76" s="158">
        <v>1.4385461565615578</v>
      </c>
      <c r="S76" s="158"/>
      <c r="T76" s="158"/>
      <c r="U76" s="158"/>
      <c r="V76" s="158"/>
      <c r="W76" s="158"/>
      <c r="X76" s="158"/>
      <c r="Y76" s="23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>
        <v>0.34</v>
      </c>
      <c r="AQ76" s="158"/>
      <c r="AR76" s="158"/>
      <c r="AS76" s="158">
        <v>0.03</v>
      </c>
      <c r="AT76" s="158"/>
      <c r="AU76" s="158"/>
      <c r="AV76" s="158">
        <v>4.6749999999999998</v>
      </c>
      <c r="AW76" s="158">
        <v>-23.84</v>
      </c>
      <c r="AX76" s="23" t="s">
        <v>868</v>
      </c>
      <c r="AY76" s="23" t="s">
        <v>867</v>
      </c>
      <c r="AZ76" s="158"/>
      <c r="BA76" s="23" t="s">
        <v>867</v>
      </c>
      <c r="BB76" s="23" t="s">
        <v>867</v>
      </c>
      <c r="BC76" s="158"/>
      <c r="BD76" s="158"/>
      <c r="BE76" s="158"/>
      <c r="BF76" s="158"/>
      <c r="BG76" s="158"/>
      <c r="BH76" s="158"/>
      <c r="BI76" s="158"/>
      <c r="BJ76" s="158"/>
      <c r="BK76" s="158"/>
      <c r="BL76" s="158"/>
      <c r="BM76" s="158"/>
      <c r="BN76" s="158"/>
      <c r="BO76" s="158"/>
      <c r="BP76" s="158"/>
      <c r="BQ76" s="158"/>
      <c r="BR76" s="158"/>
      <c r="BS76" s="158"/>
      <c r="BT76" s="158"/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  <c r="CL76" s="158"/>
      <c r="CM76" s="158"/>
      <c r="CN76" s="158"/>
      <c r="CO76" s="158"/>
      <c r="CP76" s="158"/>
      <c r="CQ76" s="158"/>
      <c r="CR76" s="158"/>
      <c r="CS76" s="158"/>
    </row>
    <row r="77" spans="1:97" s="157" customFormat="1" ht="14">
      <c r="A77" s="158" t="s">
        <v>822</v>
      </c>
      <c r="B77" s="94" t="s">
        <v>831</v>
      </c>
      <c r="C77" s="94" t="s">
        <v>901</v>
      </c>
      <c r="D77" s="155" t="str">
        <f t="shared" si="1"/>
        <v>GCPL-1_80</v>
      </c>
      <c r="E77" s="155"/>
      <c r="F77" s="156">
        <v>1997</v>
      </c>
      <c r="G77" s="159">
        <v>11</v>
      </c>
      <c r="H77" s="159">
        <v>15</v>
      </c>
      <c r="I77" s="23"/>
      <c r="J77" s="94">
        <v>60</v>
      </c>
      <c r="K77" s="94">
        <v>80</v>
      </c>
      <c r="L77" s="158"/>
      <c r="M77" s="158"/>
      <c r="N77" s="158"/>
      <c r="O77" s="158"/>
      <c r="P77" s="158"/>
      <c r="Q77" s="158"/>
      <c r="R77" s="158">
        <v>1.4385461565615578</v>
      </c>
      <c r="S77" s="158"/>
      <c r="T77" s="158"/>
      <c r="U77" s="158"/>
      <c r="V77" s="158"/>
      <c r="W77" s="158"/>
      <c r="X77" s="158"/>
      <c r="Y77" s="23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>
        <v>0.33</v>
      </c>
      <c r="AQ77" s="158"/>
      <c r="AR77" s="158"/>
      <c r="AS77" s="158">
        <v>3.1E-2</v>
      </c>
      <c r="AT77" s="158"/>
      <c r="AU77" s="158"/>
      <c r="AV77" s="158">
        <v>5.4850000000000003</v>
      </c>
      <c r="AW77" s="158">
        <v>-23.73</v>
      </c>
      <c r="AX77" s="23" t="s">
        <v>868</v>
      </c>
      <c r="AY77" s="23" t="s">
        <v>867</v>
      </c>
      <c r="AZ77" s="158"/>
      <c r="BA77" s="23" t="s">
        <v>867</v>
      </c>
      <c r="BB77" s="23" t="s">
        <v>867</v>
      </c>
      <c r="BC77" s="158"/>
      <c r="BD77" s="158"/>
      <c r="BE77" s="158"/>
      <c r="BF77" s="158"/>
      <c r="BG77" s="158"/>
      <c r="BH77" s="158"/>
      <c r="BI77" s="158"/>
      <c r="BJ77" s="158"/>
      <c r="BK77" s="158"/>
      <c r="BL77" s="158"/>
      <c r="BM77" s="158"/>
      <c r="BN77" s="158"/>
      <c r="BO77" s="158"/>
      <c r="BP77" s="158"/>
      <c r="BQ77" s="158"/>
      <c r="BR77" s="158"/>
      <c r="BS77" s="158"/>
      <c r="BT77" s="158"/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  <c r="CL77" s="158"/>
      <c r="CM77" s="158"/>
      <c r="CN77" s="158"/>
      <c r="CO77" s="158"/>
      <c r="CP77" s="158"/>
      <c r="CQ77" s="158"/>
      <c r="CR77" s="158"/>
      <c r="CS77" s="158"/>
    </row>
    <row r="78" spans="1:97" s="157" customFormat="1" ht="14">
      <c r="A78" s="158" t="s">
        <v>822</v>
      </c>
      <c r="B78" s="94" t="s">
        <v>831</v>
      </c>
      <c r="C78" s="94" t="s">
        <v>901</v>
      </c>
      <c r="D78" s="155" t="str">
        <f t="shared" si="1"/>
        <v>GCPL-1_100</v>
      </c>
      <c r="E78" s="155"/>
      <c r="F78" s="156">
        <v>1997</v>
      </c>
      <c r="G78" s="159">
        <v>11</v>
      </c>
      <c r="H78" s="159">
        <v>15</v>
      </c>
      <c r="I78" s="23"/>
      <c r="J78" s="94">
        <v>80</v>
      </c>
      <c r="K78" s="94">
        <v>100</v>
      </c>
      <c r="L78" s="158"/>
      <c r="M78" s="158"/>
      <c r="N78" s="158"/>
      <c r="O78" s="158"/>
      <c r="P78" s="158"/>
      <c r="Q78" s="158"/>
      <c r="R78" s="158">
        <v>1.6421120692905196</v>
      </c>
      <c r="S78" s="158"/>
      <c r="T78" s="158"/>
      <c r="U78" s="158"/>
      <c r="V78" s="158"/>
      <c r="W78" s="158"/>
      <c r="X78" s="158"/>
      <c r="Y78" s="23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>
        <v>0.26400000000000001</v>
      </c>
      <c r="AQ78" s="158"/>
      <c r="AR78" s="158"/>
      <c r="AS78" s="158">
        <v>2.9000000000000001E-2</v>
      </c>
      <c r="AT78" s="158"/>
      <c r="AU78" s="158"/>
      <c r="AV78" s="158">
        <v>3.9319999999999999</v>
      </c>
      <c r="AW78" s="158">
        <v>-21.71</v>
      </c>
      <c r="AX78" s="23" t="s">
        <v>868</v>
      </c>
      <c r="AY78" s="23" t="s">
        <v>867</v>
      </c>
      <c r="AZ78" s="158"/>
      <c r="BA78" s="23" t="s">
        <v>867</v>
      </c>
      <c r="BB78" s="23" t="s">
        <v>867</v>
      </c>
      <c r="BC78" s="158"/>
      <c r="BD78" s="158"/>
      <c r="BE78" s="158"/>
      <c r="BF78" s="158"/>
      <c r="BG78" s="158"/>
      <c r="BH78" s="158"/>
      <c r="BI78" s="158"/>
      <c r="BJ78" s="158"/>
      <c r="BK78" s="158"/>
      <c r="BL78" s="158"/>
      <c r="BM78" s="158"/>
      <c r="BN78" s="158"/>
      <c r="BO78" s="158"/>
      <c r="BP78" s="158"/>
      <c r="BQ78" s="158"/>
      <c r="BR78" s="158"/>
      <c r="BS78" s="158"/>
      <c r="BT78" s="158"/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  <c r="CL78" s="158"/>
      <c r="CM78" s="158"/>
      <c r="CN78" s="158"/>
      <c r="CO78" s="158"/>
      <c r="CP78" s="158"/>
      <c r="CQ78" s="158"/>
      <c r="CR78" s="158"/>
      <c r="CS78" s="158"/>
    </row>
    <row r="79" spans="1:97" s="157" customFormat="1" ht="14">
      <c r="A79" s="158" t="s">
        <v>822</v>
      </c>
      <c r="B79" s="94" t="s">
        <v>831</v>
      </c>
      <c r="C79" s="94" t="s">
        <v>902</v>
      </c>
      <c r="D79" s="155" t="str">
        <f t="shared" si="1"/>
        <v>GCPL-2_5</v>
      </c>
      <c r="E79" s="155"/>
      <c r="F79" s="156">
        <v>1997</v>
      </c>
      <c r="G79" s="159">
        <v>11</v>
      </c>
      <c r="H79" s="159">
        <v>15</v>
      </c>
      <c r="I79" s="23"/>
      <c r="J79" s="94">
        <v>0</v>
      </c>
      <c r="K79" s="94">
        <v>5</v>
      </c>
      <c r="L79" s="158"/>
      <c r="M79" s="158"/>
      <c r="N79" s="158"/>
      <c r="O79" s="158"/>
      <c r="P79" s="158"/>
      <c r="Q79" s="158"/>
      <c r="R79" s="158">
        <v>0.6541125000000001</v>
      </c>
      <c r="S79" s="158"/>
      <c r="T79" s="158"/>
      <c r="U79" s="158"/>
      <c r="V79" s="158"/>
      <c r="W79" s="158"/>
      <c r="X79" s="158"/>
      <c r="Y79" s="23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>
        <v>3.5089999999999999</v>
      </c>
      <c r="AQ79" s="158"/>
      <c r="AR79" s="158"/>
      <c r="AS79" s="158">
        <v>0.157</v>
      </c>
      <c r="AT79" s="158"/>
      <c r="AU79" s="158"/>
      <c r="AV79" s="158">
        <v>0.63</v>
      </c>
      <c r="AW79" s="158">
        <v>-26.94</v>
      </c>
      <c r="AX79" s="23" t="s">
        <v>868</v>
      </c>
      <c r="AY79" s="23" t="s">
        <v>867</v>
      </c>
      <c r="AZ79" s="158"/>
      <c r="BA79" s="23" t="s">
        <v>867</v>
      </c>
      <c r="BB79" s="23" t="s">
        <v>867</v>
      </c>
      <c r="BC79" s="158"/>
      <c r="BD79" s="158"/>
      <c r="BE79" s="158"/>
      <c r="BF79" s="158"/>
      <c r="BG79" s="158"/>
      <c r="BH79" s="158"/>
      <c r="BI79" s="158"/>
      <c r="BJ79" s="158"/>
      <c r="BK79" s="158"/>
      <c r="BL79" s="158"/>
      <c r="BM79" s="158"/>
      <c r="BN79" s="158"/>
      <c r="BO79" s="158"/>
      <c r="BP79" s="158"/>
      <c r="BQ79" s="158"/>
      <c r="BR79" s="158"/>
      <c r="BS79" s="158"/>
      <c r="BT79" s="158"/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  <c r="CL79" s="158"/>
      <c r="CM79" s="158"/>
      <c r="CN79" s="158"/>
      <c r="CO79" s="158"/>
      <c r="CP79" s="158"/>
      <c r="CQ79" s="158"/>
      <c r="CR79" s="158"/>
      <c r="CS79" s="158"/>
    </row>
    <row r="80" spans="1:97" s="157" customFormat="1" ht="14">
      <c r="A80" s="158" t="s">
        <v>822</v>
      </c>
      <c r="B80" s="94" t="s">
        <v>831</v>
      </c>
      <c r="C80" s="94" t="s">
        <v>902</v>
      </c>
      <c r="D80" s="155" t="str">
        <f t="shared" si="1"/>
        <v>GCPL-2_10</v>
      </c>
      <c r="E80" s="155"/>
      <c r="F80" s="156">
        <v>1997</v>
      </c>
      <c r="G80" s="159">
        <v>11</v>
      </c>
      <c r="H80" s="159">
        <v>15</v>
      </c>
      <c r="I80" s="23"/>
      <c r="J80" s="94">
        <v>5</v>
      </c>
      <c r="K80" s="94">
        <v>10</v>
      </c>
      <c r="L80" s="158"/>
      <c r="M80" s="158"/>
      <c r="N80" s="158"/>
      <c r="O80" s="158"/>
      <c r="P80" s="158"/>
      <c r="Q80" s="158"/>
      <c r="R80" s="158">
        <v>1.2843464285714283</v>
      </c>
      <c r="S80" s="158"/>
      <c r="T80" s="158"/>
      <c r="U80" s="158"/>
      <c r="V80" s="158"/>
      <c r="W80" s="158"/>
      <c r="X80" s="158"/>
      <c r="Y80" s="23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>
        <v>0.90400000000000003</v>
      </c>
      <c r="AQ80" s="158"/>
      <c r="AR80" s="158"/>
      <c r="AS80" s="158">
        <v>4.5999999999999999E-2</v>
      </c>
      <c r="AT80" s="158"/>
      <c r="AU80" s="158"/>
      <c r="AV80" s="158">
        <v>4.2300000000000004</v>
      </c>
      <c r="AW80" s="158">
        <v>-26</v>
      </c>
      <c r="AX80" s="23" t="s">
        <v>868</v>
      </c>
      <c r="AY80" s="23" t="s">
        <v>867</v>
      </c>
      <c r="AZ80" s="158"/>
      <c r="BA80" s="23" t="s">
        <v>867</v>
      </c>
      <c r="BB80" s="23" t="s">
        <v>867</v>
      </c>
      <c r="BC80" s="158"/>
      <c r="BD80" s="158"/>
      <c r="BE80" s="158"/>
      <c r="BF80" s="158"/>
      <c r="BG80" s="158"/>
      <c r="BH80" s="158"/>
      <c r="BI80" s="158"/>
      <c r="BJ80" s="158"/>
      <c r="BK80" s="158"/>
      <c r="BL80" s="158"/>
      <c r="BM80" s="158"/>
      <c r="BN80" s="158"/>
      <c r="BO80" s="158"/>
      <c r="BP80" s="158"/>
      <c r="BQ80" s="158"/>
      <c r="BR80" s="158"/>
      <c r="BS80" s="158"/>
      <c r="BT80" s="158"/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  <c r="CL80" s="158"/>
      <c r="CM80" s="158"/>
      <c r="CN80" s="158"/>
      <c r="CO80" s="158"/>
      <c r="CP80" s="158"/>
      <c r="CQ80" s="158"/>
      <c r="CR80" s="158"/>
      <c r="CS80" s="158"/>
    </row>
    <row r="81" spans="1:97" s="157" customFormat="1" ht="14">
      <c r="A81" s="158" t="s">
        <v>822</v>
      </c>
      <c r="B81" s="94" t="s">
        <v>831</v>
      </c>
      <c r="C81" s="94" t="s">
        <v>902</v>
      </c>
      <c r="D81" s="155" t="str">
        <f t="shared" si="1"/>
        <v>GCPL-2_20</v>
      </c>
      <c r="E81" s="155"/>
      <c r="F81" s="156">
        <v>1997</v>
      </c>
      <c r="G81" s="159">
        <v>11</v>
      </c>
      <c r="H81" s="159">
        <v>15</v>
      </c>
      <c r="I81" s="23"/>
      <c r="J81" s="94">
        <v>10</v>
      </c>
      <c r="K81" s="94">
        <v>20</v>
      </c>
      <c r="L81" s="158"/>
      <c r="M81" s="158"/>
      <c r="N81" s="158"/>
      <c r="O81" s="158"/>
      <c r="P81" s="158"/>
      <c r="Q81" s="158"/>
      <c r="R81" s="158">
        <v>1.2634781509013284</v>
      </c>
      <c r="S81" s="158"/>
      <c r="T81" s="158"/>
      <c r="U81" s="158"/>
      <c r="V81" s="158"/>
      <c r="W81" s="158"/>
      <c r="X81" s="158"/>
      <c r="Y81" s="23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>
        <v>0.60599999999999998</v>
      </c>
      <c r="AQ81" s="158"/>
      <c r="AR81" s="158"/>
      <c r="AS81" s="158">
        <v>3.9E-2</v>
      </c>
      <c r="AT81" s="158"/>
      <c r="AU81" s="158"/>
      <c r="AV81" s="158">
        <v>5.97</v>
      </c>
      <c r="AW81" s="158">
        <v>-24.8</v>
      </c>
      <c r="AX81" s="23" t="s">
        <v>868</v>
      </c>
      <c r="AY81" s="23" t="s">
        <v>861</v>
      </c>
      <c r="AZ81" s="158"/>
      <c r="BA81" s="23">
        <v>157.80000000000001</v>
      </c>
      <c r="BB81" s="23">
        <v>5.9</v>
      </c>
      <c r="BC81" s="158"/>
      <c r="BD81" s="158"/>
      <c r="BE81" s="158"/>
      <c r="BF81" s="158"/>
      <c r="BG81" s="158"/>
      <c r="BH81" s="158"/>
      <c r="BI81" s="158"/>
      <c r="BJ81" s="158"/>
      <c r="BK81" s="158"/>
      <c r="BL81" s="158"/>
      <c r="BM81" s="158"/>
      <c r="BN81" s="158"/>
      <c r="BO81" s="158"/>
      <c r="BP81" s="158"/>
      <c r="BQ81" s="158"/>
      <c r="BR81" s="158"/>
      <c r="BS81" s="158"/>
      <c r="BT81" s="158"/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  <c r="CL81" s="158"/>
      <c r="CM81" s="158"/>
      <c r="CN81" s="158"/>
      <c r="CO81" s="158"/>
      <c r="CP81" s="158"/>
      <c r="CQ81" s="158"/>
      <c r="CR81" s="158"/>
      <c r="CS81" s="158"/>
    </row>
    <row r="82" spans="1:97" s="157" customFormat="1" ht="14">
      <c r="A82" s="158" t="s">
        <v>822</v>
      </c>
      <c r="B82" s="94" t="s">
        <v>831</v>
      </c>
      <c r="C82" s="94" t="s">
        <v>902</v>
      </c>
      <c r="D82" s="155" t="str">
        <f t="shared" si="1"/>
        <v>GCPL-2_40</v>
      </c>
      <c r="E82" s="155"/>
      <c r="F82" s="156">
        <v>1997</v>
      </c>
      <c r="G82" s="159">
        <v>11</v>
      </c>
      <c r="H82" s="159">
        <v>15</v>
      </c>
      <c r="I82" s="23"/>
      <c r="J82" s="94">
        <v>20</v>
      </c>
      <c r="K82" s="94">
        <v>40</v>
      </c>
      <c r="L82" s="158"/>
      <c r="M82" s="158"/>
      <c r="N82" s="158"/>
      <c r="O82" s="158"/>
      <c r="P82" s="158"/>
      <c r="Q82" s="158"/>
      <c r="R82" s="158">
        <v>1.2971983071516344</v>
      </c>
      <c r="S82" s="158"/>
      <c r="T82" s="158"/>
      <c r="U82" s="158"/>
      <c r="V82" s="158"/>
      <c r="W82" s="158"/>
      <c r="X82" s="158"/>
      <c r="Y82" s="23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>
        <v>0.44400000000000001</v>
      </c>
      <c r="AQ82" s="158"/>
      <c r="AR82" s="158"/>
      <c r="AS82" s="158">
        <v>3.1E-2</v>
      </c>
      <c r="AT82" s="158"/>
      <c r="AU82" s="158"/>
      <c r="AV82" s="158">
        <v>5.53</v>
      </c>
      <c r="AW82" s="158">
        <v>-24.58</v>
      </c>
      <c r="AX82" s="23" t="s">
        <v>868</v>
      </c>
      <c r="AY82" s="23" t="s">
        <v>862</v>
      </c>
      <c r="AZ82" s="158"/>
      <c r="BA82" s="23">
        <v>119.9</v>
      </c>
      <c r="BB82" s="23">
        <v>5.5</v>
      </c>
      <c r="BC82" s="158"/>
      <c r="BD82" s="158"/>
      <c r="BE82" s="158"/>
      <c r="BF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8"/>
      <c r="BT82" s="158"/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  <c r="CL82" s="158"/>
      <c r="CM82" s="158"/>
      <c r="CN82" s="158"/>
      <c r="CO82" s="158"/>
      <c r="CP82" s="158"/>
      <c r="CQ82" s="158"/>
      <c r="CR82" s="158"/>
      <c r="CS82" s="158"/>
    </row>
    <row r="83" spans="1:97" s="157" customFormat="1" ht="14">
      <c r="A83" s="158" t="s">
        <v>822</v>
      </c>
      <c r="B83" s="94" t="s">
        <v>831</v>
      </c>
      <c r="C83" s="94" t="s">
        <v>902</v>
      </c>
      <c r="D83" s="155" t="str">
        <f t="shared" si="1"/>
        <v>GCPL-2_50</v>
      </c>
      <c r="E83" s="155"/>
      <c r="F83" s="156">
        <v>1997</v>
      </c>
      <c r="G83" s="159">
        <v>11</v>
      </c>
      <c r="H83" s="159">
        <v>15</v>
      </c>
      <c r="I83" s="23"/>
      <c r="J83" s="94">
        <v>40</v>
      </c>
      <c r="K83" s="94">
        <v>50</v>
      </c>
      <c r="L83" s="158"/>
      <c r="M83" s="158"/>
      <c r="N83" s="158"/>
      <c r="O83" s="158"/>
      <c r="P83" s="158"/>
      <c r="Q83" s="158"/>
      <c r="R83" s="158">
        <v>1.4480725508268066</v>
      </c>
      <c r="S83" s="158"/>
      <c r="T83" s="158"/>
      <c r="U83" s="158"/>
      <c r="V83" s="158"/>
      <c r="W83" s="158"/>
      <c r="X83" s="158"/>
      <c r="Y83" s="23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>
        <v>0.317</v>
      </c>
      <c r="AQ83" s="158"/>
      <c r="AR83" s="158"/>
      <c r="AS83" s="158">
        <v>2.5000000000000001E-2</v>
      </c>
      <c r="AT83" s="158"/>
      <c r="AU83" s="158"/>
      <c r="AV83" s="158">
        <v>5.76</v>
      </c>
      <c r="AW83" s="158">
        <v>-24.3</v>
      </c>
      <c r="AX83" s="23" t="s">
        <v>868</v>
      </c>
      <c r="AY83" s="23" t="s">
        <v>867</v>
      </c>
      <c r="AZ83" s="158"/>
      <c r="BA83" s="23" t="s">
        <v>867</v>
      </c>
      <c r="BB83" s="23" t="s">
        <v>867</v>
      </c>
      <c r="BC83" s="158"/>
      <c r="BD83" s="158"/>
      <c r="BE83" s="158"/>
      <c r="BF83" s="158"/>
      <c r="BG83" s="158"/>
      <c r="BH83" s="158"/>
      <c r="BI83" s="158"/>
      <c r="BJ83" s="158"/>
      <c r="BK83" s="158"/>
      <c r="BL83" s="158"/>
      <c r="BM83" s="158"/>
      <c r="BN83" s="158"/>
      <c r="BO83" s="158"/>
      <c r="BP83" s="158"/>
      <c r="BQ83" s="158"/>
      <c r="BR83" s="158"/>
      <c r="BS83" s="158"/>
      <c r="BT83" s="158"/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  <c r="CL83" s="158"/>
      <c r="CM83" s="158"/>
      <c r="CN83" s="158"/>
      <c r="CO83" s="158"/>
      <c r="CP83" s="158"/>
      <c r="CQ83" s="158"/>
      <c r="CR83" s="158"/>
      <c r="CS83" s="158"/>
    </row>
    <row r="84" spans="1:97" s="157" customFormat="1" ht="14">
      <c r="A84" s="158" t="s">
        <v>822</v>
      </c>
      <c r="B84" s="94" t="s">
        <v>831</v>
      </c>
      <c r="C84" s="94" t="s">
        <v>902</v>
      </c>
      <c r="D84" s="155" t="str">
        <f t="shared" si="1"/>
        <v>GCPL-2_60</v>
      </c>
      <c r="E84" s="155"/>
      <c r="F84" s="156">
        <v>1997</v>
      </c>
      <c r="G84" s="159">
        <v>11</v>
      </c>
      <c r="H84" s="159">
        <v>15</v>
      </c>
      <c r="I84" s="23"/>
      <c r="J84" s="94">
        <v>50</v>
      </c>
      <c r="K84" s="94">
        <v>60</v>
      </c>
      <c r="L84" s="158"/>
      <c r="M84" s="158"/>
      <c r="N84" s="158"/>
      <c r="O84" s="158"/>
      <c r="P84" s="158"/>
      <c r="Q84" s="158"/>
      <c r="R84" s="158">
        <v>1.4480725508268066</v>
      </c>
      <c r="S84" s="158"/>
      <c r="T84" s="158"/>
      <c r="U84" s="158"/>
      <c r="V84" s="158"/>
      <c r="W84" s="158"/>
      <c r="X84" s="158"/>
      <c r="Y84" s="23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>
        <v>0.21</v>
      </c>
      <c r="AQ84" s="158"/>
      <c r="AR84" s="158"/>
      <c r="AS84" s="158">
        <v>0.03</v>
      </c>
      <c r="AT84" s="158"/>
      <c r="AU84" s="158"/>
      <c r="AV84" s="158">
        <v>4.4400000000000004</v>
      </c>
      <c r="AW84" s="158">
        <v>-22.46</v>
      </c>
      <c r="AX84" s="23" t="s">
        <v>868</v>
      </c>
      <c r="AY84" s="23" t="s">
        <v>867</v>
      </c>
      <c r="AZ84" s="158"/>
      <c r="BA84" s="23" t="s">
        <v>867</v>
      </c>
      <c r="BB84" s="23" t="s">
        <v>867</v>
      </c>
      <c r="BC84" s="158"/>
      <c r="BD84" s="158"/>
      <c r="BE84" s="158"/>
      <c r="BF84" s="158"/>
      <c r="BG84" s="158"/>
      <c r="BH84" s="158"/>
      <c r="BI84" s="158"/>
      <c r="BJ84" s="158"/>
      <c r="BK84" s="158"/>
      <c r="BL84" s="158"/>
      <c r="BM84" s="158"/>
      <c r="BN84" s="158"/>
      <c r="BO84" s="158"/>
      <c r="BP84" s="158"/>
      <c r="BQ84" s="158"/>
      <c r="BR84" s="158"/>
      <c r="BS84" s="158"/>
      <c r="BT84" s="158"/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  <c r="CL84" s="158"/>
      <c r="CM84" s="158"/>
      <c r="CN84" s="158"/>
      <c r="CO84" s="158"/>
      <c r="CP84" s="158"/>
      <c r="CQ84" s="158"/>
      <c r="CR84" s="158"/>
      <c r="CS84" s="158"/>
    </row>
    <row r="85" spans="1:97" s="157" customFormat="1" ht="14">
      <c r="A85" s="158" t="s">
        <v>822</v>
      </c>
      <c r="B85" s="94" t="s">
        <v>831</v>
      </c>
      <c r="C85" s="94" t="s">
        <v>902</v>
      </c>
      <c r="D85" s="155" t="str">
        <f t="shared" si="1"/>
        <v>GCPL-2_80</v>
      </c>
      <c r="E85" s="155"/>
      <c r="F85" s="156">
        <v>1997</v>
      </c>
      <c r="G85" s="159">
        <v>11</v>
      </c>
      <c r="H85" s="159">
        <v>15</v>
      </c>
      <c r="I85" s="23"/>
      <c r="J85" s="94">
        <v>60</v>
      </c>
      <c r="K85" s="94">
        <v>80</v>
      </c>
      <c r="L85" s="158"/>
      <c r="M85" s="158"/>
      <c r="N85" s="158"/>
      <c r="O85" s="158"/>
      <c r="P85" s="158"/>
      <c r="Q85" s="158"/>
      <c r="R85" s="158">
        <v>1.4346677440549365</v>
      </c>
      <c r="S85" s="158"/>
      <c r="T85" s="158"/>
      <c r="U85" s="158"/>
      <c r="V85" s="158"/>
      <c r="W85" s="158"/>
      <c r="X85" s="158"/>
      <c r="Y85" s="23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>
        <v>0.14000000000000001</v>
      </c>
      <c r="AQ85" s="158"/>
      <c r="AR85" s="158"/>
      <c r="AS85" s="158">
        <v>0.03</v>
      </c>
      <c r="AT85" s="158"/>
      <c r="AU85" s="158"/>
      <c r="AV85" s="158">
        <v>3.83</v>
      </c>
      <c r="AW85" s="158">
        <v>-21.87</v>
      </c>
      <c r="AX85" s="23" t="s">
        <v>868</v>
      </c>
      <c r="AY85" s="23" t="s">
        <v>867</v>
      </c>
      <c r="AZ85" s="158"/>
      <c r="BA85" s="23" t="s">
        <v>867</v>
      </c>
      <c r="BB85" s="23" t="s">
        <v>867</v>
      </c>
      <c r="BC85" s="158"/>
      <c r="BD85" s="158"/>
      <c r="BE85" s="158"/>
      <c r="BF85" s="158"/>
      <c r="BG85" s="158"/>
      <c r="BH85" s="158"/>
      <c r="BI85" s="158"/>
      <c r="BJ85" s="158"/>
      <c r="BK85" s="158"/>
      <c r="BL85" s="158"/>
      <c r="BM85" s="158"/>
      <c r="BN85" s="158"/>
      <c r="BO85" s="158"/>
      <c r="BP85" s="158"/>
      <c r="BQ85" s="158"/>
      <c r="BR85" s="158"/>
      <c r="BS85" s="158"/>
      <c r="BT85" s="158"/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  <c r="CL85" s="158"/>
      <c r="CM85" s="158"/>
      <c r="CN85" s="158"/>
      <c r="CO85" s="158"/>
      <c r="CP85" s="158"/>
      <c r="CQ85" s="158"/>
      <c r="CR85" s="158"/>
      <c r="CS85" s="158"/>
    </row>
    <row r="86" spans="1:97" s="157" customFormat="1" ht="14">
      <c r="A86" s="158" t="s">
        <v>822</v>
      </c>
      <c r="B86" s="94" t="s">
        <v>831</v>
      </c>
      <c r="C86" s="94" t="s">
        <v>902</v>
      </c>
      <c r="D86" s="155" t="str">
        <f t="shared" si="1"/>
        <v>GCPL-2_100</v>
      </c>
      <c r="E86" s="155"/>
      <c r="F86" s="156">
        <v>1997</v>
      </c>
      <c r="G86" s="159">
        <v>11</v>
      </c>
      <c r="H86" s="159">
        <v>15</v>
      </c>
      <c r="I86" s="23"/>
      <c r="J86" s="94">
        <v>80</v>
      </c>
      <c r="K86" s="94">
        <v>100</v>
      </c>
      <c r="L86" s="158"/>
      <c r="M86" s="158"/>
      <c r="N86" s="158"/>
      <c r="O86" s="158"/>
      <c r="P86" s="158"/>
      <c r="Q86" s="158"/>
      <c r="R86" s="158">
        <v>1.6525065905640695</v>
      </c>
      <c r="S86" s="158"/>
      <c r="T86" s="158"/>
      <c r="U86" s="158"/>
      <c r="V86" s="158"/>
      <c r="W86" s="158"/>
      <c r="X86" s="158"/>
      <c r="Y86" s="23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>
        <v>0.16</v>
      </c>
      <c r="AQ86" s="158"/>
      <c r="AR86" s="158"/>
      <c r="AS86" s="158">
        <v>0.03</v>
      </c>
      <c r="AT86" s="158"/>
      <c r="AU86" s="158"/>
      <c r="AV86" s="158">
        <v>3.94</v>
      </c>
      <c r="AW86" s="158">
        <v>-21.48</v>
      </c>
      <c r="AX86" s="23" t="s">
        <v>868</v>
      </c>
      <c r="AY86" s="23" t="s">
        <v>867</v>
      </c>
      <c r="AZ86" s="158"/>
      <c r="BA86" s="23" t="s">
        <v>867</v>
      </c>
      <c r="BB86" s="23" t="s">
        <v>867</v>
      </c>
      <c r="BC86" s="158"/>
      <c r="BD86" s="158"/>
      <c r="BE86" s="158"/>
      <c r="BF86" s="158"/>
      <c r="BG86" s="158"/>
      <c r="BH86" s="158"/>
      <c r="BI86" s="158"/>
      <c r="BJ86" s="158"/>
      <c r="BK86" s="158"/>
      <c r="BL86" s="158"/>
      <c r="BM86" s="158"/>
      <c r="BN86" s="158"/>
      <c r="BO86" s="158"/>
      <c r="BP86" s="158"/>
      <c r="BQ86" s="158"/>
      <c r="BR86" s="158"/>
      <c r="BS86" s="158"/>
      <c r="BT86" s="158"/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  <c r="CL86" s="158"/>
      <c r="CM86" s="158"/>
      <c r="CN86" s="158"/>
      <c r="CO86" s="158"/>
      <c r="CP86" s="158"/>
      <c r="CQ86" s="158"/>
      <c r="CR86" s="158"/>
      <c r="CS86" s="158"/>
    </row>
    <row r="87" spans="1:97" ht="14">
      <c r="A87" s="14" t="s">
        <v>822</v>
      </c>
      <c r="B87" s="12" t="s">
        <v>831</v>
      </c>
      <c r="C87" s="12" t="s">
        <v>839</v>
      </c>
      <c r="D87" s="11" t="str">
        <f t="shared" si="1"/>
        <v>GCPV*_3.3</v>
      </c>
      <c r="E87" s="11"/>
      <c r="F87" s="148">
        <v>1996</v>
      </c>
      <c r="G87" s="149">
        <v>12</v>
      </c>
      <c r="H87" s="149">
        <v>4</v>
      </c>
      <c r="I87" s="23"/>
      <c r="J87" s="12">
        <v>0</v>
      </c>
      <c r="K87" s="12">
        <v>3.3</v>
      </c>
      <c r="L87" s="14"/>
      <c r="M87" s="14"/>
      <c r="N87" s="14"/>
      <c r="O87" s="14"/>
      <c r="P87" s="14"/>
      <c r="Q87" s="14"/>
      <c r="R87" s="14">
        <v>0.64334450176135916</v>
      </c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>
        <v>5.3339999999999996</v>
      </c>
      <c r="AQ87" s="18"/>
      <c r="AR87" s="18"/>
      <c r="AS87" s="14">
        <v>0.33300000000000002</v>
      </c>
      <c r="AT87" s="14"/>
      <c r="AU87" s="14"/>
      <c r="AV87" s="14">
        <v>-1.4790000000000001</v>
      </c>
      <c r="AW87" s="14">
        <v>-25.875</v>
      </c>
      <c r="AX87" s="8" t="s">
        <v>868</v>
      </c>
      <c r="AY87" s="8" t="s">
        <v>867</v>
      </c>
      <c r="AZ87" s="14"/>
      <c r="BA87" s="8" t="s">
        <v>867</v>
      </c>
      <c r="BB87" s="8" t="s">
        <v>867</v>
      </c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 t="s">
        <v>822</v>
      </c>
      <c r="B88" s="12" t="s">
        <v>831</v>
      </c>
      <c r="C88" s="12" t="s">
        <v>839</v>
      </c>
      <c r="D88" s="11" t="str">
        <f t="shared" si="1"/>
        <v>GCPV*_6.7</v>
      </c>
      <c r="E88" s="11"/>
      <c r="F88" s="148">
        <v>1996</v>
      </c>
      <c r="G88" s="149">
        <v>12</v>
      </c>
      <c r="H88" s="149">
        <v>4</v>
      </c>
      <c r="I88" s="23"/>
      <c r="J88" s="12">
        <v>3.3</v>
      </c>
      <c r="K88" s="12">
        <v>6.7</v>
      </c>
      <c r="L88" s="14"/>
      <c r="M88" s="14"/>
      <c r="N88" s="14"/>
      <c r="O88" s="14"/>
      <c r="P88" s="14"/>
      <c r="Q88" s="14"/>
      <c r="R88" s="14">
        <v>0.83715168649734362</v>
      </c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>
        <v>2.8170000000000002</v>
      </c>
      <c r="AQ88" s="18"/>
      <c r="AR88" s="18"/>
      <c r="AS88" s="14">
        <v>0.17699999999999999</v>
      </c>
      <c r="AT88" s="14"/>
      <c r="AU88" s="14"/>
      <c r="AV88" s="14">
        <v>0.76400000000000001</v>
      </c>
      <c r="AW88" s="14">
        <v>-26.518999999999998</v>
      </c>
      <c r="AX88" s="8" t="s">
        <v>868</v>
      </c>
      <c r="AY88" s="8" t="s">
        <v>867</v>
      </c>
      <c r="AZ88" s="14"/>
      <c r="BA88" s="8" t="s">
        <v>867</v>
      </c>
      <c r="BB88" s="8" t="s">
        <v>867</v>
      </c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 t="s">
        <v>822</v>
      </c>
      <c r="B89" s="12" t="s">
        <v>831</v>
      </c>
      <c r="C89" s="12" t="s">
        <v>839</v>
      </c>
      <c r="D89" s="11" t="str">
        <f t="shared" si="1"/>
        <v>GCPV*_11.1</v>
      </c>
      <c r="E89" s="11"/>
      <c r="F89" s="148">
        <v>1996</v>
      </c>
      <c r="G89" s="149">
        <v>12</v>
      </c>
      <c r="H89" s="149">
        <v>4</v>
      </c>
      <c r="I89" s="23"/>
      <c r="J89" s="12">
        <v>6.7</v>
      </c>
      <c r="K89" s="12">
        <v>11.1</v>
      </c>
      <c r="L89" s="14"/>
      <c r="M89" s="14"/>
      <c r="N89" s="14"/>
      <c r="O89" s="14"/>
      <c r="P89" s="14"/>
      <c r="Q89" s="14"/>
      <c r="R89" s="14">
        <v>1.1574628775323275</v>
      </c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>
        <v>0.94099999999999995</v>
      </c>
      <c r="AQ89" s="18"/>
      <c r="AR89" s="18"/>
      <c r="AS89" s="14">
        <v>7.0000000000000007E-2</v>
      </c>
      <c r="AT89" s="14"/>
      <c r="AU89" s="14"/>
      <c r="AV89" s="14">
        <v>2.552</v>
      </c>
      <c r="AW89" s="14">
        <v>-25.965</v>
      </c>
      <c r="AX89" s="8" t="s">
        <v>868</v>
      </c>
      <c r="AY89" s="8" t="s">
        <v>867</v>
      </c>
      <c r="AZ89" s="14"/>
      <c r="BA89" s="8" t="s">
        <v>867</v>
      </c>
      <c r="BB89" s="8" t="s">
        <v>867</v>
      </c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 t="s">
        <v>822</v>
      </c>
      <c r="B90" s="12" t="s">
        <v>831</v>
      </c>
      <c r="C90" s="12" t="s">
        <v>839</v>
      </c>
      <c r="D90" s="11" t="str">
        <f t="shared" si="1"/>
        <v>GCPV*_15.6</v>
      </c>
      <c r="E90" s="11"/>
      <c r="F90" s="148">
        <v>1996</v>
      </c>
      <c r="G90" s="149">
        <v>12</v>
      </c>
      <c r="H90" s="149">
        <v>4</v>
      </c>
      <c r="I90" s="23"/>
      <c r="J90" s="12">
        <v>11.1</v>
      </c>
      <c r="K90" s="12">
        <v>15.6</v>
      </c>
      <c r="L90" s="14"/>
      <c r="M90" s="14"/>
      <c r="N90" s="14"/>
      <c r="O90" s="14"/>
      <c r="P90" s="14"/>
      <c r="Q90" s="14"/>
      <c r="R90" s="14">
        <v>1.2016766194021344</v>
      </c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>
        <v>0.38700000000000001</v>
      </c>
      <c r="AQ90" s="18"/>
      <c r="AR90" s="18"/>
      <c r="AS90" s="14">
        <v>3.6999999999999998E-2</v>
      </c>
      <c r="AT90" s="14"/>
      <c r="AU90" s="14"/>
      <c r="AV90" s="14">
        <v>2.8959999999999999</v>
      </c>
      <c r="AW90" s="14">
        <v>-24.494</v>
      </c>
      <c r="AX90" s="8" t="s">
        <v>868</v>
      </c>
      <c r="AY90" s="8" t="s">
        <v>867</v>
      </c>
      <c r="AZ90" s="14"/>
      <c r="BA90" s="8" t="s">
        <v>867</v>
      </c>
      <c r="BB90" s="8" t="s">
        <v>867</v>
      </c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 t="s">
        <v>822</v>
      </c>
      <c r="B91" s="12" t="s">
        <v>831</v>
      </c>
      <c r="C91" s="12" t="s">
        <v>839</v>
      </c>
      <c r="D91" s="11" t="str">
        <f t="shared" si="1"/>
        <v>GCPV*_20</v>
      </c>
      <c r="E91" s="11"/>
      <c r="F91" s="148">
        <v>1996</v>
      </c>
      <c r="G91" s="149">
        <v>12</v>
      </c>
      <c r="H91" s="149">
        <v>4</v>
      </c>
      <c r="I91" s="23"/>
      <c r="J91" s="12">
        <v>15.6</v>
      </c>
      <c r="K91" s="12">
        <v>20</v>
      </c>
      <c r="L91" s="14"/>
      <c r="M91" s="14"/>
      <c r="N91" s="14"/>
      <c r="O91" s="14"/>
      <c r="P91" s="14"/>
      <c r="Q91" s="14"/>
      <c r="R91" s="14">
        <v>1.3454308693437411</v>
      </c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>
        <v>0.32100000000000001</v>
      </c>
      <c r="AQ91" s="18"/>
      <c r="AR91" s="18"/>
      <c r="AS91" s="14">
        <v>3.6999999999999998E-2</v>
      </c>
      <c r="AT91" s="14"/>
      <c r="AU91" s="14"/>
      <c r="AV91" s="14">
        <v>3.1080000000000001</v>
      </c>
      <c r="AW91" s="14">
        <v>-23.431999999999999</v>
      </c>
      <c r="AX91" s="8" t="s">
        <v>868</v>
      </c>
      <c r="AY91" s="8" t="s">
        <v>867</v>
      </c>
      <c r="AZ91" s="14"/>
      <c r="BA91" s="8" t="s">
        <v>867</v>
      </c>
      <c r="BB91" s="8" t="s">
        <v>867</v>
      </c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 t="s">
        <v>822</v>
      </c>
      <c r="B92" s="12" t="s">
        <v>831</v>
      </c>
      <c r="C92" s="12" t="s">
        <v>839</v>
      </c>
      <c r="D92" s="11" t="str">
        <f t="shared" si="1"/>
        <v>GCPV*_24.2</v>
      </c>
      <c r="E92" s="11"/>
      <c r="F92" s="148">
        <v>1996</v>
      </c>
      <c r="G92" s="149">
        <v>12</v>
      </c>
      <c r="H92" s="149">
        <v>4</v>
      </c>
      <c r="I92" s="23"/>
      <c r="J92" s="12">
        <v>20</v>
      </c>
      <c r="K92" s="12">
        <v>24.2</v>
      </c>
      <c r="L92" s="14"/>
      <c r="M92" s="14"/>
      <c r="N92" s="14"/>
      <c r="O92" s="14"/>
      <c r="P92" s="14"/>
      <c r="Q92" s="14"/>
      <c r="R92" s="14">
        <v>1.0423063287872696</v>
      </c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>
        <v>0.51600000000000001</v>
      </c>
      <c r="AQ92" s="18"/>
      <c r="AR92" s="18"/>
      <c r="AS92" s="14">
        <v>4.4999999999999998E-2</v>
      </c>
      <c r="AT92" s="14"/>
      <c r="AU92" s="14"/>
      <c r="AV92" s="14">
        <v>3.31</v>
      </c>
      <c r="AW92" s="14">
        <v>-24.815999999999999</v>
      </c>
      <c r="AX92" s="8" t="s">
        <v>868</v>
      </c>
      <c r="AY92" s="8" t="s">
        <v>867</v>
      </c>
      <c r="AZ92" s="14"/>
      <c r="BA92" s="8" t="s">
        <v>867</v>
      </c>
      <c r="BB92" s="8" t="s">
        <v>867</v>
      </c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 t="s">
        <v>822</v>
      </c>
      <c r="B93" s="12" t="s">
        <v>831</v>
      </c>
      <c r="C93" s="12" t="s">
        <v>839</v>
      </c>
      <c r="D93" s="11" t="str">
        <f t="shared" si="1"/>
        <v>GCPV*_29.5</v>
      </c>
      <c r="E93" s="11"/>
      <c r="F93" s="148">
        <v>1996</v>
      </c>
      <c r="G93" s="149">
        <v>12</v>
      </c>
      <c r="H93" s="149">
        <v>4</v>
      </c>
      <c r="I93" s="23"/>
      <c r="J93" s="12">
        <v>24.2</v>
      </c>
      <c r="K93" s="12">
        <v>29.5</v>
      </c>
      <c r="L93" s="14"/>
      <c r="M93" s="14"/>
      <c r="N93" s="14"/>
      <c r="O93" s="14"/>
      <c r="P93" s="14"/>
      <c r="Q93" s="14"/>
      <c r="R93" s="14">
        <v>1.2441572868070454</v>
      </c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>
        <v>0.433</v>
      </c>
      <c r="AQ93" s="18"/>
      <c r="AR93" s="18"/>
      <c r="AS93" s="14">
        <v>4.2000000000000003E-2</v>
      </c>
      <c r="AT93" s="14"/>
      <c r="AU93" s="14"/>
      <c r="AV93" s="14">
        <v>3.5459999999999998</v>
      </c>
      <c r="AW93" s="14">
        <v>-24.414000000000001</v>
      </c>
      <c r="AX93" s="8" t="s">
        <v>868</v>
      </c>
      <c r="AY93" s="8" t="s">
        <v>867</v>
      </c>
      <c r="AZ93" s="14"/>
      <c r="BA93" s="8" t="s">
        <v>867</v>
      </c>
      <c r="BB93" s="8" t="s">
        <v>867</v>
      </c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 t="s">
        <v>822</v>
      </c>
      <c r="B94" s="12" t="s">
        <v>831</v>
      </c>
      <c r="C94" s="12" t="s">
        <v>839</v>
      </c>
      <c r="D94" s="11" t="str">
        <f t="shared" si="1"/>
        <v>GCPV*_34.7</v>
      </c>
      <c r="E94" s="11"/>
      <c r="F94" s="148">
        <v>1996</v>
      </c>
      <c r="G94" s="149">
        <v>12</v>
      </c>
      <c r="H94" s="149">
        <v>4</v>
      </c>
      <c r="I94" s="23"/>
      <c r="J94" s="12">
        <v>29.5</v>
      </c>
      <c r="K94" s="12">
        <v>34.700000000000003</v>
      </c>
      <c r="L94" s="14"/>
      <c r="M94" s="14"/>
      <c r="N94" s="14"/>
      <c r="O94" s="14"/>
      <c r="P94" s="14"/>
      <c r="Q94" s="14"/>
      <c r="R94" s="14">
        <v>1.3376850834431133</v>
      </c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>
        <v>0.56799999999999995</v>
      </c>
      <c r="AQ94" s="18"/>
      <c r="AR94" s="18"/>
      <c r="AS94" s="14">
        <v>5.0999999999999997E-2</v>
      </c>
      <c r="AT94" s="14"/>
      <c r="AU94" s="14"/>
      <c r="AV94" s="14">
        <v>4.1980000000000004</v>
      </c>
      <c r="AW94" s="14">
        <v>-24.988</v>
      </c>
      <c r="AX94" s="8" t="s">
        <v>868</v>
      </c>
      <c r="AY94" s="8" t="s">
        <v>867</v>
      </c>
      <c r="AZ94" s="14"/>
      <c r="BA94" s="8" t="s">
        <v>867</v>
      </c>
      <c r="BB94" s="8" t="s">
        <v>867</v>
      </c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 t="s">
        <v>822</v>
      </c>
      <c r="B95" s="12" t="s">
        <v>831</v>
      </c>
      <c r="C95" s="12" t="s">
        <v>839</v>
      </c>
      <c r="D95" s="11" t="str">
        <f t="shared" si="1"/>
        <v>GCPV*_40</v>
      </c>
      <c r="E95" s="11"/>
      <c r="F95" s="148">
        <v>1996</v>
      </c>
      <c r="G95" s="149">
        <v>12</v>
      </c>
      <c r="H95" s="149">
        <v>4</v>
      </c>
      <c r="I95" s="23"/>
      <c r="J95" s="12">
        <v>34.700000000000003</v>
      </c>
      <c r="K95" s="12">
        <v>40</v>
      </c>
      <c r="L95" s="14"/>
      <c r="M95" s="14"/>
      <c r="N95" s="14"/>
      <c r="O95" s="14"/>
      <c r="P95" s="14"/>
      <c r="Q95" s="14"/>
      <c r="R95" s="14">
        <v>1.4111160581112032</v>
      </c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>
        <v>0.54100000000000004</v>
      </c>
      <c r="AQ95" s="18"/>
      <c r="AR95" s="18"/>
      <c r="AS95" s="14">
        <v>4.2999999999999997E-2</v>
      </c>
      <c r="AT95" s="14"/>
      <c r="AU95" s="14"/>
      <c r="AV95" s="14">
        <v>4.8140000000000001</v>
      </c>
      <c r="AW95" s="14">
        <v>-25.01</v>
      </c>
      <c r="AX95" s="8" t="s">
        <v>868</v>
      </c>
      <c r="AY95" s="8" t="s">
        <v>867</v>
      </c>
      <c r="AZ95" s="14"/>
      <c r="BA95" s="8" t="s">
        <v>867</v>
      </c>
      <c r="BB95" s="8" t="s">
        <v>867</v>
      </c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 t="s">
        <v>822</v>
      </c>
      <c r="B96" s="12" t="s">
        <v>832</v>
      </c>
      <c r="C96" s="12" t="s">
        <v>913</v>
      </c>
      <c r="D96" s="11" t="str">
        <f t="shared" si="1"/>
        <v>NFPU-4_6.7</v>
      </c>
      <c r="E96" s="11"/>
      <c r="F96" s="148">
        <v>1996</v>
      </c>
      <c r="G96" s="149">
        <v>12</v>
      </c>
      <c r="H96" s="149">
        <v>3</v>
      </c>
      <c r="I96" s="23"/>
      <c r="J96" s="12">
        <v>0</v>
      </c>
      <c r="K96" s="12">
        <v>6.7</v>
      </c>
      <c r="L96" s="14"/>
      <c r="M96" s="14"/>
      <c r="N96" s="14"/>
      <c r="O96" s="14"/>
      <c r="P96" s="14"/>
      <c r="Q96" s="14"/>
      <c r="R96" s="14">
        <v>1.065020568375862</v>
      </c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>
        <v>1.177</v>
      </c>
      <c r="AQ96" s="18"/>
      <c r="AR96" s="18"/>
      <c r="AS96" s="14">
        <v>0.122</v>
      </c>
      <c r="AT96" s="14"/>
      <c r="AU96" s="14"/>
      <c r="AV96" s="14">
        <v>2.7570000000000001</v>
      </c>
      <c r="AW96" s="14">
        <v>-25.021999999999998</v>
      </c>
      <c r="AX96" s="8" t="s">
        <v>868</v>
      </c>
      <c r="AY96" s="8" t="s">
        <v>867</v>
      </c>
      <c r="AZ96" s="14"/>
      <c r="BA96" s="8" t="s">
        <v>867</v>
      </c>
      <c r="BB96" s="8" t="s">
        <v>867</v>
      </c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 t="s">
        <v>822</v>
      </c>
      <c r="B97" s="12" t="s">
        <v>832</v>
      </c>
      <c r="C97" s="12" t="s">
        <v>913</v>
      </c>
      <c r="D97" s="11" t="str">
        <f t="shared" si="1"/>
        <v>NFPU-4_13.3</v>
      </c>
      <c r="E97" s="11"/>
      <c r="F97" s="148">
        <v>1996</v>
      </c>
      <c r="G97" s="149">
        <v>12</v>
      </c>
      <c r="H97" s="149">
        <v>3</v>
      </c>
      <c r="I97" s="23"/>
      <c r="J97" s="12">
        <v>6.7</v>
      </c>
      <c r="K97" s="12">
        <v>13.3</v>
      </c>
      <c r="L97" s="14"/>
      <c r="M97" s="14"/>
      <c r="N97" s="14"/>
      <c r="O97" s="14"/>
      <c r="P97" s="14"/>
      <c r="Q97" s="14"/>
      <c r="R97" s="14">
        <v>1.134173396820386</v>
      </c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>
        <v>0.66300000000000003</v>
      </c>
      <c r="AQ97" s="18"/>
      <c r="AR97" s="18"/>
      <c r="AS97" s="14">
        <v>7.5999999999999998E-2</v>
      </c>
      <c r="AT97" s="14"/>
      <c r="AU97" s="14"/>
      <c r="AV97" s="14">
        <v>3.9359999999999999</v>
      </c>
      <c r="AW97" s="14">
        <v>-23.266999999999999</v>
      </c>
      <c r="AX97" s="8" t="s">
        <v>868</v>
      </c>
      <c r="AY97" s="8" t="s">
        <v>867</v>
      </c>
      <c r="AZ97" s="14"/>
      <c r="BA97" s="8" t="s">
        <v>867</v>
      </c>
      <c r="BB97" s="8" t="s">
        <v>867</v>
      </c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 t="s">
        <v>822</v>
      </c>
      <c r="B98" s="12" t="s">
        <v>832</v>
      </c>
      <c r="C98" s="12" t="s">
        <v>913</v>
      </c>
      <c r="D98" s="11" t="str">
        <f t="shared" si="1"/>
        <v>NFPU-4_20</v>
      </c>
      <c r="E98" s="11"/>
      <c r="F98" s="148">
        <v>1996</v>
      </c>
      <c r="G98" s="149">
        <v>12</v>
      </c>
      <c r="H98" s="149">
        <v>3</v>
      </c>
      <c r="I98" s="23"/>
      <c r="J98" s="12">
        <v>13.3</v>
      </c>
      <c r="K98" s="12">
        <v>20</v>
      </c>
      <c r="L98" s="14"/>
      <c r="M98" s="14"/>
      <c r="N98" s="14"/>
      <c r="O98" s="14"/>
      <c r="P98" s="14"/>
      <c r="Q98" s="14"/>
      <c r="R98" s="14">
        <v>0.95143020592719463</v>
      </c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>
        <v>0.32400000000000001</v>
      </c>
      <c r="AQ98" s="18"/>
      <c r="AR98" s="18"/>
      <c r="AS98" s="14">
        <v>4.4999999999999998E-2</v>
      </c>
      <c r="AT98" s="14"/>
      <c r="AU98" s="14"/>
      <c r="AV98" s="14">
        <v>3.496</v>
      </c>
      <c r="AW98" s="14">
        <v>-21.555</v>
      </c>
      <c r="AX98" s="8" t="s">
        <v>868</v>
      </c>
      <c r="AY98" s="8" t="s">
        <v>863</v>
      </c>
      <c r="AZ98" s="14"/>
      <c r="BA98" s="8">
        <v>125.2</v>
      </c>
      <c r="BB98" s="8">
        <v>6</v>
      </c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 t="s">
        <v>822</v>
      </c>
      <c r="B99" s="12" t="s">
        <v>832</v>
      </c>
      <c r="C99" s="12" t="s">
        <v>913</v>
      </c>
      <c r="D99" s="11" t="str">
        <f t="shared" si="1"/>
        <v>NFPU-4_25.1</v>
      </c>
      <c r="E99" s="11"/>
      <c r="F99" s="148">
        <v>1996</v>
      </c>
      <c r="G99" s="149">
        <v>12</v>
      </c>
      <c r="H99" s="149">
        <v>3</v>
      </c>
      <c r="I99" s="23"/>
      <c r="J99" s="12">
        <v>20</v>
      </c>
      <c r="K99" s="12">
        <v>25.1</v>
      </c>
      <c r="L99" s="14"/>
      <c r="M99" s="14"/>
      <c r="N99" s="14"/>
      <c r="O99" s="14"/>
      <c r="P99" s="14"/>
      <c r="Q99" s="14"/>
      <c r="R99" s="14">
        <v>1.1813038160835583</v>
      </c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>
        <v>0.24299999999999999</v>
      </c>
      <c r="AQ99" s="18"/>
      <c r="AR99" s="18"/>
      <c r="AS99" s="14">
        <v>3.5000000000000003E-2</v>
      </c>
      <c r="AT99" s="14"/>
      <c r="AU99" s="14"/>
      <c r="AV99" s="14">
        <v>3.2010000000000001</v>
      </c>
      <c r="AW99" s="14">
        <v>-21.102</v>
      </c>
      <c r="AX99" s="8" t="s">
        <v>868</v>
      </c>
      <c r="AY99" s="8" t="s">
        <v>867</v>
      </c>
      <c r="AZ99" s="14"/>
      <c r="BA99" s="8" t="s">
        <v>867</v>
      </c>
      <c r="BB99" s="8" t="s">
        <v>867</v>
      </c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 t="s">
        <v>822</v>
      </c>
      <c r="B100" s="12" t="s">
        <v>832</v>
      </c>
      <c r="C100" s="12" t="s">
        <v>913</v>
      </c>
      <c r="D100" s="11" t="str">
        <f t="shared" si="1"/>
        <v>NFPU-4_30.1</v>
      </c>
      <c r="E100" s="11"/>
      <c r="F100" s="148">
        <v>1996</v>
      </c>
      <c r="G100" s="149">
        <v>12</v>
      </c>
      <c r="H100" s="149">
        <v>3</v>
      </c>
      <c r="I100" s="23"/>
      <c r="J100" s="12">
        <v>25.1</v>
      </c>
      <c r="K100" s="12">
        <v>30.1</v>
      </c>
      <c r="L100" s="14"/>
      <c r="M100" s="14"/>
      <c r="N100" s="14"/>
      <c r="O100" s="14"/>
      <c r="P100" s="14"/>
      <c r="Q100" s="14"/>
      <c r="R100" s="14">
        <v>1.2491042538079078</v>
      </c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>
        <v>0.20300000000000001</v>
      </c>
      <c r="AQ100" s="18"/>
      <c r="AR100" s="18"/>
      <c r="AS100" s="14">
        <v>3.4000000000000002E-2</v>
      </c>
      <c r="AT100" s="14"/>
      <c r="AU100" s="14"/>
      <c r="AV100" s="14">
        <v>3.8490000000000002</v>
      </c>
      <c r="AW100" s="14">
        <v>-21.196999999999999</v>
      </c>
      <c r="AX100" s="8" t="s">
        <v>868</v>
      </c>
      <c r="AY100" s="8" t="s">
        <v>867</v>
      </c>
      <c r="AZ100" s="14"/>
      <c r="BA100" s="8" t="s">
        <v>867</v>
      </c>
      <c r="BB100" s="8" t="s">
        <v>867</v>
      </c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 t="s">
        <v>822</v>
      </c>
      <c r="B101" s="12" t="s">
        <v>832</v>
      </c>
      <c r="C101" s="12" t="s">
        <v>913</v>
      </c>
      <c r="D101" s="11" t="str">
        <f t="shared" si="1"/>
        <v>NFPU-4_35.2</v>
      </c>
      <c r="E101" s="11"/>
      <c r="F101" s="148">
        <v>1996</v>
      </c>
      <c r="G101" s="149">
        <v>12</v>
      </c>
      <c r="H101" s="149">
        <v>3</v>
      </c>
      <c r="I101" s="23"/>
      <c r="J101" s="12">
        <v>30.1</v>
      </c>
      <c r="K101" s="12">
        <v>35.200000000000003</v>
      </c>
      <c r="L101" s="14"/>
      <c r="M101" s="14"/>
      <c r="N101" s="14"/>
      <c r="O101" s="14"/>
      <c r="P101" s="14"/>
      <c r="Q101" s="14"/>
      <c r="R101" s="14">
        <v>1.268482454144944</v>
      </c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>
        <v>0.16200000000000001</v>
      </c>
      <c r="AQ101" s="18"/>
      <c r="AR101" s="18"/>
      <c r="AS101" s="14">
        <v>0.03</v>
      </c>
      <c r="AT101" s="14"/>
      <c r="AU101" s="14"/>
      <c r="AV101" s="14">
        <v>3.448</v>
      </c>
      <c r="AW101" s="14">
        <v>-21.661000000000001</v>
      </c>
      <c r="AX101" s="8" t="s">
        <v>868</v>
      </c>
      <c r="AY101" s="8" t="s">
        <v>867</v>
      </c>
      <c r="AZ101" s="14"/>
      <c r="BA101" s="8" t="s">
        <v>867</v>
      </c>
      <c r="BB101" s="8" t="s">
        <v>867</v>
      </c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 t="s">
        <v>822</v>
      </c>
      <c r="B102" s="12" t="s">
        <v>832</v>
      </c>
      <c r="C102" s="12" t="s">
        <v>913</v>
      </c>
      <c r="D102" s="11" t="str">
        <f t="shared" si="1"/>
        <v>NFPU-4_40</v>
      </c>
      <c r="E102" s="11"/>
      <c r="F102" s="148">
        <v>1996</v>
      </c>
      <c r="G102" s="149">
        <v>12</v>
      </c>
      <c r="H102" s="149">
        <v>3</v>
      </c>
      <c r="I102" s="23"/>
      <c r="J102" s="12">
        <v>35.200000000000003</v>
      </c>
      <c r="K102" s="12">
        <v>40</v>
      </c>
      <c r="L102" s="14"/>
      <c r="M102" s="14"/>
      <c r="N102" s="14"/>
      <c r="O102" s="14"/>
      <c r="P102" s="14"/>
      <c r="Q102" s="14"/>
      <c r="R102" s="14">
        <v>1.2725525916572409</v>
      </c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>
        <v>0.218</v>
      </c>
      <c r="AQ102" s="18"/>
      <c r="AR102" s="18"/>
      <c r="AS102" s="14">
        <v>3.2000000000000001E-2</v>
      </c>
      <c r="AT102" s="14"/>
      <c r="AU102" s="14"/>
      <c r="AV102" s="14">
        <v>2.399</v>
      </c>
      <c r="AW102" s="14">
        <v>-23.256</v>
      </c>
      <c r="AX102" s="8" t="s">
        <v>868</v>
      </c>
      <c r="AY102" s="8" t="s">
        <v>864</v>
      </c>
      <c r="AZ102" s="14"/>
      <c r="BA102" s="8">
        <v>-8.3000000000000007</v>
      </c>
      <c r="BB102" s="8">
        <v>6.1</v>
      </c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s="157" customFormat="1" ht="14">
      <c r="A103" s="158" t="s">
        <v>822</v>
      </c>
      <c r="B103" s="94" t="s">
        <v>832</v>
      </c>
      <c r="C103" s="94" t="s">
        <v>903</v>
      </c>
      <c r="D103" s="155" t="str">
        <f t="shared" si="1"/>
        <v>NFPU-1_5</v>
      </c>
      <c r="E103" s="155"/>
      <c r="F103" s="156">
        <v>1997</v>
      </c>
      <c r="G103" s="159">
        <v>11</v>
      </c>
      <c r="H103" s="159">
        <v>11</v>
      </c>
      <c r="I103" s="23"/>
      <c r="J103" s="94">
        <v>0</v>
      </c>
      <c r="K103" s="94">
        <v>5</v>
      </c>
      <c r="L103" s="158"/>
      <c r="M103" s="158"/>
      <c r="N103" s="158"/>
      <c r="O103" s="158"/>
      <c r="P103" s="158"/>
      <c r="Q103" s="158"/>
      <c r="R103" s="158">
        <v>1.1163931522506654</v>
      </c>
      <c r="S103" s="158"/>
      <c r="T103" s="158"/>
      <c r="U103" s="158"/>
      <c r="V103" s="158"/>
      <c r="W103" s="158"/>
      <c r="X103" s="158"/>
      <c r="Y103" s="23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>
        <v>0.93700000000000006</v>
      </c>
      <c r="AQ103" s="158"/>
      <c r="AR103" s="158"/>
      <c r="AS103" s="158">
        <v>0.10100000000000001</v>
      </c>
      <c r="AT103" s="158"/>
      <c r="AU103" s="158"/>
      <c r="AV103" s="158">
        <v>2.82</v>
      </c>
      <c r="AW103" s="158">
        <v>-24.21</v>
      </c>
      <c r="AX103" s="23" t="s">
        <v>868</v>
      </c>
      <c r="AY103" s="23" t="s">
        <v>867</v>
      </c>
      <c r="AZ103" s="158"/>
      <c r="BA103" s="23" t="s">
        <v>867</v>
      </c>
      <c r="BB103" s="23" t="s">
        <v>867</v>
      </c>
      <c r="BC103" s="158"/>
      <c r="BD103" s="158"/>
      <c r="BE103" s="158"/>
      <c r="BF103" s="158"/>
      <c r="BG103" s="158"/>
      <c r="BH103" s="158"/>
      <c r="BI103" s="158"/>
      <c r="BJ103" s="158"/>
      <c r="BK103" s="158"/>
      <c r="BL103" s="158"/>
      <c r="BM103" s="158"/>
      <c r="BN103" s="158"/>
      <c r="BO103" s="158"/>
      <c r="BP103" s="158"/>
      <c r="BQ103" s="158"/>
      <c r="BR103" s="158"/>
      <c r="BS103" s="158"/>
      <c r="BT103" s="158"/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  <c r="CL103" s="158"/>
      <c r="CM103" s="158"/>
      <c r="CN103" s="158"/>
      <c r="CO103" s="158"/>
      <c r="CP103" s="158"/>
      <c r="CQ103" s="158"/>
      <c r="CR103" s="158"/>
      <c r="CS103" s="158"/>
    </row>
    <row r="104" spans="1:97" s="157" customFormat="1" ht="14">
      <c r="A104" s="158" t="s">
        <v>822</v>
      </c>
      <c r="B104" s="94" t="s">
        <v>832</v>
      </c>
      <c r="C104" s="94" t="s">
        <v>903</v>
      </c>
      <c r="D104" s="155" t="str">
        <f t="shared" si="1"/>
        <v>NFPU-1_10</v>
      </c>
      <c r="E104" s="155"/>
      <c r="F104" s="156">
        <v>1997</v>
      </c>
      <c r="G104" s="159">
        <v>11</v>
      </c>
      <c r="H104" s="159">
        <v>11</v>
      </c>
      <c r="I104" s="23"/>
      <c r="J104" s="94">
        <v>5</v>
      </c>
      <c r="K104" s="94">
        <v>10</v>
      </c>
      <c r="L104" s="158"/>
      <c r="M104" s="158"/>
      <c r="N104" s="158"/>
      <c r="O104" s="158"/>
      <c r="P104" s="158"/>
      <c r="Q104" s="158"/>
      <c r="R104" s="158">
        <v>1.2672847846237794</v>
      </c>
      <c r="S104" s="158"/>
      <c r="T104" s="158"/>
      <c r="U104" s="158"/>
      <c r="V104" s="158"/>
      <c r="W104" s="158"/>
      <c r="X104" s="158"/>
      <c r="Y104" s="23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>
        <v>0.378</v>
      </c>
      <c r="AQ104" s="158"/>
      <c r="AR104" s="158"/>
      <c r="AS104" s="158">
        <v>5.8000000000000003E-2</v>
      </c>
      <c r="AT104" s="158"/>
      <c r="AU104" s="158"/>
      <c r="AV104" s="158">
        <v>3.55</v>
      </c>
      <c r="AW104" s="158">
        <v>-23.41</v>
      </c>
      <c r="AX104" s="23" t="s">
        <v>868</v>
      </c>
      <c r="AY104" s="23" t="s">
        <v>867</v>
      </c>
      <c r="AZ104" s="158"/>
      <c r="BA104" s="23" t="s">
        <v>867</v>
      </c>
      <c r="BB104" s="23" t="s">
        <v>867</v>
      </c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  <c r="CL104" s="158"/>
      <c r="CM104" s="158"/>
      <c r="CN104" s="158"/>
      <c r="CO104" s="158"/>
      <c r="CP104" s="158"/>
      <c r="CQ104" s="158"/>
      <c r="CR104" s="158"/>
      <c r="CS104" s="158"/>
    </row>
    <row r="105" spans="1:97" s="157" customFormat="1" ht="14">
      <c r="A105" s="158" t="s">
        <v>822</v>
      </c>
      <c r="B105" s="94" t="s">
        <v>832</v>
      </c>
      <c r="C105" s="94" t="s">
        <v>903</v>
      </c>
      <c r="D105" s="155" t="str">
        <f t="shared" si="1"/>
        <v>NFPU-1_20</v>
      </c>
      <c r="E105" s="155"/>
      <c r="F105" s="156">
        <v>1997</v>
      </c>
      <c r="G105" s="159">
        <v>11</v>
      </c>
      <c r="H105" s="159">
        <v>11</v>
      </c>
      <c r="I105" s="23"/>
      <c r="J105" s="94">
        <v>10</v>
      </c>
      <c r="K105" s="94">
        <v>20</v>
      </c>
      <c r="L105" s="158"/>
      <c r="M105" s="158"/>
      <c r="N105" s="158"/>
      <c r="O105" s="158"/>
      <c r="P105" s="158"/>
      <c r="Q105" s="158"/>
      <c r="R105" s="158">
        <v>1.1908222748043458</v>
      </c>
      <c r="S105" s="158"/>
      <c r="T105" s="158"/>
      <c r="U105" s="158"/>
      <c r="V105" s="158"/>
      <c r="W105" s="158"/>
      <c r="X105" s="158"/>
      <c r="Y105" s="23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>
        <v>0.216</v>
      </c>
      <c r="AQ105" s="158"/>
      <c r="AR105" s="158"/>
      <c r="AS105" s="158">
        <v>3.7999999999999999E-2</v>
      </c>
      <c r="AT105" s="158"/>
      <c r="AU105" s="158"/>
      <c r="AV105" s="158">
        <v>3.5</v>
      </c>
      <c r="AW105" s="158">
        <v>-23.35</v>
      </c>
      <c r="AX105" s="23" t="s">
        <v>868</v>
      </c>
      <c r="AY105" s="23" t="s">
        <v>863</v>
      </c>
      <c r="AZ105" s="158"/>
      <c r="BA105" s="23">
        <v>125.2</v>
      </c>
      <c r="BB105" s="23">
        <v>6</v>
      </c>
      <c r="BC105" s="158"/>
      <c r="BD105" s="158"/>
      <c r="BE105" s="158"/>
      <c r="BF105" s="158"/>
      <c r="BG105" s="158"/>
      <c r="BH105" s="158"/>
      <c r="BI105" s="158"/>
      <c r="BJ105" s="158"/>
      <c r="BK105" s="158"/>
      <c r="BL105" s="158"/>
      <c r="BM105" s="158"/>
      <c r="BN105" s="158"/>
      <c r="BO105" s="158"/>
      <c r="BP105" s="158"/>
      <c r="BQ105" s="158"/>
      <c r="BR105" s="158"/>
      <c r="BS105" s="158"/>
      <c r="BT105" s="158"/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  <c r="CL105" s="158"/>
      <c r="CM105" s="158"/>
      <c r="CN105" s="158"/>
      <c r="CO105" s="158"/>
      <c r="CP105" s="158"/>
      <c r="CQ105" s="158"/>
      <c r="CR105" s="158"/>
      <c r="CS105" s="158"/>
    </row>
    <row r="106" spans="1:97" s="157" customFormat="1" ht="14">
      <c r="A106" s="158" t="s">
        <v>822</v>
      </c>
      <c r="B106" s="94" t="s">
        <v>832</v>
      </c>
      <c r="C106" s="94" t="s">
        <v>903</v>
      </c>
      <c r="D106" s="155" t="str">
        <f t="shared" si="1"/>
        <v>NFPU-1_40</v>
      </c>
      <c r="E106" s="155"/>
      <c r="F106" s="156">
        <v>1997</v>
      </c>
      <c r="G106" s="159">
        <v>11</v>
      </c>
      <c r="H106" s="159">
        <v>11</v>
      </c>
      <c r="I106" s="23"/>
      <c r="J106" s="94">
        <v>20</v>
      </c>
      <c r="K106" s="94">
        <v>40</v>
      </c>
      <c r="L106" s="158"/>
      <c r="M106" s="158"/>
      <c r="N106" s="158"/>
      <c r="O106" s="158"/>
      <c r="P106" s="158"/>
      <c r="Q106" s="158"/>
      <c r="R106" s="158">
        <v>1.4189892423752608</v>
      </c>
      <c r="S106" s="158"/>
      <c r="T106" s="158"/>
      <c r="U106" s="158"/>
      <c r="V106" s="158"/>
      <c r="W106" s="158"/>
      <c r="X106" s="158"/>
      <c r="Y106" s="23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>
        <v>0.14399999999999999</v>
      </c>
      <c r="AQ106" s="158"/>
      <c r="AR106" s="158"/>
      <c r="AS106" s="158">
        <v>3.1E-2</v>
      </c>
      <c r="AT106" s="158"/>
      <c r="AU106" s="158"/>
      <c r="AV106" s="158">
        <v>3.65</v>
      </c>
      <c r="AW106" s="158">
        <v>-23.23</v>
      </c>
      <c r="AX106" s="23" t="s">
        <v>868</v>
      </c>
      <c r="AY106" s="23" t="s">
        <v>864</v>
      </c>
      <c r="AZ106" s="158"/>
      <c r="BA106" s="23">
        <v>-8.3000000000000007</v>
      </c>
      <c r="BB106" s="23">
        <v>6.1</v>
      </c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8"/>
    </row>
    <row r="107" spans="1:97" s="157" customFormat="1" ht="14">
      <c r="A107" s="158" t="s">
        <v>822</v>
      </c>
      <c r="B107" s="94" t="s">
        <v>832</v>
      </c>
      <c r="C107" s="94" t="s">
        <v>903</v>
      </c>
      <c r="D107" s="155" t="str">
        <f t="shared" si="1"/>
        <v>NFPU-1_60</v>
      </c>
      <c r="E107" s="155"/>
      <c r="F107" s="156">
        <v>1997</v>
      </c>
      <c r="G107" s="159">
        <v>11</v>
      </c>
      <c r="H107" s="159">
        <v>11</v>
      </c>
      <c r="I107" s="23"/>
      <c r="J107" s="94">
        <v>40</v>
      </c>
      <c r="K107" s="94">
        <v>60</v>
      </c>
      <c r="L107" s="158"/>
      <c r="M107" s="158"/>
      <c r="N107" s="158"/>
      <c r="O107" s="158"/>
      <c r="P107" s="158"/>
      <c r="Q107" s="158"/>
      <c r="R107" s="158">
        <v>1.3170749724182138</v>
      </c>
      <c r="S107" s="158"/>
      <c r="T107" s="158"/>
      <c r="U107" s="158"/>
      <c r="V107" s="158"/>
      <c r="W107" s="158"/>
      <c r="X107" s="158"/>
      <c r="Y107" s="23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>
        <v>0.15</v>
      </c>
      <c r="AQ107" s="158"/>
      <c r="AR107" s="158"/>
      <c r="AS107" s="158">
        <v>3.1E-2</v>
      </c>
      <c r="AT107" s="158"/>
      <c r="AU107" s="158"/>
      <c r="AV107" s="158">
        <v>3.45</v>
      </c>
      <c r="AW107" s="158">
        <v>-23.46</v>
      </c>
      <c r="AX107" s="23" t="s">
        <v>868</v>
      </c>
      <c r="AY107" s="23" t="s">
        <v>867</v>
      </c>
      <c r="AZ107" s="158"/>
      <c r="BA107" s="23" t="s">
        <v>867</v>
      </c>
      <c r="BB107" s="23" t="s">
        <v>867</v>
      </c>
      <c r="BC107" s="158"/>
      <c r="BD107" s="158"/>
      <c r="BE107" s="158"/>
      <c r="BF107" s="158"/>
      <c r="BG107" s="158"/>
      <c r="BH107" s="158"/>
      <c r="BI107" s="158"/>
      <c r="BJ107" s="158"/>
      <c r="BK107" s="158"/>
      <c r="BL107" s="158"/>
      <c r="BM107" s="158"/>
      <c r="BN107" s="158"/>
      <c r="BO107" s="158"/>
      <c r="BP107" s="158"/>
      <c r="BQ107" s="158"/>
      <c r="BR107" s="158"/>
      <c r="BS107" s="158"/>
      <c r="BT107" s="158"/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  <c r="CL107" s="158"/>
      <c r="CM107" s="158"/>
      <c r="CN107" s="158"/>
      <c r="CO107" s="158"/>
      <c r="CP107" s="158"/>
      <c r="CQ107" s="158"/>
      <c r="CR107" s="158"/>
      <c r="CS107" s="158"/>
    </row>
    <row r="108" spans="1:97" s="157" customFormat="1" ht="14">
      <c r="A108" s="158" t="s">
        <v>822</v>
      </c>
      <c r="B108" s="94" t="s">
        <v>832</v>
      </c>
      <c r="C108" s="94" t="s">
        <v>903</v>
      </c>
      <c r="D108" s="155" t="str">
        <f t="shared" si="1"/>
        <v>NFPU-1_80</v>
      </c>
      <c r="E108" s="155"/>
      <c r="F108" s="156">
        <v>1997</v>
      </c>
      <c r="G108" s="159">
        <v>11</v>
      </c>
      <c r="H108" s="159">
        <v>11</v>
      </c>
      <c r="I108" s="23"/>
      <c r="J108" s="94">
        <v>60</v>
      </c>
      <c r="K108" s="94">
        <v>80</v>
      </c>
      <c r="L108" s="158"/>
      <c r="M108" s="158"/>
      <c r="N108" s="158"/>
      <c r="O108" s="158"/>
      <c r="P108" s="158"/>
      <c r="Q108" s="158"/>
      <c r="R108" s="158">
        <v>1.1960954338893801</v>
      </c>
      <c r="S108" s="158"/>
      <c r="T108" s="158"/>
      <c r="U108" s="158"/>
      <c r="V108" s="158"/>
      <c r="W108" s="158"/>
      <c r="X108" s="158"/>
      <c r="Y108" s="23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>
        <v>0.14499999999999999</v>
      </c>
      <c r="AQ108" s="158"/>
      <c r="AR108" s="158"/>
      <c r="AS108" s="158">
        <v>2.5000000000000001E-2</v>
      </c>
      <c r="AT108" s="158"/>
      <c r="AU108" s="158"/>
      <c r="AV108" s="158">
        <v>2.14</v>
      </c>
      <c r="AW108" s="158">
        <v>-20.36</v>
      </c>
      <c r="AX108" s="23" t="s">
        <v>868</v>
      </c>
      <c r="AY108" s="23" t="s">
        <v>867</v>
      </c>
      <c r="AZ108" s="158"/>
      <c r="BA108" s="23" t="s">
        <v>867</v>
      </c>
      <c r="BB108" s="23" t="s">
        <v>867</v>
      </c>
      <c r="BC108" s="158"/>
      <c r="BD108" s="158"/>
      <c r="BE108" s="158"/>
      <c r="BF108" s="158"/>
      <c r="BG108" s="158"/>
      <c r="BH108" s="158"/>
      <c r="BI108" s="158"/>
      <c r="BJ108" s="158"/>
      <c r="BK108" s="158"/>
      <c r="BL108" s="158"/>
      <c r="BM108" s="158"/>
      <c r="BN108" s="158"/>
      <c r="BO108" s="158"/>
      <c r="BP108" s="158"/>
      <c r="BQ108" s="158"/>
      <c r="BR108" s="158"/>
      <c r="BS108" s="158"/>
      <c r="BT108" s="158"/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  <c r="CL108" s="158"/>
      <c r="CM108" s="158"/>
      <c r="CN108" s="158"/>
      <c r="CO108" s="158"/>
      <c r="CP108" s="158"/>
      <c r="CQ108" s="158"/>
      <c r="CR108" s="158"/>
      <c r="CS108" s="158"/>
    </row>
    <row r="109" spans="1:97" s="157" customFormat="1" ht="14">
      <c r="A109" s="158" t="s">
        <v>822</v>
      </c>
      <c r="B109" s="94" t="s">
        <v>832</v>
      </c>
      <c r="C109" s="94" t="s">
        <v>903</v>
      </c>
      <c r="D109" s="155" t="str">
        <f t="shared" si="1"/>
        <v>NFPU-1_100</v>
      </c>
      <c r="E109" s="155"/>
      <c r="F109" s="156">
        <v>1997</v>
      </c>
      <c r="G109" s="159">
        <v>11</v>
      </c>
      <c r="H109" s="159">
        <v>11</v>
      </c>
      <c r="I109" s="23"/>
      <c r="J109" s="94">
        <v>80</v>
      </c>
      <c r="K109" s="94">
        <v>100</v>
      </c>
      <c r="L109" s="158"/>
      <c r="M109" s="158"/>
      <c r="N109" s="158"/>
      <c r="O109" s="158"/>
      <c r="P109" s="158"/>
      <c r="Q109" s="158"/>
      <c r="R109" s="158">
        <v>1.1974107639975775</v>
      </c>
      <c r="S109" s="158"/>
      <c r="T109" s="158"/>
      <c r="U109" s="158"/>
      <c r="V109" s="158"/>
      <c r="W109" s="158"/>
      <c r="X109" s="158"/>
      <c r="Y109" s="23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>
        <v>0.105</v>
      </c>
      <c r="AQ109" s="158"/>
      <c r="AR109" s="158"/>
      <c r="AS109" s="158">
        <v>2.1999999999999999E-2</v>
      </c>
      <c r="AT109" s="158"/>
      <c r="AU109" s="158"/>
      <c r="AV109" s="158">
        <v>3.01</v>
      </c>
      <c r="AW109" s="158">
        <v>-24.6</v>
      </c>
      <c r="AX109" s="23" t="s">
        <v>868</v>
      </c>
      <c r="AY109" s="23" t="s">
        <v>867</v>
      </c>
      <c r="AZ109" s="158"/>
      <c r="BA109" s="23" t="s">
        <v>867</v>
      </c>
      <c r="BB109" s="23" t="s">
        <v>867</v>
      </c>
      <c r="BC109" s="158"/>
      <c r="BD109" s="158"/>
      <c r="BE109" s="158"/>
      <c r="BF109" s="158"/>
      <c r="BG109" s="158"/>
      <c r="BH109" s="158"/>
      <c r="BI109" s="158"/>
      <c r="BJ109" s="158"/>
      <c r="BK109" s="158"/>
      <c r="BL109" s="158"/>
      <c r="BM109" s="158"/>
      <c r="BN109" s="158"/>
      <c r="BO109" s="158"/>
      <c r="BP109" s="158"/>
      <c r="BQ109" s="158"/>
      <c r="BR109" s="158"/>
      <c r="BS109" s="158"/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  <c r="CL109" s="158"/>
      <c r="CM109" s="158"/>
      <c r="CN109" s="158"/>
      <c r="CO109" s="158"/>
      <c r="CP109" s="158"/>
      <c r="CQ109" s="158"/>
      <c r="CR109" s="158"/>
      <c r="CS109" s="158"/>
    </row>
    <row r="110" spans="1:97" s="157" customFormat="1" ht="14">
      <c r="A110" s="158" t="s">
        <v>822</v>
      </c>
      <c r="B110" s="94" t="s">
        <v>832</v>
      </c>
      <c r="C110" s="94" t="s">
        <v>904</v>
      </c>
      <c r="D110" s="155" t="str">
        <f t="shared" si="1"/>
        <v>NFPU-2_5</v>
      </c>
      <c r="E110" s="155"/>
      <c r="F110" s="156">
        <v>1997</v>
      </c>
      <c r="G110" s="159">
        <v>11</v>
      </c>
      <c r="H110" s="159">
        <v>11</v>
      </c>
      <c r="I110" s="23"/>
      <c r="J110" s="94">
        <v>0</v>
      </c>
      <c r="K110" s="94">
        <v>5</v>
      </c>
      <c r="L110" s="158"/>
      <c r="M110" s="158"/>
      <c r="N110" s="158"/>
      <c r="O110" s="158"/>
      <c r="P110" s="158"/>
      <c r="Q110" s="158"/>
      <c r="R110" s="158">
        <v>1.442640607537989</v>
      </c>
      <c r="S110" s="158"/>
      <c r="T110" s="158"/>
      <c r="U110" s="158"/>
      <c r="V110" s="158"/>
      <c r="W110" s="158"/>
      <c r="X110" s="158"/>
      <c r="Y110" s="23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>
        <v>0.8</v>
      </c>
      <c r="AQ110" s="158"/>
      <c r="AR110" s="158"/>
      <c r="AS110" s="158">
        <v>9.0999999999999998E-2</v>
      </c>
      <c r="AT110" s="158"/>
      <c r="AU110" s="158"/>
      <c r="AV110" s="158">
        <v>3.25</v>
      </c>
      <c r="AW110" s="158">
        <v>-24.74</v>
      </c>
      <c r="AX110" s="23" t="s">
        <v>868</v>
      </c>
      <c r="AY110" s="23" t="s">
        <v>867</v>
      </c>
      <c r="AZ110" s="158"/>
      <c r="BA110" s="23" t="s">
        <v>867</v>
      </c>
      <c r="BB110" s="23" t="s">
        <v>867</v>
      </c>
      <c r="BC110" s="158"/>
      <c r="BD110" s="158"/>
      <c r="BE110" s="158"/>
      <c r="BF110" s="158"/>
      <c r="BG110" s="158"/>
      <c r="BH110" s="158"/>
      <c r="BI110" s="158"/>
      <c r="BJ110" s="158"/>
      <c r="BK110" s="158"/>
      <c r="BL110" s="158"/>
      <c r="BM110" s="158"/>
      <c r="BN110" s="158"/>
      <c r="BO110" s="158"/>
      <c r="BP110" s="158"/>
      <c r="BQ110" s="158"/>
      <c r="BR110" s="158"/>
      <c r="BS110" s="158"/>
      <c r="BT110" s="158"/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  <c r="CL110" s="158"/>
      <c r="CM110" s="158"/>
      <c r="CN110" s="158"/>
      <c r="CO110" s="158"/>
      <c r="CP110" s="158"/>
      <c r="CQ110" s="158"/>
      <c r="CR110" s="158"/>
      <c r="CS110" s="158"/>
    </row>
    <row r="111" spans="1:97" s="157" customFormat="1" ht="14">
      <c r="A111" s="158" t="s">
        <v>822</v>
      </c>
      <c r="B111" s="94" t="s">
        <v>832</v>
      </c>
      <c r="C111" s="94" t="s">
        <v>904</v>
      </c>
      <c r="D111" s="155" t="str">
        <f t="shared" si="1"/>
        <v>NFPU-2_10</v>
      </c>
      <c r="E111" s="155"/>
      <c r="F111" s="156">
        <v>1997</v>
      </c>
      <c r="G111" s="159">
        <v>11</v>
      </c>
      <c r="H111" s="159">
        <v>11</v>
      </c>
      <c r="I111" s="23"/>
      <c r="J111" s="94">
        <v>5</v>
      </c>
      <c r="K111" s="94">
        <v>10</v>
      </c>
      <c r="L111" s="158"/>
      <c r="M111" s="158"/>
      <c r="N111" s="158"/>
      <c r="O111" s="158"/>
      <c r="P111" s="158"/>
      <c r="Q111" s="158"/>
      <c r="R111" s="158">
        <v>1.4897341743295973</v>
      </c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>
        <v>0.68600000000000005</v>
      </c>
      <c r="AQ111" s="158"/>
      <c r="AR111" s="158"/>
      <c r="AS111" s="158">
        <v>8.2000000000000003E-2</v>
      </c>
      <c r="AT111" s="158"/>
      <c r="AU111" s="158"/>
      <c r="AV111" s="158">
        <v>3.57</v>
      </c>
      <c r="AW111" s="158">
        <v>-23.74</v>
      </c>
      <c r="AX111" s="23" t="s">
        <v>868</v>
      </c>
      <c r="AY111" s="23" t="s">
        <v>867</v>
      </c>
      <c r="AZ111" s="158"/>
      <c r="BA111" s="23" t="s">
        <v>867</v>
      </c>
      <c r="BB111" s="23" t="s">
        <v>867</v>
      </c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  <c r="CL111" s="158"/>
      <c r="CM111" s="158"/>
      <c r="CN111" s="158"/>
      <c r="CO111" s="158"/>
      <c r="CP111" s="158"/>
      <c r="CQ111" s="158"/>
      <c r="CR111" s="158"/>
      <c r="CS111" s="158"/>
    </row>
    <row r="112" spans="1:97" s="157" customFormat="1" ht="14">
      <c r="A112" s="158" t="s">
        <v>822</v>
      </c>
      <c r="B112" s="94" t="s">
        <v>832</v>
      </c>
      <c r="C112" s="94" t="s">
        <v>904</v>
      </c>
      <c r="D112" s="155" t="str">
        <f t="shared" si="1"/>
        <v>NFPU-2_20</v>
      </c>
      <c r="E112" s="155"/>
      <c r="F112" s="156">
        <v>1997</v>
      </c>
      <c r="G112" s="159">
        <v>11</v>
      </c>
      <c r="H112" s="159">
        <v>11</v>
      </c>
      <c r="I112" s="23"/>
      <c r="J112" s="94">
        <v>10</v>
      </c>
      <c r="K112" s="94">
        <v>20</v>
      </c>
      <c r="L112" s="158"/>
      <c r="M112" s="158"/>
      <c r="N112" s="158"/>
      <c r="O112" s="158"/>
      <c r="P112" s="158"/>
      <c r="Q112" s="158"/>
      <c r="R112" s="158">
        <v>1.5588772842842196</v>
      </c>
      <c r="S112" s="158"/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>
        <v>0.374</v>
      </c>
      <c r="AQ112" s="158"/>
      <c r="AR112" s="158"/>
      <c r="AS112" s="158">
        <v>5.1999999999999998E-2</v>
      </c>
      <c r="AT112" s="158"/>
      <c r="AU112" s="158"/>
      <c r="AV112" s="158">
        <v>4.54</v>
      </c>
      <c r="AW112" s="158">
        <v>-22.64</v>
      </c>
      <c r="AX112" s="23" t="s">
        <v>868</v>
      </c>
      <c r="AY112" s="23" t="s">
        <v>863</v>
      </c>
      <c r="AZ112" s="158"/>
      <c r="BA112" s="23">
        <v>125.2</v>
      </c>
      <c r="BB112" s="23">
        <v>6</v>
      </c>
      <c r="BC112" s="158"/>
      <c r="BD112" s="158"/>
      <c r="BE112" s="158"/>
      <c r="BF112" s="158"/>
      <c r="BG112" s="158"/>
      <c r="BH112" s="158"/>
      <c r="BI112" s="158"/>
      <c r="BJ112" s="158"/>
      <c r="BK112" s="158"/>
      <c r="BL112" s="158"/>
      <c r="BM112" s="158"/>
      <c r="BN112" s="158"/>
      <c r="BO112" s="158"/>
      <c r="BP112" s="158"/>
      <c r="BQ112" s="158"/>
      <c r="BR112" s="158"/>
      <c r="BS112" s="158"/>
      <c r="BT112" s="158"/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  <c r="CL112" s="158"/>
      <c r="CM112" s="158"/>
      <c r="CN112" s="158"/>
      <c r="CO112" s="158"/>
      <c r="CP112" s="158"/>
      <c r="CQ112" s="158"/>
      <c r="CR112" s="158"/>
      <c r="CS112" s="158"/>
    </row>
    <row r="113" spans="1:97" s="157" customFormat="1" ht="14">
      <c r="A113" s="158" t="s">
        <v>822</v>
      </c>
      <c r="B113" s="94" t="s">
        <v>832</v>
      </c>
      <c r="C113" s="94" t="s">
        <v>904</v>
      </c>
      <c r="D113" s="155" t="str">
        <f t="shared" si="1"/>
        <v>NFPU-2_40</v>
      </c>
      <c r="E113" s="155"/>
      <c r="F113" s="156">
        <v>1997</v>
      </c>
      <c r="G113" s="159">
        <v>11</v>
      </c>
      <c r="H113" s="159">
        <v>11</v>
      </c>
      <c r="I113" s="23"/>
      <c r="J113" s="94">
        <v>20</v>
      </c>
      <c r="K113" s="94">
        <v>40</v>
      </c>
      <c r="L113" s="158"/>
      <c r="M113" s="158"/>
      <c r="N113" s="158"/>
      <c r="O113" s="158"/>
      <c r="P113" s="158"/>
      <c r="Q113" s="158"/>
      <c r="R113" s="158">
        <v>1.3885016715873046</v>
      </c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>
        <v>0.156</v>
      </c>
      <c r="AQ113" s="158"/>
      <c r="AR113" s="158"/>
      <c r="AS113" s="158">
        <v>3.2000000000000001E-2</v>
      </c>
      <c r="AT113" s="158"/>
      <c r="AU113" s="158"/>
      <c r="AV113" s="158">
        <v>3.37</v>
      </c>
      <c r="AW113" s="158">
        <v>-23.01</v>
      </c>
      <c r="AX113" s="23" t="s">
        <v>868</v>
      </c>
      <c r="AY113" s="23" t="s">
        <v>864</v>
      </c>
      <c r="AZ113" s="158"/>
      <c r="BA113" s="23">
        <v>-8.3000000000000007</v>
      </c>
      <c r="BB113" s="23">
        <v>6.1</v>
      </c>
      <c r="BC113" s="158"/>
      <c r="BD113" s="158"/>
      <c r="BE113" s="158"/>
      <c r="BF113" s="158"/>
      <c r="BG113" s="158"/>
      <c r="BH113" s="158"/>
      <c r="BI113" s="158"/>
      <c r="BJ113" s="158"/>
      <c r="BK113" s="158"/>
      <c r="BL113" s="158"/>
      <c r="BM113" s="158"/>
      <c r="BN113" s="158"/>
      <c r="BO113" s="158"/>
      <c r="BP113" s="158"/>
      <c r="BQ113" s="158"/>
      <c r="BR113" s="158"/>
      <c r="BS113" s="158"/>
      <c r="BT113" s="158"/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  <c r="CL113" s="158"/>
      <c r="CM113" s="158"/>
      <c r="CN113" s="158"/>
      <c r="CO113" s="158"/>
      <c r="CP113" s="158"/>
      <c r="CQ113" s="158"/>
      <c r="CR113" s="158"/>
      <c r="CS113" s="158"/>
    </row>
    <row r="114" spans="1:97" s="157" customFormat="1" ht="14">
      <c r="A114" s="158" t="s">
        <v>822</v>
      </c>
      <c r="B114" s="94" t="s">
        <v>832</v>
      </c>
      <c r="C114" s="94" t="s">
        <v>904</v>
      </c>
      <c r="D114" s="155" t="str">
        <f t="shared" si="1"/>
        <v>NFPU-2_60</v>
      </c>
      <c r="E114" s="155"/>
      <c r="F114" s="156">
        <v>1997</v>
      </c>
      <c r="G114" s="159">
        <v>11</v>
      </c>
      <c r="H114" s="159">
        <v>11</v>
      </c>
      <c r="I114" s="23"/>
      <c r="J114" s="94">
        <v>40</v>
      </c>
      <c r="K114" s="94">
        <v>60</v>
      </c>
      <c r="L114" s="158"/>
      <c r="M114" s="158"/>
      <c r="N114" s="158"/>
      <c r="O114" s="158"/>
      <c r="P114" s="158"/>
      <c r="Q114" s="158"/>
      <c r="R114" s="158">
        <v>1.3052797376930425</v>
      </c>
      <c r="S114" s="158"/>
      <c r="T114" s="158"/>
      <c r="U114" s="158"/>
      <c r="V114" s="158"/>
      <c r="W114" s="158"/>
      <c r="X114" s="158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>
        <v>0.123</v>
      </c>
      <c r="AQ114" s="158"/>
      <c r="AR114" s="158"/>
      <c r="AS114" s="158">
        <v>2.8000000000000001E-2</v>
      </c>
      <c r="AT114" s="158"/>
      <c r="AU114" s="158"/>
      <c r="AV114" s="158">
        <v>5.03</v>
      </c>
      <c r="AW114" s="158">
        <v>-23.86</v>
      </c>
      <c r="AX114" s="23" t="s">
        <v>868</v>
      </c>
      <c r="AY114" s="23" t="s">
        <v>867</v>
      </c>
      <c r="AZ114" s="158"/>
      <c r="BA114" s="23" t="s">
        <v>867</v>
      </c>
      <c r="BB114" s="23" t="s">
        <v>867</v>
      </c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158"/>
      <c r="BN114" s="158"/>
      <c r="BO114" s="158"/>
      <c r="BP114" s="158"/>
      <c r="BQ114" s="158"/>
      <c r="BR114" s="158"/>
      <c r="BS114" s="158"/>
      <c r="BT114" s="158"/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  <c r="CL114" s="158"/>
      <c r="CM114" s="158"/>
      <c r="CN114" s="158"/>
      <c r="CO114" s="158"/>
      <c r="CP114" s="158"/>
      <c r="CQ114" s="158"/>
      <c r="CR114" s="158"/>
      <c r="CS114" s="158"/>
    </row>
    <row r="115" spans="1:97" s="157" customFormat="1" ht="14">
      <c r="A115" s="158" t="s">
        <v>822</v>
      </c>
      <c r="B115" s="94" t="s">
        <v>832</v>
      </c>
      <c r="C115" s="94" t="s">
        <v>904</v>
      </c>
      <c r="D115" s="155" t="str">
        <f t="shared" si="1"/>
        <v>NFPU-2_80</v>
      </c>
      <c r="E115" s="155"/>
      <c r="F115" s="156">
        <v>1997</v>
      </c>
      <c r="G115" s="159">
        <v>11</v>
      </c>
      <c r="H115" s="159">
        <v>11</v>
      </c>
      <c r="I115" s="23"/>
      <c r="J115" s="94">
        <v>60</v>
      </c>
      <c r="K115" s="94">
        <v>80</v>
      </c>
      <c r="L115" s="158"/>
      <c r="M115" s="158"/>
      <c r="N115" s="158"/>
      <c r="O115" s="158"/>
      <c r="P115" s="158"/>
      <c r="Q115" s="158"/>
      <c r="R115" s="158">
        <v>1.0748219979135722</v>
      </c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>
        <v>0.11899999999999999</v>
      </c>
      <c r="AQ115" s="158"/>
      <c r="AR115" s="158"/>
      <c r="AS115" s="158">
        <v>2.7E-2</v>
      </c>
      <c r="AT115" s="158"/>
      <c r="AU115" s="158"/>
      <c r="AV115" s="158">
        <v>3.31</v>
      </c>
      <c r="AW115" s="158">
        <v>-25.53</v>
      </c>
      <c r="AX115" s="23" t="s">
        <v>868</v>
      </c>
      <c r="AY115" s="23" t="s">
        <v>867</v>
      </c>
      <c r="AZ115" s="158"/>
      <c r="BA115" s="23" t="s">
        <v>867</v>
      </c>
      <c r="BB115" s="23" t="s">
        <v>867</v>
      </c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  <c r="CL115" s="158"/>
      <c r="CM115" s="158"/>
      <c r="CN115" s="158"/>
      <c r="CO115" s="158"/>
      <c r="CP115" s="158"/>
      <c r="CQ115" s="158"/>
      <c r="CR115" s="158"/>
      <c r="CS115" s="158"/>
    </row>
    <row r="116" spans="1:97" s="157" customFormat="1" ht="14">
      <c r="A116" s="158" t="s">
        <v>822</v>
      </c>
      <c r="B116" s="94" t="s">
        <v>832</v>
      </c>
      <c r="C116" s="94" t="s">
        <v>904</v>
      </c>
      <c r="D116" s="155" t="str">
        <f t="shared" si="1"/>
        <v>NFPU-2_100</v>
      </c>
      <c r="E116" s="155"/>
      <c r="F116" s="156">
        <v>1997</v>
      </c>
      <c r="G116" s="159">
        <v>11</v>
      </c>
      <c r="H116" s="159">
        <v>11</v>
      </c>
      <c r="I116" s="23"/>
      <c r="J116" s="94">
        <v>80</v>
      </c>
      <c r="K116" s="94">
        <v>100</v>
      </c>
      <c r="L116" s="158"/>
      <c r="M116" s="158"/>
      <c r="N116" s="158"/>
      <c r="O116" s="158"/>
      <c r="P116" s="158"/>
      <c r="Q116" s="158"/>
      <c r="R116" s="158">
        <v>1.3486737264402879</v>
      </c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>
        <v>0.09</v>
      </c>
      <c r="AQ116" s="158"/>
      <c r="AR116" s="158"/>
      <c r="AS116" s="158">
        <v>0.02</v>
      </c>
      <c r="AT116" s="158"/>
      <c r="AU116" s="158"/>
      <c r="AV116" s="158">
        <v>-0.57999999999999996</v>
      </c>
      <c r="AW116" s="158">
        <v>-25.76</v>
      </c>
      <c r="AX116" s="23" t="s">
        <v>868</v>
      </c>
      <c r="AY116" s="23" t="s">
        <v>867</v>
      </c>
      <c r="AZ116" s="158"/>
      <c r="BA116" s="23" t="s">
        <v>867</v>
      </c>
      <c r="BB116" s="23" t="s">
        <v>867</v>
      </c>
      <c r="BC116" s="158"/>
      <c r="BD116" s="158"/>
      <c r="BE116" s="158"/>
      <c r="BF116" s="158"/>
      <c r="BG116" s="158"/>
      <c r="BH116" s="158"/>
      <c r="BI116" s="158"/>
      <c r="BJ116" s="158"/>
      <c r="BK116" s="158"/>
      <c r="BL116" s="158"/>
      <c r="BM116" s="158"/>
      <c r="BN116" s="158"/>
      <c r="BO116" s="158"/>
      <c r="BP116" s="158"/>
      <c r="BQ116" s="158"/>
      <c r="BR116" s="158"/>
      <c r="BS116" s="158"/>
      <c r="BT116" s="158"/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  <c r="CL116" s="158"/>
      <c r="CM116" s="158"/>
      <c r="CN116" s="158"/>
      <c r="CO116" s="158"/>
      <c r="CP116" s="158"/>
      <c r="CQ116" s="158"/>
      <c r="CR116" s="158"/>
      <c r="CS116" s="158"/>
    </row>
    <row r="117" spans="1:97" s="157" customFormat="1" ht="14">
      <c r="A117" s="158" t="s">
        <v>822</v>
      </c>
      <c r="B117" s="94" t="s">
        <v>832</v>
      </c>
      <c r="C117" s="94" t="s">
        <v>905</v>
      </c>
      <c r="D117" s="155" t="str">
        <f t="shared" si="1"/>
        <v>NFPU-3_5</v>
      </c>
      <c r="E117" s="155"/>
      <c r="F117" s="156">
        <v>1997</v>
      </c>
      <c r="G117" s="159">
        <v>11</v>
      </c>
      <c r="H117" s="159">
        <v>11</v>
      </c>
      <c r="I117" s="23"/>
      <c r="J117" s="94">
        <v>0</v>
      </c>
      <c r="K117" s="94">
        <v>5</v>
      </c>
      <c r="L117" s="158"/>
      <c r="M117" s="158"/>
      <c r="N117" s="158"/>
      <c r="O117" s="158"/>
      <c r="P117" s="158"/>
      <c r="Q117" s="158"/>
      <c r="R117" s="158">
        <v>1.058814932370016</v>
      </c>
      <c r="S117" s="158"/>
      <c r="T117" s="158"/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>
        <v>0.88400000000000001</v>
      </c>
      <c r="AQ117" s="158"/>
      <c r="AR117" s="158"/>
      <c r="AS117" s="158">
        <v>9.8000000000000004E-2</v>
      </c>
      <c r="AT117" s="158"/>
      <c r="AU117" s="158"/>
      <c r="AV117" s="158">
        <v>3.4</v>
      </c>
      <c r="AW117" s="158">
        <v>-24.75</v>
      </c>
      <c r="AX117" s="23" t="s">
        <v>868</v>
      </c>
      <c r="AY117" s="23" t="s">
        <v>867</v>
      </c>
      <c r="AZ117" s="158"/>
      <c r="BA117" s="23" t="s">
        <v>867</v>
      </c>
      <c r="BB117" s="23" t="s">
        <v>867</v>
      </c>
      <c r="BC117" s="158"/>
      <c r="BD117" s="158"/>
      <c r="BE117" s="158"/>
      <c r="BF117" s="158"/>
      <c r="BG117" s="158"/>
      <c r="BH117" s="158"/>
      <c r="BI117" s="158"/>
      <c r="BJ117" s="158"/>
      <c r="BK117" s="158"/>
      <c r="BL117" s="158"/>
      <c r="BM117" s="158"/>
      <c r="BN117" s="158"/>
      <c r="BO117" s="158"/>
      <c r="BP117" s="158"/>
      <c r="BQ117" s="158"/>
      <c r="BR117" s="158"/>
      <c r="BS117" s="158"/>
      <c r="BT117" s="158"/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  <c r="CL117" s="158"/>
      <c r="CM117" s="158"/>
      <c r="CN117" s="158"/>
      <c r="CO117" s="158"/>
      <c r="CP117" s="158"/>
      <c r="CQ117" s="158"/>
      <c r="CR117" s="158"/>
      <c r="CS117" s="158"/>
    </row>
    <row r="118" spans="1:97" s="157" customFormat="1" ht="14">
      <c r="A118" s="158" t="s">
        <v>822</v>
      </c>
      <c r="B118" s="94" t="s">
        <v>832</v>
      </c>
      <c r="C118" s="94" t="s">
        <v>905</v>
      </c>
      <c r="D118" s="155" t="str">
        <f t="shared" si="1"/>
        <v>NFPU-3_10</v>
      </c>
      <c r="E118" s="155"/>
      <c r="F118" s="156">
        <v>1997</v>
      </c>
      <c r="G118" s="159">
        <v>11</v>
      </c>
      <c r="H118" s="159">
        <v>11</v>
      </c>
      <c r="I118" s="23"/>
      <c r="J118" s="94">
        <v>5</v>
      </c>
      <c r="K118" s="94">
        <v>10</v>
      </c>
      <c r="L118" s="158"/>
      <c r="M118" s="158"/>
      <c r="N118" s="158"/>
      <c r="O118" s="158"/>
      <c r="P118" s="158"/>
      <c r="Q118" s="158"/>
      <c r="R118" s="158">
        <v>1.3397022352122951</v>
      </c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>
        <v>0.79500000000000004</v>
      </c>
      <c r="AQ118" s="158"/>
      <c r="AR118" s="158"/>
      <c r="AS118" s="158">
        <v>0.09</v>
      </c>
      <c r="AT118" s="158"/>
      <c r="AU118" s="158"/>
      <c r="AV118" s="158">
        <v>3.56</v>
      </c>
      <c r="AW118" s="158">
        <v>-24.4</v>
      </c>
      <c r="AX118" s="23" t="s">
        <v>868</v>
      </c>
      <c r="AY118" s="23" t="s">
        <v>867</v>
      </c>
      <c r="AZ118" s="158"/>
      <c r="BA118" s="23" t="s">
        <v>867</v>
      </c>
      <c r="BB118" s="23" t="s">
        <v>867</v>
      </c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  <c r="CS118" s="158"/>
    </row>
    <row r="119" spans="1:97" s="157" customFormat="1" ht="14">
      <c r="A119" s="158" t="s">
        <v>822</v>
      </c>
      <c r="B119" s="94" t="s">
        <v>832</v>
      </c>
      <c r="C119" s="94" t="s">
        <v>905</v>
      </c>
      <c r="D119" s="155" t="str">
        <f t="shared" si="1"/>
        <v>NFPU-3_20</v>
      </c>
      <c r="E119" s="155"/>
      <c r="F119" s="156">
        <v>1997</v>
      </c>
      <c r="G119" s="159">
        <v>11</v>
      </c>
      <c r="H119" s="159">
        <v>11</v>
      </c>
      <c r="I119" s="23"/>
      <c r="J119" s="94">
        <v>10</v>
      </c>
      <c r="K119" s="94">
        <v>20</v>
      </c>
      <c r="L119" s="158"/>
      <c r="M119" s="158"/>
      <c r="N119" s="158"/>
      <c r="O119" s="158"/>
      <c r="P119" s="158"/>
      <c r="Q119" s="158"/>
      <c r="R119" s="158">
        <v>1.4768841116132734</v>
      </c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>
        <v>0.42599999999999999</v>
      </c>
      <c r="AQ119" s="158"/>
      <c r="AR119" s="158"/>
      <c r="AS119" s="158">
        <v>5.7000000000000002E-2</v>
      </c>
      <c r="AT119" s="158"/>
      <c r="AU119" s="158"/>
      <c r="AV119" s="158">
        <v>5.26</v>
      </c>
      <c r="AW119" s="158">
        <v>-22.86</v>
      </c>
      <c r="AX119" s="23" t="s">
        <v>868</v>
      </c>
      <c r="AY119" s="23" t="s">
        <v>863</v>
      </c>
      <c r="AZ119" s="158"/>
      <c r="BA119" s="23">
        <v>125.2</v>
      </c>
      <c r="BB119" s="23">
        <v>6</v>
      </c>
      <c r="BC119" s="158"/>
      <c r="BD119" s="158"/>
      <c r="BE119" s="158"/>
      <c r="BF119" s="158"/>
      <c r="BG119" s="158"/>
      <c r="BH119" s="158"/>
      <c r="BI119" s="158"/>
      <c r="BJ119" s="158"/>
      <c r="BK119" s="158"/>
      <c r="BL119" s="158"/>
      <c r="BM119" s="158"/>
      <c r="BN119" s="158"/>
      <c r="BO119" s="158"/>
      <c r="BP119" s="158"/>
      <c r="BQ119" s="158"/>
      <c r="BR119" s="158"/>
      <c r="BS119" s="158"/>
      <c r="BT119" s="158"/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  <c r="CL119" s="158"/>
      <c r="CM119" s="158"/>
      <c r="CN119" s="158"/>
      <c r="CO119" s="158"/>
      <c r="CP119" s="158"/>
      <c r="CQ119" s="158"/>
      <c r="CR119" s="158"/>
      <c r="CS119" s="158"/>
    </row>
    <row r="120" spans="1:97" s="157" customFormat="1" ht="14">
      <c r="A120" s="158" t="s">
        <v>822</v>
      </c>
      <c r="B120" s="94" t="s">
        <v>832</v>
      </c>
      <c r="C120" s="94" t="s">
        <v>905</v>
      </c>
      <c r="D120" s="155" t="str">
        <f t="shared" si="1"/>
        <v>NFPU-3_40</v>
      </c>
      <c r="E120" s="155"/>
      <c r="F120" s="156">
        <v>1997</v>
      </c>
      <c r="G120" s="159">
        <v>11</v>
      </c>
      <c r="H120" s="159">
        <v>11</v>
      </c>
      <c r="I120" s="23"/>
      <c r="J120" s="94">
        <v>20</v>
      </c>
      <c r="K120" s="94">
        <v>40</v>
      </c>
      <c r="L120" s="158"/>
      <c r="M120" s="158"/>
      <c r="N120" s="158"/>
      <c r="O120" s="158"/>
      <c r="P120" s="158"/>
      <c r="Q120" s="158"/>
      <c r="R120" s="158">
        <v>1.3032043424918378</v>
      </c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58"/>
      <c r="AE120" s="158"/>
      <c r="AF120" s="158"/>
      <c r="AG120" s="158"/>
      <c r="AH120" s="158"/>
      <c r="AI120" s="158"/>
      <c r="AJ120" s="158"/>
      <c r="AK120" s="158"/>
      <c r="AL120" s="158"/>
      <c r="AM120" s="158"/>
      <c r="AN120" s="158"/>
      <c r="AO120" s="158"/>
      <c r="AP120" s="158">
        <v>0.32</v>
      </c>
      <c r="AQ120" s="158"/>
      <c r="AR120" s="158"/>
      <c r="AS120" s="158">
        <v>3.7999999999999999E-2</v>
      </c>
      <c r="AT120" s="158"/>
      <c r="AU120" s="158"/>
      <c r="AV120" s="158">
        <v>4.09</v>
      </c>
      <c r="AW120" s="158">
        <v>-23.97</v>
      </c>
      <c r="AX120" s="23" t="s">
        <v>868</v>
      </c>
      <c r="AY120" s="23" t="s">
        <v>864</v>
      </c>
      <c r="AZ120" s="158"/>
      <c r="BA120" s="23">
        <v>-8.3000000000000007</v>
      </c>
      <c r="BB120" s="23">
        <v>6.1</v>
      </c>
      <c r="BC120" s="158"/>
      <c r="BD120" s="158"/>
      <c r="BE120" s="158"/>
      <c r="BF120" s="158"/>
      <c r="BG120" s="158"/>
      <c r="BH120" s="158"/>
      <c r="BI120" s="158"/>
      <c r="BJ120" s="158"/>
      <c r="BK120" s="158"/>
      <c r="BL120" s="158"/>
      <c r="BM120" s="158"/>
      <c r="BN120" s="158"/>
      <c r="BO120" s="158"/>
      <c r="BP120" s="158"/>
      <c r="BQ120" s="158"/>
      <c r="BR120" s="158"/>
      <c r="BS120" s="158"/>
      <c r="BT120" s="158"/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  <c r="CL120" s="158"/>
      <c r="CM120" s="158"/>
      <c r="CN120" s="158"/>
      <c r="CO120" s="158"/>
      <c r="CP120" s="158"/>
      <c r="CQ120" s="158"/>
      <c r="CR120" s="158"/>
      <c r="CS120" s="158"/>
    </row>
    <row r="121" spans="1:97" s="157" customFormat="1" ht="14">
      <c r="A121" s="158" t="s">
        <v>822</v>
      </c>
      <c r="B121" s="94" t="s">
        <v>832</v>
      </c>
      <c r="C121" s="94" t="s">
        <v>905</v>
      </c>
      <c r="D121" s="155" t="str">
        <f t="shared" si="1"/>
        <v>NFPU-3_60</v>
      </c>
      <c r="E121" s="155"/>
      <c r="F121" s="156">
        <v>1997</v>
      </c>
      <c r="G121" s="159">
        <v>11</v>
      </c>
      <c r="H121" s="159">
        <v>11</v>
      </c>
      <c r="I121" s="23"/>
      <c r="J121" s="94">
        <v>40</v>
      </c>
      <c r="K121" s="94">
        <v>60</v>
      </c>
      <c r="L121" s="158"/>
      <c r="M121" s="158"/>
      <c r="N121" s="158"/>
      <c r="O121" s="158"/>
      <c r="P121" s="158"/>
      <c r="Q121" s="158"/>
      <c r="R121" s="158">
        <v>1.3247302986656098</v>
      </c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/>
      <c r="AP121" s="158">
        <v>0.13700000000000001</v>
      </c>
      <c r="AQ121" s="158"/>
      <c r="AR121" s="158"/>
      <c r="AS121" s="158">
        <v>2.9000000000000001E-2</v>
      </c>
      <c r="AT121" s="158"/>
      <c r="AU121" s="158"/>
      <c r="AV121" s="158">
        <v>3.16</v>
      </c>
      <c r="AW121" s="158">
        <v>-25.26</v>
      </c>
      <c r="AX121" s="23" t="s">
        <v>868</v>
      </c>
      <c r="AY121" s="23" t="s">
        <v>867</v>
      </c>
      <c r="AZ121" s="158"/>
      <c r="BA121" s="23" t="s">
        <v>867</v>
      </c>
      <c r="BB121" s="23" t="s">
        <v>867</v>
      </c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  <c r="CS121" s="158"/>
    </row>
    <row r="122" spans="1:97" s="157" customFormat="1" ht="14">
      <c r="A122" s="158" t="s">
        <v>822</v>
      </c>
      <c r="B122" s="94" t="s">
        <v>832</v>
      </c>
      <c r="C122" s="94" t="s">
        <v>905</v>
      </c>
      <c r="D122" s="155" t="str">
        <f t="shared" si="1"/>
        <v>NFPU-3_80</v>
      </c>
      <c r="E122" s="155"/>
      <c r="F122" s="156">
        <v>1997</v>
      </c>
      <c r="G122" s="159">
        <v>11</v>
      </c>
      <c r="H122" s="159">
        <v>11</v>
      </c>
      <c r="I122" s="23"/>
      <c r="J122" s="94">
        <v>60</v>
      </c>
      <c r="K122" s="94">
        <v>80</v>
      </c>
      <c r="L122" s="158"/>
      <c r="M122" s="158"/>
      <c r="N122" s="158"/>
      <c r="O122" s="158"/>
      <c r="P122" s="158"/>
      <c r="Q122" s="158"/>
      <c r="R122" s="158">
        <v>1.2293732856267765</v>
      </c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  <c r="AF122" s="158"/>
      <c r="AG122" s="158"/>
      <c r="AH122" s="158"/>
      <c r="AI122" s="158"/>
      <c r="AJ122" s="158"/>
      <c r="AK122" s="158"/>
      <c r="AL122" s="158"/>
      <c r="AM122" s="158"/>
      <c r="AN122" s="158"/>
      <c r="AO122" s="158"/>
      <c r="AP122" s="158">
        <v>9.7000000000000003E-2</v>
      </c>
      <c r="AQ122" s="158"/>
      <c r="AR122" s="158"/>
      <c r="AS122" s="158">
        <v>2.4E-2</v>
      </c>
      <c r="AT122" s="158"/>
      <c r="AU122" s="158"/>
      <c r="AV122" s="158">
        <v>0.83</v>
      </c>
      <c r="AW122" s="158">
        <v>-26.8</v>
      </c>
      <c r="AX122" s="23" t="s">
        <v>868</v>
      </c>
      <c r="AY122" s="23" t="s">
        <v>867</v>
      </c>
      <c r="AZ122" s="158"/>
      <c r="BA122" s="23" t="s">
        <v>867</v>
      </c>
      <c r="BB122" s="23" t="s">
        <v>867</v>
      </c>
      <c r="BC122" s="158"/>
      <c r="BD122" s="158"/>
      <c r="BE122" s="158"/>
      <c r="BF122" s="158"/>
      <c r="BG122" s="158"/>
      <c r="BH122" s="158"/>
      <c r="BI122" s="158"/>
      <c r="BJ122" s="158"/>
      <c r="BK122" s="158"/>
      <c r="BL122" s="158"/>
      <c r="BM122" s="158"/>
      <c r="BN122" s="158"/>
      <c r="BO122" s="158"/>
      <c r="BP122" s="158"/>
      <c r="BQ122" s="158"/>
      <c r="BR122" s="158"/>
      <c r="BS122" s="158"/>
      <c r="BT122" s="158"/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  <c r="CL122" s="158"/>
      <c r="CM122" s="158"/>
      <c r="CN122" s="158"/>
      <c r="CO122" s="158"/>
      <c r="CP122" s="158"/>
      <c r="CQ122" s="158"/>
      <c r="CR122" s="158"/>
      <c r="CS122" s="158"/>
    </row>
    <row r="123" spans="1:97" s="157" customFormat="1" ht="14">
      <c r="A123" s="158" t="s">
        <v>822</v>
      </c>
      <c r="B123" s="94" t="s">
        <v>832</v>
      </c>
      <c r="C123" s="94" t="s">
        <v>905</v>
      </c>
      <c r="D123" s="155" t="str">
        <f t="shared" si="1"/>
        <v>NFPU-3_100</v>
      </c>
      <c r="E123" s="155"/>
      <c r="F123" s="156">
        <v>1997</v>
      </c>
      <c r="G123" s="159">
        <v>11</v>
      </c>
      <c r="H123" s="159">
        <v>11</v>
      </c>
      <c r="I123" s="23"/>
      <c r="J123" s="94">
        <v>80</v>
      </c>
      <c r="K123" s="94">
        <v>100</v>
      </c>
      <c r="L123" s="158"/>
      <c r="M123" s="158"/>
      <c r="N123" s="158"/>
      <c r="O123" s="158"/>
      <c r="P123" s="158"/>
      <c r="Q123" s="158"/>
      <c r="R123" s="158">
        <v>1.0348359626243688</v>
      </c>
      <c r="S123" s="158"/>
      <c r="T123" s="158"/>
      <c r="U123" s="158"/>
      <c r="V123" s="158"/>
      <c r="W123" s="158"/>
      <c r="X123" s="158"/>
      <c r="Y123" s="158"/>
      <c r="Z123" s="158"/>
      <c r="AA123" s="158"/>
      <c r="AB123" s="158"/>
      <c r="AC123" s="158"/>
      <c r="AD123" s="158"/>
      <c r="AE123" s="158"/>
      <c r="AF123" s="158"/>
      <c r="AG123" s="158"/>
      <c r="AH123" s="158"/>
      <c r="AI123" s="158"/>
      <c r="AJ123" s="158"/>
      <c r="AK123" s="158"/>
      <c r="AL123" s="158"/>
      <c r="AM123" s="158"/>
      <c r="AN123" s="158"/>
      <c r="AO123" s="158"/>
      <c r="AP123" s="158">
        <v>9.5000000000000001E-2</v>
      </c>
      <c r="AQ123" s="158"/>
      <c r="AR123" s="158"/>
      <c r="AS123" s="158">
        <v>2.4E-2</v>
      </c>
      <c r="AT123" s="158"/>
      <c r="AU123" s="158"/>
      <c r="AV123" s="158">
        <v>2.15</v>
      </c>
      <c r="AW123" s="158">
        <v>-26.25</v>
      </c>
      <c r="AX123" s="23" t="s">
        <v>868</v>
      </c>
      <c r="AY123" s="23" t="s">
        <v>867</v>
      </c>
      <c r="AZ123" s="158"/>
      <c r="BA123" s="23" t="s">
        <v>867</v>
      </c>
      <c r="BB123" s="23" t="s">
        <v>867</v>
      </c>
      <c r="BC123" s="158"/>
      <c r="BD123" s="158"/>
      <c r="BE123" s="158"/>
      <c r="BF123" s="158"/>
      <c r="BG123" s="158"/>
      <c r="BH123" s="158"/>
      <c r="BI123" s="158"/>
      <c r="BJ123" s="158"/>
      <c r="BK123" s="158"/>
      <c r="BL123" s="158"/>
      <c r="BM123" s="158"/>
      <c r="BN123" s="158"/>
      <c r="BO123" s="158"/>
      <c r="BP123" s="158"/>
      <c r="BQ123" s="158"/>
      <c r="BR123" s="158"/>
      <c r="BS123" s="158"/>
      <c r="BT123" s="158"/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  <c r="CL123" s="158"/>
      <c r="CM123" s="158"/>
      <c r="CN123" s="158"/>
      <c r="CO123" s="158"/>
      <c r="CP123" s="158"/>
      <c r="CQ123" s="158"/>
      <c r="CR123" s="158"/>
      <c r="CS123" s="158"/>
    </row>
    <row r="124" spans="1:97" s="157" customFormat="1" ht="14">
      <c r="A124" s="158" t="s">
        <v>822</v>
      </c>
      <c r="B124" s="94" t="s">
        <v>832</v>
      </c>
      <c r="C124" s="94" t="s">
        <v>906</v>
      </c>
      <c r="D124" s="155" t="str">
        <f t="shared" si="1"/>
        <v>NFPL-1_5</v>
      </c>
      <c r="E124" s="155"/>
      <c r="F124" s="156">
        <v>1996</v>
      </c>
      <c r="G124" s="159">
        <v>12</v>
      </c>
      <c r="H124" s="159">
        <v>2</v>
      </c>
      <c r="I124" s="23"/>
      <c r="J124" s="94">
        <v>0</v>
      </c>
      <c r="K124" s="94">
        <v>5</v>
      </c>
      <c r="L124" s="158"/>
      <c r="M124" s="158"/>
      <c r="N124" s="158"/>
      <c r="O124" s="158"/>
      <c r="P124" s="158"/>
      <c r="Q124" s="158"/>
      <c r="R124" s="158">
        <v>1.0357088364506881</v>
      </c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58"/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>
        <v>1.1539999999999999</v>
      </c>
      <c r="AQ124" s="158"/>
      <c r="AR124" s="158"/>
      <c r="AS124" s="158">
        <v>0.112</v>
      </c>
      <c r="AT124" s="158"/>
      <c r="AU124" s="158"/>
      <c r="AV124" s="158">
        <v>2.4900000000000002</v>
      </c>
      <c r="AW124" s="158">
        <v>-25.023</v>
      </c>
      <c r="AX124" s="23" t="s">
        <v>868</v>
      </c>
      <c r="AY124" s="23" t="s">
        <v>867</v>
      </c>
      <c r="AZ124" s="158"/>
      <c r="BA124" s="23" t="s">
        <v>867</v>
      </c>
      <c r="BB124" s="23" t="s">
        <v>867</v>
      </c>
      <c r="BC124" s="158"/>
      <c r="BD124" s="158"/>
      <c r="BE124" s="158"/>
      <c r="BF124" s="158"/>
      <c r="BG124" s="158"/>
      <c r="BH124" s="158"/>
      <c r="BI124" s="158"/>
      <c r="BJ124" s="158"/>
      <c r="BK124" s="158"/>
      <c r="BL124" s="158"/>
      <c r="BM124" s="158"/>
      <c r="BN124" s="158"/>
      <c r="BO124" s="158"/>
      <c r="BP124" s="158"/>
      <c r="BQ124" s="158"/>
      <c r="BR124" s="158"/>
      <c r="BS124" s="158"/>
      <c r="BT124" s="158"/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  <c r="CL124" s="158"/>
      <c r="CM124" s="158"/>
      <c r="CN124" s="158"/>
      <c r="CO124" s="158"/>
      <c r="CP124" s="158"/>
      <c r="CQ124" s="158"/>
      <c r="CR124" s="158"/>
      <c r="CS124" s="158"/>
    </row>
    <row r="125" spans="1:97" s="157" customFormat="1" ht="14">
      <c r="A125" s="158" t="s">
        <v>822</v>
      </c>
      <c r="B125" s="94" t="s">
        <v>832</v>
      </c>
      <c r="C125" s="94" t="s">
        <v>906</v>
      </c>
      <c r="D125" s="155" t="str">
        <f t="shared" si="1"/>
        <v>NFPL-1_10</v>
      </c>
      <c r="E125" s="155"/>
      <c r="F125" s="156">
        <v>1996</v>
      </c>
      <c r="G125" s="159">
        <v>12</v>
      </c>
      <c r="H125" s="159">
        <v>2</v>
      </c>
      <c r="I125" s="23"/>
      <c r="J125" s="94">
        <v>5</v>
      </c>
      <c r="K125" s="94">
        <v>10</v>
      </c>
      <c r="L125" s="158"/>
      <c r="M125" s="158"/>
      <c r="N125" s="158"/>
      <c r="O125" s="158"/>
      <c r="P125" s="158"/>
      <c r="Q125" s="158"/>
      <c r="R125" s="158">
        <v>1.5088154052560967</v>
      </c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/>
      <c r="AK125" s="158"/>
      <c r="AL125" s="158"/>
      <c r="AM125" s="158"/>
      <c r="AN125" s="158"/>
      <c r="AO125" s="158"/>
      <c r="AP125" s="158">
        <v>1.107</v>
      </c>
      <c r="AQ125" s="158"/>
      <c r="AR125" s="158"/>
      <c r="AS125" s="158">
        <v>0.11</v>
      </c>
      <c r="AT125" s="158"/>
      <c r="AU125" s="158"/>
      <c r="AV125" s="158">
        <v>2.532</v>
      </c>
      <c r="AW125" s="158">
        <v>-24.463999999999999</v>
      </c>
      <c r="AX125" s="23" t="s">
        <v>868</v>
      </c>
      <c r="AY125" s="23" t="s">
        <v>867</v>
      </c>
      <c r="AZ125" s="158"/>
      <c r="BA125" s="23" t="s">
        <v>867</v>
      </c>
      <c r="BB125" s="23" t="s">
        <v>867</v>
      </c>
      <c r="BC125" s="158"/>
      <c r="BD125" s="158"/>
      <c r="BE125" s="158"/>
      <c r="BF125" s="158"/>
      <c r="BG125" s="158"/>
      <c r="BH125" s="158"/>
      <c r="BI125" s="158"/>
      <c r="BJ125" s="158"/>
      <c r="BK125" s="158"/>
      <c r="BL125" s="158"/>
      <c r="BM125" s="158"/>
      <c r="BN125" s="158"/>
      <c r="BO125" s="158"/>
      <c r="BP125" s="158"/>
      <c r="BQ125" s="158"/>
      <c r="BR125" s="158"/>
      <c r="BS125" s="158"/>
      <c r="BT125" s="158"/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  <c r="CL125" s="158"/>
      <c r="CM125" s="158"/>
      <c r="CN125" s="158"/>
      <c r="CO125" s="158"/>
      <c r="CP125" s="158"/>
      <c r="CQ125" s="158"/>
      <c r="CR125" s="158"/>
      <c r="CS125" s="158"/>
    </row>
    <row r="126" spans="1:97" s="157" customFormat="1" ht="14">
      <c r="A126" s="158" t="s">
        <v>822</v>
      </c>
      <c r="B126" s="94" t="s">
        <v>832</v>
      </c>
      <c r="C126" s="94" t="s">
        <v>906</v>
      </c>
      <c r="D126" s="155" t="str">
        <f t="shared" si="1"/>
        <v>NFPL-1_15</v>
      </c>
      <c r="E126" s="155"/>
      <c r="F126" s="156">
        <v>1996</v>
      </c>
      <c r="G126" s="159">
        <v>12</v>
      </c>
      <c r="H126" s="159">
        <v>2</v>
      </c>
      <c r="I126" s="23"/>
      <c r="J126" s="94">
        <v>10</v>
      </c>
      <c r="K126" s="94">
        <v>15</v>
      </c>
      <c r="L126" s="158"/>
      <c r="M126" s="158"/>
      <c r="N126" s="158"/>
      <c r="O126" s="158"/>
      <c r="P126" s="158"/>
      <c r="Q126" s="158"/>
      <c r="R126" s="158">
        <v>1.5814800199931607</v>
      </c>
      <c r="S126" s="158"/>
      <c r="T126" s="158"/>
      <c r="U126" s="158"/>
      <c r="V126" s="158"/>
      <c r="W126" s="158"/>
      <c r="X126" s="158"/>
      <c r="Y126" s="158"/>
      <c r="Z126" s="158"/>
      <c r="AA126" s="158"/>
      <c r="AB126" s="158"/>
      <c r="AC126" s="158"/>
      <c r="AD126" s="158"/>
      <c r="AE126" s="158"/>
      <c r="AF126" s="158"/>
      <c r="AG126" s="158"/>
      <c r="AH126" s="158"/>
      <c r="AI126" s="158"/>
      <c r="AJ126" s="158"/>
      <c r="AK126" s="158"/>
      <c r="AL126" s="158"/>
      <c r="AM126" s="158"/>
      <c r="AN126" s="158"/>
      <c r="AO126" s="158"/>
      <c r="AP126" s="158">
        <v>0.80600000000000005</v>
      </c>
      <c r="AQ126" s="158"/>
      <c r="AR126" s="158"/>
      <c r="AS126" s="158">
        <v>8.3000000000000004E-2</v>
      </c>
      <c r="AT126" s="158"/>
      <c r="AU126" s="158"/>
      <c r="AV126" s="158">
        <v>3.395</v>
      </c>
      <c r="AW126" s="158">
        <v>-23.587</v>
      </c>
      <c r="AX126" s="23" t="s">
        <v>868</v>
      </c>
      <c r="AY126" s="23" t="s">
        <v>867</v>
      </c>
      <c r="AZ126" s="158"/>
      <c r="BA126" s="23" t="s">
        <v>867</v>
      </c>
      <c r="BB126" s="23" t="s">
        <v>867</v>
      </c>
      <c r="BC126" s="158"/>
      <c r="BD126" s="158"/>
      <c r="BE126" s="158"/>
      <c r="BF126" s="158"/>
      <c r="BG126" s="158"/>
      <c r="BH126" s="158"/>
      <c r="BI126" s="158"/>
      <c r="BJ126" s="158"/>
      <c r="BK126" s="158"/>
      <c r="BL126" s="158"/>
      <c r="BM126" s="158"/>
      <c r="BN126" s="158"/>
      <c r="BO126" s="158"/>
      <c r="BP126" s="158"/>
      <c r="BQ126" s="158"/>
      <c r="BR126" s="158"/>
      <c r="BS126" s="158"/>
      <c r="BT126" s="158"/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  <c r="CL126" s="158"/>
      <c r="CM126" s="158"/>
      <c r="CN126" s="158"/>
      <c r="CO126" s="158"/>
      <c r="CP126" s="158"/>
      <c r="CQ126" s="158"/>
      <c r="CR126" s="158"/>
      <c r="CS126" s="158"/>
    </row>
    <row r="127" spans="1:97" s="157" customFormat="1" ht="14">
      <c r="A127" s="158" t="s">
        <v>822</v>
      </c>
      <c r="B127" s="94" t="s">
        <v>832</v>
      </c>
      <c r="C127" s="94" t="s">
        <v>906</v>
      </c>
      <c r="D127" s="155" t="str">
        <f t="shared" si="1"/>
        <v>NFPL-1_20</v>
      </c>
      <c r="E127" s="155"/>
      <c r="F127" s="156">
        <v>1996</v>
      </c>
      <c r="G127" s="159">
        <v>12</v>
      </c>
      <c r="H127" s="159">
        <v>2</v>
      </c>
      <c r="I127" s="23"/>
      <c r="J127" s="94">
        <v>15</v>
      </c>
      <c r="K127" s="94">
        <v>20</v>
      </c>
      <c r="L127" s="158"/>
      <c r="M127" s="158"/>
      <c r="N127" s="158"/>
      <c r="O127" s="158"/>
      <c r="P127" s="158"/>
      <c r="Q127" s="158"/>
      <c r="R127" s="158">
        <v>1.4209612500986506</v>
      </c>
      <c r="S127" s="158"/>
      <c r="T127" s="158"/>
      <c r="U127" s="158"/>
      <c r="V127" s="158"/>
      <c r="W127" s="158"/>
      <c r="X127" s="158"/>
      <c r="Y127" s="158"/>
      <c r="Z127" s="158"/>
      <c r="AA127" s="158"/>
      <c r="AB127" s="158"/>
      <c r="AC127" s="158"/>
      <c r="AD127" s="158"/>
      <c r="AE127" s="158"/>
      <c r="AF127" s="158"/>
      <c r="AG127" s="158"/>
      <c r="AH127" s="158"/>
      <c r="AI127" s="158"/>
      <c r="AJ127" s="158"/>
      <c r="AK127" s="158"/>
      <c r="AL127" s="158"/>
      <c r="AM127" s="158"/>
      <c r="AN127" s="158"/>
      <c r="AO127" s="158"/>
      <c r="AP127" s="158">
        <v>0.441</v>
      </c>
      <c r="AQ127" s="158"/>
      <c r="AR127" s="158"/>
      <c r="AS127" s="158">
        <v>4.9000000000000002E-2</v>
      </c>
      <c r="AT127" s="158"/>
      <c r="AU127" s="158"/>
      <c r="AV127" s="158">
        <v>3.0865</v>
      </c>
      <c r="AW127" s="158">
        <v>-22.4405</v>
      </c>
      <c r="AX127" s="23" t="s">
        <v>868</v>
      </c>
      <c r="AY127" s="23" t="s">
        <v>865</v>
      </c>
      <c r="AZ127" s="158"/>
      <c r="BA127" s="23">
        <v>121</v>
      </c>
      <c r="BB127" s="23">
        <v>6.7</v>
      </c>
      <c r="BC127" s="158"/>
      <c r="BD127" s="158"/>
      <c r="BE127" s="158"/>
      <c r="BF127" s="158"/>
      <c r="BG127" s="158"/>
      <c r="BH127" s="158"/>
      <c r="BI127" s="158"/>
      <c r="BJ127" s="158"/>
      <c r="BK127" s="158"/>
      <c r="BL127" s="158"/>
      <c r="BM127" s="158"/>
      <c r="BN127" s="158"/>
      <c r="BO127" s="158"/>
      <c r="BP127" s="158"/>
      <c r="BQ127" s="158"/>
      <c r="BR127" s="158"/>
      <c r="BS127" s="158"/>
      <c r="BT127" s="158"/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  <c r="CL127" s="158"/>
      <c r="CM127" s="158"/>
      <c r="CN127" s="158"/>
      <c r="CO127" s="158"/>
      <c r="CP127" s="158"/>
      <c r="CQ127" s="158"/>
      <c r="CR127" s="158"/>
      <c r="CS127" s="158"/>
    </row>
    <row r="128" spans="1:97" s="157" customFormat="1" ht="14">
      <c r="A128" s="158" t="s">
        <v>822</v>
      </c>
      <c r="B128" s="94" t="s">
        <v>832</v>
      </c>
      <c r="C128" s="94" t="s">
        <v>906</v>
      </c>
      <c r="D128" s="155" t="str">
        <f t="shared" si="1"/>
        <v>NFPL-1_25.4</v>
      </c>
      <c r="E128" s="155"/>
      <c r="F128" s="156">
        <v>1996</v>
      </c>
      <c r="G128" s="159">
        <v>12</v>
      </c>
      <c r="H128" s="159">
        <v>2</v>
      </c>
      <c r="I128" s="23"/>
      <c r="J128" s="94">
        <v>20</v>
      </c>
      <c r="K128" s="94">
        <v>25.4</v>
      </c>
      <c r="L128" s="158"/>
      <c r="M128" s="158"/>
      <c r="N128" s="158"/>
      <c r="O128" s="158"/>
      <c r="P128" s="158"/>
      <c r="Q128" s="158"/>
      <c r="R128" s="158">
        <v>1.5044414630082696</v>
      </c>
      <c r="S128" s="158"/>
      <c r="T128" s="158"/>
      <c r="U128" s="158"/>
      <c r="V128" s="158"/>
      <c r="W128" s="158"/>
      <c r="X128" s="158"/>
      <c r="Y128" s="158"/>
      <c r="Z128" s="158"/>
      <c r="AA128" s="158"/>
      <c r="AB128" s="158"/>
      <c r="AC128" s="158"/>
      <c r="AD128" s="158"/>
      <c r="AE128" s="158"/>
      <c r="AF128" s="158"/>
      <c r="AG128" s="158"/>
      <c r="AH128" s="158"/>
      <c r="AI128" s="158"/>
      <c r="AJ128" s="158"/>
      <c r="AK128" s="158"/>
      <c r="AL128" s="158"/>
      <c r="AM128" s="158"/>
      <c r="AN128" s="158"/>
      <c r="AO128" s="158"/>
      <c r="AP128" s="158">
        <v>0.127</v>
      </c>
      <c r="AQ128" s="158"/>
      <c r="AR128" s="158"/>
      <c r="AS128" s="158">
        <v>2.4E-2</v>
      </c>
      <c r="AT128" s="158"/>
      <c r="AU128" s="158"/>
      <c r="AV128" s="158">
        <v>0.21199999999999999</v>
      </c>
      <c r="AW128" s="158">
        <v>-22.068999999999999</v>
      </c>
      <c r="AX128" s="23" t="s">
        <v>868</v>
      </c>
      <c r="AY128" s="23" t="s">
        <v>867</v>
      </c>
      <c r="AZ128" s="158"/>
      <c r="BA128" s="23" t="s">
        <v>867</v>
      </c>
      <c r="BB128" s="23" t="s">
        <v>867</v>
      </c>
      <c r="BC128" s="158"/>
      <c r="BD128" s="158"/>
      <c r="BE128" s="158"/>
      <c r="BF128" s="158"/>
      <c r="BG128" s="158"/>
      <c r="BH128" s="158"/>
      <c r="BI128" s="158"/>
      <c r="BJ128" s="158"/>
      <c r="BK128" s="158"/>
      <c r="BL128" s="158"/>
      <c r="BM128" s="158"/>
      <c r="BN128" s="158"/>
      <c r="BO128" s="158"/>
      <c r="BP128" s="158"/>
      <c r="BQ128" s="158"/>
      <c r="BR128" s="158"/>
      <c r="BS128" s="158"/>
      <c r="BT128" s="158"/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  <c r="CL128" s="158"/>
      <c r="CM128" s="158"/>
      <c r="CN128" s="158"/>
      <c r="CO128" s="158"/>
      <c r="CP128" s="158"/>
      <c r="CQ128" s="158"/>
      <c r="CR128" s="158"/>
      <c r="CS128" s="158"/>
    </row>
    <row r="129" spans="1:97" s="157" customFormat="1" ht="14">
      <c r="A129" s="158" t="s">
        <v>822</v>
      </c>
      <c r="B129" s="94" t="s">
        <v>832</v>
      </c>
      <c r="C129" s="94" t="s">
        <v>906</v>
      </c>
      <c r="D129" s="155" t="str">
        <f t="shared" si="1"/>
        <v>NFPL-1_30.1</v>
      </c>
      <c r="E129" s="155"/>
      <c r="F129" s="156">
        <v>1996</v>
      </c>
      <c r="G129" s="159">
        <v>12</v>
      </c>
      <c r="H129" s="159">
        <v>2</v>
      </c>
      <c r="I129" s="23"/>
      <c r="J129" s="94">
        <v>25.4</v>
      </c>
      <c r="K129" s="94">
        <v>30.1</v>
      </c>
      <c r="L129" s="158"/>
      <c r="M129" s="158"/>
      <c r="N129" s="158"/>
      <c r="O129" s="158"/>
      <c r="P129" s="158"/>
      <c r="Q129" s="158"/>
      <c r="R129" s="158">
        <v>1.5181200608302527</v>
      </c>
      <c r="S129" s="158"/>
      <c r="T129" s="158"/>
      <c r="U129" s="158"/>
      <c r="V129" s="158"/>
      <c r="W129" s="158"/>
      <c r="X129" s="158"/>
      <c r="Y129" s="158"/>
      <c r="Z129" s="158"/>
      <c r="AA129" s="158"/>
      <c r="AB129" s="158"/>
      <c r="AC129" s="158"/>
      <c r="AD129" s="158"/>
      <c r="AE129" s="158"/>
      <c r="AF129" s="158"/>
      <c r="AG129" s="158"/>
      <c r="AH129" s="158"/>
      <c r="AI129" s="158"/>
      <c r="AJ129" s="158"/>
      <c r="AK129" s="158"/>
      <c r="AL129" s="158"/>
      <c r="AM129" s="158"/>
      <c r="AN129" s="158"/>
      <c r="AO129" s="158"/>
      <c r="AP129" s="158">
        <v>0.126</v>
      </c>
      <c r="AQ129" s="158"/>
      <c r="AR129" s="158"/>
      <c r="AS129" s="158">
        <v>2.5000000000000001E-2</v>
      </c>
      <c r="AT129" s="158"/>
      <c r="AU129" s="158"/>
      <c r="AV129" s="158">
        <v>1.6180000000000001</v>
      </c>
      <c r="AW129" s="158">
        <v>-23.047999999999998</v>
      </c>
      <c r="AX129" s="23" t="s">
        <v>868</v>
      </c>
      <c r="AY129" s="23" t="s">
        <v>867</v>
      </c>
      <c r="AZ129" s="158"/>
      <c r="BA129" s="23" t="s">
        <v>867</v>
      </c>
      <c r="BB129" s="23" t="s">
        <v>867</v>
      </c>
      <c r="BC129" s="158"/>
      <c r="BD129" s="158"/>
      <c r="BE129" s="158"/>
      <c r="BF129" s="158"/>
      <c r="BG129" s="158"/>
      <c r="BH129" s="158"/>
      <c r="BI129" s="158"/>
      <c r="BJ129" s="158"/>
      <c r="BK129" s="158"/>
      <c r="BL129" s="158"/>
      <c r="BM129" s="158"/>
      <c r="BN129" s="158"/>
      <c r="BO129" s="158"/>
      <c r="BP129" s="158"/>
      <c r="BQ129" s="158"/>
      <c r="BR129" s="158"/>
      <c r="BS129" s="158"/>
      <c r="BT129" s="158"/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  <c r="CL129" s="158"/>
      <c r="CM129" s="158"/>
      <c r="CN129" s="158"/>
      <c r="CO129" s="158"/>
      <c r="CP129" s="158"/>
      <c r="CQ129" s="158"/>
      <c r="CR129" s="158"/>
      <c r="CS129" s="158"/>
    </row>
    <row r="130" spans="1:97" s="157" customFormat="1" ht="14">
      <c r="A130" s="158" t="s">
        <v>822</v>
      </c>
      <c r="B130" s="94" t="s">
        <v>832</v>
      </c>
      <c r="C130" s="94" t="s">
        <v>906</v>
      </c>
      <c r="D130" s="155" t="str">
        <f t="shared" si="1"/>
        <v>NFPL-1_35</v>
      </c>
      <c r="E130" s="155"/>
      <c r="F130" s="156">
        <v>1996</v>
      </c>
      <c r="G130" s="159">
        <v>12</v>
      </c>
      <c r="H130" s="159">
        <v>2</v>
      </c>
      <c r="I130" s="23"/>
      <c r="J130" s="94">
        <v>30.1</v>
      </c>
      <c r="K130" s="94">
        <v>35</v>
      </c>
      <c r="L130" s="158"/>
      <c r="M130" s="158"/>
      <c r="N130" s="158"/>
      <c r="O130" s="158"/>
      <c r="P130" s="158"/>
      <c r="Q130" s="158"/>
      <c r="R130" s="158">
        <v>1.5412718634924576</v>
      </c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>
        <v>0.2</v>
      </c>
      <c r="AQ130" s="158"/>
      <c r="AR130" s="158"/>
      <c r="AS130" s="158">
        <v>0.03</v>
      </c>
      <c r="AT130" s="158"/>
      <c r="AU130" s="158"/>
      <c r="AV130" s="158">
        <v>2.7240000000000002</v>
      </c>
      <c r="AW130" s="158">
        <v>-22.018999999999998</v>
      </c>
      <c r="AX130" s="23" t="s">
        <v>868</v>
      </c>
      <c r="AY130" s="23" t="s">
        <v>867</v>
      </c>
      <c r="AZ130" s="158"/>
      <c r="BA130" s="23" t="s">
        <v>867</v>
      </c>
      <c r="BB130" s="23" t="s">
        <v>867</v>
      </c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  <c r="CL130" s="158"/>
      <c r="CM130" s="158"/>
      <c r="CN130" s="158"/>
      <c r="CO130" s="158"/>
      <c r="CP130" s="158"/>
      <c r="CQ130" s="158"/>
      <c r="CR130" s="158"/>
      <c r="CS130" s="158"/>
    </row>
    <row r="131" spans="1:97" s="157" customFormat="1" ht="14">
      <c r="A131" s="158" t="s">
        <v>822</v>
      </c>
      <c r="B131" s="94" t="s">
        <v>832</v>
      </c>
      <c r="C131" s="94" t="s">
        <v>906</v>
      </c>
      <c r="D131" s="155" t="str">
        <f t="shared" si="1"/>
        <v>NFPL-1_40</v>
      </c>
      <c r="E131" s="155"/>
      <c r="F131" s="156">
        <v>1996</v>
      </c>
      <c r="G131" s="159">
        <v>12</v>
      </c>
      <c r="H131" s="159">
        <v>2</v>
      </c>
      <c r="I131" s="23"/>
      <c r="J131" s="94">
        <v>35</v>
      </c>
      <c r="K131" s="94">
        <v>40</v>
      </c>
      <c r="L131" s="158"/>
      <c r="M131" s="158"/>
      <c r="N131" s="158"/>
      <c r="O131" s="158"/>
      <c r="P131" s="158"/>
      <c r="Q131" s="158"/>
      <c r="R131" s="158">
        <v>1.2679293925762238</v>
      </c>
      <c r="S131" s="158"/>
      <c r="T131" s="158"/>
      <c r="U131" s="158"/>
      <c r="V131" s="158"/>
      <c r="W131" s="158"/>
      <c r="X131" s="158"/>
      <c r="Y131" s="158"/>
      <c r="Z131" s="158"/>
      <c r="AA131" s="158"/>
      <c r="AB131" s="158"/>
      <c r="AC131" s="158"/>
      <c r="AD131" s="158"/>
      <c r="AE131" s="158"/>
      <c r="AF131" s="158"/>
      <c r="AG131" s="158"/>
      <c r="AH131" s="158"/>
      <c r="AI131" s="158"/>
      <c r="AJ131" s="158"/>
      <c r="AK131" s="158"/>
      <c r="AL131" s="158"/>
      <c r="AM131" s="158"/>
      <c r="AN131" s="158"/>
      <c r="AO131" s="158"/>
      <c r="AP131" s="158">
        <v>0.24299999999999999</v>
      </c>
      <c r="AQ131" s="158"/>
      <c r="AR131" s="158"/>
      <c r="AS131" s="158">
        <v>3.5999999999999997E-2</v>
      </c>
      <c r="AT131" s="158"/>
      <c r="AU131" s="158"/>
      <c r="AV131" s="158">
        <v>2.847</v>
      </c>
      <c r="AW131" s="158">
        <v>-22.077000000000002</v>
      </c>
      <c r="AX131" s="23" t="s">
        <v>868</v>
      </c>
      <c r="AY131" s="23" t="s">
        <v>866</v>
      </c>
      <c r="AZ131" s="158"/>
      <c r="BA131" s="23">
        <v>123.2</v>
      </c>
      <c r="BB131" s="23">
        <v>6.8</v>
      </c>
      <c r="BC131" s="158"/>
      <c r="BD131" s="158"/>
      <c r="BE131" s="158"/>
      <c r="BF131" s="158"/>
      <c r="BG131" s="158"/>
      <c r="BH131" s="158"/>
      <c r="BI131" s="158"/>
      <c r="BJ131" s="158"/>
      <c r="BK131" s="158"/>
      <c r="BL131" s="158"/>
      <c r="BM131" s="158"/>
      <c r="BN131" s="158"/>
      <c r="BO131" s="158"/>
      <c r="BP131" s="158"/>
      <c r="BQ131" s="158"/>
      <c r="BR131" s="158"/>
      <c r="BS131" s="158"/>
      <c r="BT131" s="158"/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  <c r="CL131" s="158"/>
      <c r="CM131" s="158"/>
      <c r="CN131" s="158"/>
      <c r="CO131" s="158"/>
      <c r="CP131" s="158"/>
      <c r="CQ131" s="158"/>
      <c r="CR131" s="158"/>
      <c r="CS131" s="158"/>
    </row>
    <row r="132" spans="1:97" s="157" customFormat="1" ht="14">
      <c r="A132" s="158" t="s">
        <v>822</v>
      </c>
      <c r="B132" s="94" t="s">
        <v>832</v>
      </c>
      <c r="C132" s="94" t="s">
        <v>907</v>
      </c>
      <c r="D132" s="155" t="str">
        <f t="shared" si="1"/>
        <v>NFPL-2_5</v>
      </c>
      <c r="E132" s="155"/>
      <c r="F132" s="156">
        <v>1997</v>
      </c>
      <c r="G132" s="159">
        <v>11</v>
      </c>
      <c r="H132" s="159">
        <v>12</v>
      </c>
      <c r="I132" s="23"/>
      <c r="J132" s="94">
        <v>0</v>
      </c>
      <c r="K132" s="94">
        <v>5</v>
      </c>
      <c r="L132" s="158"/>
      <c r="M132" s="158"/>
      <c r="N132" s="158"/>
      <c r="O132" s="158"/>
      <c r="P132" s="158"/>
      <c r="Q132" s="158"/>
      <c r="R132" s="158">
        <v>1.225821325648415</v>
      </c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  <c r="AL132" s="158"/>
      <c r="AM132" s="158"/>
      <c r="AN132" s="158"/>
      <c r="AO132" s="158"/>
      <c r="AP132" s="158">
        <v>1.014</v>
      </c>
      <c r="AQ132" s="158"/>
      <c r="AR132" s="158"/>
      <c r="AS132" s="158">
        <v>0.10100000000000001</v>
      </c>
      <c r="AT132" s="158"/>
      <c r="AU132" s="158"/>
      <c r="AV132" s="158">
        <v>2.68</v>
      </c>
      <c r="AW132" s="158">
        <v>-25.4</v>
      </c>
      <c r="AX132" s="23" t="s">
        <v>868</v>
      </c>
      <c r="AY132" s="23" t="s">
        <v>867</v>
      </c>
      <c r="AZ132" s="158"/>
      <c r="BA132" s="23" t="s">
        <v>867</v>
      </c>
      <c r="BB132" s="23" t="s">
        <v>867</v>
      </c>
      <c r="BC132" s="158"/>
      <c r="BD132" s="158"/>
      <c r="BE132" s="158"/>
      <c r="BF132" s="158"/>
      <c r="BG132" s="158"/>
      <c r="BH132" s="158"/>
      <c r="BI132" s="158"/>
      <c r="BJ132" s="158"/>
      <c r="BK132" s="158"/>
      <c r="BL132" s="158"/>
      <c r="BM132" s="158"/>
      <c r="BN132" s="158"/>
      <c r="BO132" s="158"/>
      <c r="BP132" s="158"/>
      <c r="BQ132" s="158"/>
      <c r="BR132" s="158"/>
      <c r="BS132" s="158"/>
      <c r="BT132" s="158"/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  <c r="CL132" s="158"/>
      <c r="CM132" s="158"/>
      <c r="CN132" s="158"/>
      <c r="CO132" s="158"/>
      <c r="CP132" s="158"/>
      <c r="CQ132" s="158"/>
      <c r="CR132" s="158"/>
      <c r="CS132" s="158"/>
    </row>
    <row r="133" spans="1:97" s="157" customFormat="1" ht="14">
      <c r="A133" s="158" t="s">
        <v>822</v>
      </c>
      <c r="B133" s="94" t="s">
        <v>832</v>
      </c>
      <c r="C133" s="94" t="s">
        <v>907</v>
      </c>
      <c r="D133" s="155" t="str">
        <f t="shared" ref="D133:D180" si="2">C133&amp;"_"&amp;K133</f>
        <v>NFPL-2_10</v>
      </c>
      <c r="E133" s="155"/>
      <c r="F133" s="156">
        <v>1997</v>
      </c>
      <c r="G133" s="159">
        <v>11</v>
      </c>
      <c r="H133" s="159">
        <v>12</v>
      </c>
      <c r="I133" s="23"/>
      <c r="J133" s="94">
        <v>5</v>
      </c>
      <c r="K133" s="94">
        <v>10</v>
      </c>
      <c r="L133" s="158"/>
      <c r="M133" s="158"/>
      <c r="N133" s="158"/>
      <c r="O133" s="158"/>
      <c r="P133" s="158"/>
      <c r="Q133" s="158"/>
      <c r="R133" s="158">
        <v>1.4768876080691644</v>
      </c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>
        <v>1.3620000000000001</v>
      </c>
      <c r="AQ133" s="158"/>
      <c r="AR133" s="158"/>
      <c r="AS133" s="158">
        <v>0.13500000000000001</v>
      </c>
      <c r="AT133" s="158"/>
      <c r="AU133" s="158"/>
      <c r="AV133" s="158">
        <v>2.99</v>
      </c>
      <c r="AW133" s="158">
        <v>-25.84</v>
      </c>
      <c r="AX133" s="23" t="s">
        <v>868</v>
      </c>
      <c r="AY133" s="23" t="s">
        <v>867</v>
      </c>
      <c r="AZ133" s="158"/>
      <c r="BA133" s="23" t="s">
        <v>867</v>
      </c>
      <c r="BB133" s="23" t="s">
        <v>867</v>
      </c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</row>
    <row r="134" spans="1:97" s="157" customFormat="1" ht="14">
      <c r="A134" s="158" t="s">
        <v>822</v>
      </c>
      <c r="B134" s="94" t="s">
        <v>832</v>
      </c>
      <c r="C134" s="94" t="s">
        <v>907</v>
      </c>
      <c r="D134" s="155" t="str">
        <f t="shared" si="2"/>
        <v>NFPL-2_20</v>
      </c>
      <c r="E134" s="155"/>
      <c r="F134" s="156">
        <v>1997</v>
      </c>
      <c r="G134" s="159">
        <v>11</v>
      </c>
      <c r="H134" s="159">
        <v>12</v>
      </c>
      <c r="I134" s="23"/>
      <c r="J134" s="94">
        <v>10</v>
      </c>
      <c r="K134" s="94">
        <v>20</v>
      </c>
      <c r="L134" s="158"/>
      <c r="M134" s="158"/>
      <c r="N134" s="158"/>
      <c r="O134" s="158"/>
      <c r="P134" s="158"/>
      <c r="Q134" s="158"/>
      <c r="R134" s="158">
        <v>1.5903908154438939</v>
      </c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>
        <v>0.96399999999999997</v>
      </c>
      <c r="AQ134" s="158"/>
      <c r="AR134" s="158"/>
      <c r="AS134" s="158">
        <v>9.7000000000000003E-2</v>
      </c>
      <c r="AT134" s="158"/>
      <c r="AU134" s="158"/>
      <c r="AV134" s="158">
        <v>3.8</v>
      </c>
      <c r="AW134" s="158">
        <v>-24.66</v>
      </c>
      <c r="AX134" s="23" t="s">
        <v>868</v>
      </c>
      <c r="AY134" s="23" t="s">
        <v>865</v>
      </c>
      <c r="AZ134" s="158"/>
      <c r="BA134" s="23">
        <v>121</v>
      </c>
      <c r="BB134" s="23">
        <v>6.7</v>
      </c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  <c r="CL134" s="158"/>
      <c r="CM134" s="158"/>
      <c r="CN134" s="158"/>
      <c r="CO134" s="158"/>
      <c r="CP134" s="158"/>
      <c r="CQ134" s="158"/>
      <c r="CR134" s="158"/>
      <c r="CS134" s="158"/>
    </row>
    <row r="135" spans="1:97" s="157" customFormat="1" ht="14">
      <c r="A135" s="158" t="s">
        <v>822</v>
      </c>
      <c r="B135" s="94" t="s">
        <v>832</v>
      </c>
      <c r="C135" s="94" t="s">
        <v>907</v>
      </c>
      <c r="D135" s="155" t="str">
        <f t="shared" si="2"/>
        <v>NFPL-2_40</v>
      </c>
      <c r="E135" s="155"/>
      <c r="F135" s="156">
        <v>1997</v>
      </c>
      <c r="G135" s="159">
        <v>11</v>
      </c>
      <c r="H135" s="159">
        <v>12</v>
      </c>
      <c r="I135" s="23"/>
      <c r="J135" s="94">
        <v>20</v>
      </c>
      <c r="K135" s="94">
        <v>40</v>
      </c>
      <c r="L135" s="158"/>
      <c r="M135" s="158"/>
      <c r="N135" s="158"/>
      <c r="O135" s="158"/>
      <c r="P135" s="158"/>
      <c r="Q135" s="158"/>
      <c r="R135" s="158">
        <v>1.3848479288441542</v>
      </c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>
        <v>0.61899999999999999</v>
      </c>
      <c r="AQ135" s="158"/>
      <c r="AR135" s="158"/>
      <c r="AS135" s="158">
        <v>7.2999999999999995E-2</v>
      </c>
      <c r="AT135" s="158"/>
      <c r="AU135" s="158"/>
      <c r="AV135" s="158">
        <v>4.24</v>
      </c>
      <c r="AW135" s="158">
        <v>-21.79</v>
      </c>
      <c r="AX135" s="23" t="s">
        <v>868</v>
      </c>
      <c r="AY135" s="23" t="s">
        <v>866</v>
      </c>
      <c r="AZ135" s="158"/>
      <c r="BA135" s="23">
        <v>123.2</v>
      </c>
      <c r="BB135" s="23">
        <v>6.8</v>
      </c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</row>
    <row r="136" spans="1:97" s="157" customFormat="1" ht="14">
      <c r="A136" s="158" t="s">
        <v>822</v>
      </c>
      <c r="B136" s="94" t="s">
        <v>832</v>
      </c>
      <c r="C136" s="94" t="s">
        <v>907</v>
      </c>
      <c r="D136" s="155" t="str">
        <f t="shared" si="2"/>
        <v>NFPL-2_60</v>
      </c>
      <c r="E136" s="155"/>
      <c r="F136" s="156">
        <v>1997</v>
      </c>
      <c r="G136" s="159">
        <v>11</v>
      </c>
      <c r="H136" s="159">
        <v>12</v>
      </c>
      <c r="I136" s="23"/>
      <c r="J136" s="94">
        <v>40</v>
      </c>
      <c r="K136" s="94">
        <v>60</v>
      </c>
      <c r="L136" s="158"/>
      <c r="M136" s="158"/>
      <c r="N136" s="158"/>
      <c r="O136" s="158"/>
      <c r="P136" s="158"/>
      <c r="Q136" s="158"/>
      <c r="R136" s="158">
        <v>1.3225953011279736</v>
      </c>
      <c r="S136" s="158"/>
      <c r="T136" s="158"/>
      <c r="U136" s="158"/>
      <c r="V136" s="158"/>
      <c r="W136" s="158"/>
      <c r="X136" s="158"/>
      <c r="Y136" s="158"/>
      <c r="Z136" s="158"/>
      <c r="AA136" s="158"/>
      <c r="AB136" s="158"/>
      <c r="AC136" s="158"/>
      <c r="AD136" s="158"/>
      <c r="AE136" s="158"/>
      <c r="AF136" s="158"/>
      <c r="AG136" s="158"/>
      <c r="AH136" s="158"/>
      <c r="AI136" s="158"/>
      <c r="AJ136" s="158"/>
      <c r="AK136" s="158"/>
      <c r="AL136" s="158"/>
      <c r="AM136" s="158"/>
      <c r="AN136" s="158"/>
      <c r="AO136" s="158"/>
      <c r="AP136" s="158">
        <v>0.29799999999999999</v>
      </c>
      <c r="AQ136" s="158"/>
      <c r="AR136" s="158"/>
      <c r="AS136" s="158">
        <v>4.4999999999999998E-2</v>
      </c>
      <c r="AT136" s="158"/>
      <c r="AU136" s="158"/>
      <c r="AV136" s="158">
        <v>4.75</v>
      </c>
      <c r="AW136" s="158">
        <v>-21.66</v>
      </c>
      <c r="AX136" s="23" t="s">
        <v>868</v>
      </c>
      <c r="AY136" s="23" t="s">
        <v>867</v>
      </c>
      <c r="AZ136" s="158"/>
      <c r="BA136" s="23" t="s">
        <v>867</v>
      </c>
      <c r="BB136" s="23" t="s">
        <v>867</v>
      </c>
      <c r="BC136" s="158"/>
      <c r="BD136" s="158"/>
      <c r="BE136" s="158"/>
      <c r="BF136" s="158"/>
      <c r="BG136" s="158"/>
      <c r="BH136" s="158"/>
      <c r="BI136" s="158"/>
      <c r="BJ136" s="158"/>
      <c r="BK136" s="158"/>
      <c r="BL136" s="158"/>
      <c r="BM136" s="158"/>
      <c r="BN136" s="158"/>
      <c r="BO136" s="158"/>
      <c r="BP136" s="158"/>
      <c r="BQ136" s="158"/>
      <c r="BR136" s="158"/>
      <c r="BS136" s="158"/>
      <c r="BT136" s="158"/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  <c r="CL136" s="158"/>
      <c r="CM136" s="158"/>
      <c r="CN136" s="158"/>
      <c r="CO136" s="158"/>
      <c r="CP136" s="158"/>
      <c r="CQ136" s="158"/>
      <c r="CR136" s="158"/>
      <c r="CS136" s="158"/>
    </row>
    <row r="137" spans="1:97" s="157" customFormat="1" ht="14">
      <c r="A137" s="158" t="s">
        <v>822</v>
      </c>
      <c r="B137" s="94" t="s">
        <v>832</v>
      </c>
      <c r="C137" s="94" t="s">
        <v>907</v>
      </c>
      <c r="D137" s="155" t="str">
        <f t="shared" si="2"/>
        <v>NFPL-2_80</v>
      </c>
      <c r="E137" s="155"/>
      <c r="F137" s="156">
        <v>1997</v>
      </c>
      <c r="G137" s="159">
        <v>11</v>
      </c>
      <c r="H137" s="159">
        <v>12</v>
      </c>
      <c r="I137" s="23"/>
      <c r="J137" s="94">
        <v>60</v>
      </c>
      <c r="K137" s="94">
        <v>80</v>
      </c>
      <c r="L137" s="158"/>
      <c r="M137" s="158"/>
      <c r="N137" s="158"/>
      <c r="O137" s="158"/>
      <c r="P137" s="158"/>
      <c r="Q137" s="158"/>
      <c r="R137" s="158">
        <v>1.4567842986495185</v>
      </c>
      <c r="S137" s="158"/>
      <c r="T137" s="158"/>
      <c r="U137" s="158"/>
      <c r="V137" s="158"/>
      <c r="W137" s="158"/>
      <c r="X137" s="158"/>
      <c r="Y137" s="158"/>
      <c r="Z137" s="158"/>
      <c r="AA137" s="158"/>
      <c r="AB137" s="158"/>
      <c r="AC137" s="158"/>
      <c r="AD137" s="158"/>
      <c r="AE137" s="158"/>
      <c r="AF137" s="158"/>
      <c r="AG137" s="158"/>
      <c r="AH137" s="158"/>
      <c r="AI137" s="158"/>
      <c r="AJ137" s="158"/>
      <c r="AK137" s="158"/>
      <c r="AL137" s="158"/>
      <c r="AM137" s="158"/>
      <c r="AN137" s="158"/>
      <c r="AO137" s="158"/>
      <c r="AP137" s="158">
        <v>0.24299999999999999</v>
      </c>
      <c r="AQ137" s="158"/>
      <c r="AR137" s="158"/>
      <c r="AS137" s="158">
        <v>3.9E-2</v>
      </c>
      <c r="AT137" s="158"/>
      <c r="AU137" s="158"/>
      <c r="AV137" s="158">
        <v>3.82</v>
      </c>
      <c r="AW137" s="158">
        <v>-23.15</v>
      </c>
      <c r="AX137" s="23" t="s">
        <v>868</v>
      </c>
      <c r="AY137" s="23" t="s">
        <v>867</v>
      </c>
      <c r="AZ137" s="158"/>
      <c r="BA137" s="23" t="s">
        <v>867</v>
      </c>
      <c r="BB137" s="23" t="s">
        <v>867</v>
      </c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  <c r="CL137" s="158"/>
      <c r="CM137" s="158"/>
      <c r="CN137" s="158"/>
      <c r="CO137" s="158"/>
      <c r="CP137" s="158"/>
      <c r="CQ137" s="158"/>
      <c r="CR137" s="158"/>
      <c r="CS137" s="158"/>
    </row>
    <row r="138" spans="1:97" s="157" customFormat="1" ht="14">
      <c r="A138" s="158" t="s">
        <v>822</v>
      </c>
      <c r="B138" s="94" t="s">
        <v>832</v>
      </c>
      <c r="C138" s="94" t="s">
        <v>907</v>
      </c>
      <c r="D138" s="155" t="str">
        <f t="shared" si="2"/>
        <v>NFPL-2_100</v>
      </c>
      <c r="E138" s="155"/>
      <c r="F138" s="156">
        <v>1997</v>
      </c>
      <c r="G138" s="159">
        <v>11</v>
      </c>
      <c r="H138" s="159">
        <v>12</v>
      </c>
      <c r="I138" s="23"/>
      <c r="J138" s="94">
        <v>80</v>
      </c>
      <c r="K138" s="94">
        <v>100</v>
      </c>
      <c r="L138" s="158"/>
      <c r="M138" s="158"/>
      <c r="N138" s="158"/>
      <c r="O138" s="158"/>
      <c r="P138" s="158"/>
      <c r="Q138" s="158"/>
      <c r="R138" s="158">
        <v>1.4502313904688677</v>
      </c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>
        <v>0.17100000000000001</v>
      </c>
      <c r="AQ138" s="158"/>
      <c r="AR138" s="158"/>
      <c r="AS138" s="158">
        <v>0.03</v>
      </c>
      <c r="AT138" s="158"/>
      <c r="AU138" s="158"/>
      <c r="AV138" s="158">
        <v>2.74</v>
      </c>
      <c r="AW138" s="158">
        <v>-24.69</v>
      </c>
      <c r="AX138" s="23" t="s">
        <v>868</v>
      </c>
      <c r="AY138" s="23" t="s">
        <v>867</v>
      </c>
      <c r="AZ138" s="158"/>
      <c r="BA138" s="23" t="s">
        <v>867</v>
      </c>
      <c r="BB138" s="23" t="s">
        <v>867</v>
      </c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</row>
    <row r="139" spans="1:97" s="157" customFormat="1" ht="14">
      <c r="A139" s="158" t="s">
        <v>822</v>
      </c>
      <c r="B139" s="94" t="s">
        <v>832</v>
      </c>
      <c r="C139" s="94" t="s">
        <v>908</v>
      </c>
      <c r="D139" s="155" t="str">
        <f t="shared" si="2"/>
        <v>NFPL-3_5</v>
      </c>
      <c r="E139" s="155"/>
      <c r="F139" s="156">
        <v>1997</v>
      </c>
      <c r="G139" s="159">
        <v>11</v>
      </c>
      <c r="H139" s="159">
        <v>12</v>
      </c>
      <c r="I139" s="23"/>
      <c r="J139" s="94">
        <v>0</v>
      </c>
      <c r="K139" s="94">
        <v>5</v>
      </c>
      <c r="L139" s="158"/>
      <c r="M139" s="158"/>
      <c r="N139" s="158"/>
      <c r="O139" s="158"/>
      <c r="P139" s="158"/>
      <c r="Q139" s="158"/>
      <c r="R139" s="158">
        <v>1.1129682997118158</v>
      </c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58"/>
      <c r="AE139" s="158"/>
      <c r="AF139" s="158"/>
      <c r="AG139" s="158"/>
      <c r="AH139" s="158"/>
      <c r="AI139" s="158"/>
      <c r="AJ139" s="158"/>
      <c r="AK139" s="158"/>
      <c r="AL139" s="158"/>
      <c r="AM139" s="158"/>
      <c r="AN139" s="158"/>
      <c r="AO139" s="158"/>
      <c r="AP139" s="158">
        <v>1.0940000000000001</v>
      </c>
      <c r="AQ139" s="158"/>
      <c r="AR139" s="158"/>
      <c r="AS139" s="158">
        <v>0.115</v>
      </c>
      <c r="AT139" s="158"/>
      <c r="AU139" s="158"/>
      <c r="AV139" s="158">
        <v>2.4500000000000002</v>
      </c>
      <c r="AW139" s="158">
        <v>-25.05</v>
      </c>
      <c r="AX139" s="23" t="s">
        <v>868</v>
      </c>
      <c r="AY139" s="23" t="s">
        <v>867</v>
      </c>
      <c r="AZ139" s="158"/>
      <c r="BA139" s="23" t="s">
        <v>867</v>
      </c>
      <c r="BB139" s="23" t="s">
        <v>867</v>
      </c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  <c r="CL139" s="158"/>
      <c r="CM139" s="158"/>
      <c r="CN139" s="158"/>
      <c r="CO139" s="158"/>
      <c r="CP139" s="158"/>
      <c r="CQ139" s="158"/>
      <c r="CR139" s="158"/>
      <c r="CS139" s="158"/>
    </row>
    <row r="140" spans="1:97" s="157" customFormat="1" ht="14">
      <c r="A140" s="158" t="s">
        <v>822</v>
      </c>
      <c r="B140" s="94" t="s">
        <v>832</v>
      </c>
      <c r="C140" s="94" t="s">
        <v>908</v>
      </c>
      <c r="D140" s="155" t="str">
        <f t="shared" si="2"/>
        <v>NFPL-3_10</v>
      </c>
      <c r="E140" s="155"/>
      <c r="F140" s="156">
        <v>1997</v>
      </c>
      <c r="G140" s="159">
        <v>11</v>
      </c>
      <c r="H140" s="159">
        <v>12</v>
      </c>
      <c r="I140" s="23"/>
      <c r="J140" s="94">
        <v>5</v>
      </c>
      <c r="K140" s="94">
        <v>10</v>
      </c>
      <c r="L140" s="158"/>
      <c r="M140" s="158"/>
      <c r="N140" s="158"/>
      <c r="O140" s="158"/>
      <c r="P140" s="158"/>
      <c r="Q140" s="158"/>
      <c r="R140" s="158">
        <v>1.4670893371757923</v>
      </c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>
        <v>1.3320000000000001</v>
      </c>
      <c r="AQ140" s="158"/>
      <c r="AR140" s="158"/>
      <c r="AS140" s="158">
        <v>0.127</v>
      </c>
      <c r="AT140" s="158"/>
      <c r="AU140" s="158"/>
      <c r="AV140" s="158">
        <v>2.94</v>
      </c>
      <c r="AW140" s="158">
        <v>-25.25</v>
      </c>
      <c r="AX140" s="23" t="s">
        <v>868</v>
      </c>
      <c r="AY140" s="23" t="s">
        <v>867</v>
      </c>
      <c r="AZ140" s="158"/>
      <c r="BA140" s="23" t="s">
        <v>867</v>
      </c>
      <c r="BB140" s="23" t="s">
        <v>867</v>
      </c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</row>
    <row r="141" spans="1:97" s="157" customFormat="1" ht="14">
      <c r="A141" s="158" t="s">
        <v>822</v>
      </c>
      <c r="B141" s="94" t="s">
        <v>832</v>
      </c>
      <c r="C141" s="94" t="s">
        <v>908</v>
      </c>
      <c r="D141" s="155" t="str">
        <f t="shared" si="2"/>
        <v>NFPL-3_20</v>
      </c>
      <c r="E141" s="155"/>
      <c r="F141" s="156">
        <v>1997</v>
      </c>
      <c r="G141" s="159">
        <v>11</v>
      </c>
      <c r="H141" s="159">
        <v>12</v>
      </c>
      <c r="I141" s="23"/>
      <c r="J141" s="94">
        <v>10</v>
      </c>
      <c r="K141" s="94">
        <v>20</v>
      </c>
      <c r="L141" s="158"/>
      <c r="M141" s="158"/>
      <c r="N141" s="158"/>
      <c r="O141" s="158"/>
      <c r="P141" s="158"/>
      <c r="Q141" s="158"/>
      <c r="R141" s="158">
        <v>1.5283566180004018</v>
      </c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>
        <v>0.83</v>
      </c>
      <c r="AQ141" s="158"/>
      <c r="AR141" s="158"/>
      <c r="AS141" s="158">
        <v>9.0999999999999998E-2</v>
      </c>
      <c r="AT141" s="158"/>
      <c r="AU141" s="158"/>
      <c r="AV141" s="158">
        <v>3.94</v>
      </c>
      <c r="AW141" s="158">
        <v>-23.51</v>
      </c>
      <c r="AX141" s="23" t="s">
        <v>868</v>
      </c>
      <c r="AY141" s="23" t="s">
        <v>865</v>
      </c>
      <c r="AZ141" s="158"/>
      <c r="BA141" s="23">
        <v>121</v>
      </c>
      <c r="BB141" s="23">
        <v>6.7</v>
      </c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</row>
    <row r="142" spans="1:97" s="157" customFormat="1" ht="14">
      <c r="A142" s="158" t="s">
        <v>822</v>
      </c>
      <c r="B142" s="94" t="s">
        <v>832</v>
      </c>
      <c r="C142" s="94" t="s">
        <v>908</v>
      </c>
      <c r="D142" s="155" t="str">
        <f t="shared" si="2"/>
        <v>NFPL-3_40</v>
      </c>
      <c r="E142" s="155"/>
      <c r="F142" s="156">
        <v>1997</v>
      </c>
      <c r="G142" s="159">
        <v>11</v>
      </c>
      <c r="H142" s="159">
        <v>12</v>
      </c>
      <c r="I142" s="23"/>
      <c r="J142" s="94">
        <v>20</v>
      </c>
      <c r="K142" s="94">
        <v>40</v>
      </c>
      <c r="L142" s="158"/>
      <c r="M142" s="158"/>
      <c r="N142" s="158"/>
      <c r="O142" s="158"/>
      <c r="P142" s="158"/>
      <c r="Q142" s="158"/>
      <c r="R142" s="158">
        <v>1.3341721055804565</v>
      </c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/>
      <c r="AP142" s="158">
        <v>0.747</v>
      </c>
      <c r="AQ142" s="158"/>
      <c r="AR142" s="158"/>
      <c r="AS142" s="158">
        <v>8.6999999999999994E-2</v>
      </c>
      <c r="AT142" s="158"/>
      <c r="AU142" s="158"/>
      <c r="AV142" s="158">
        <v>3.55</v>
      </c>
      <c r="AW142" s="158">
        <v>-23.52</v>
      </c>
      <c r="AX142" s="23" t="s">
        <v>868</v>
      </c>
      <c r="AY142" s="23" t="s">
        <v>866</v>
      </c>
      <c r="AZ142" s="158"/>
      <c r="BA142" s="23">
        <v>123.2</v>
      </c>
      <c r="BB142" s="23">
        <v>6.8</v>
      </c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  <c r="CL142" s="158"/>
      <c r="CM142" s="158"/>
      <c r="CN142" s="158"/>
      <c r="CO142" s="158"/>
      <c r="CP142" s="158"/>
      <c r="CQ142" s="158"/>
      <c r="CR142" s="158"/>
      <c r="CS142" s="158"/>
    </row>
    <row r="143" spans="1:97" s="157" customFormat="1" ht="14">
      <c r="A143" s="158" t="s">
        <v>822</v>
      </c>
      <c r="B143" s="94" t="s">
        <v>832</v>
      </c>
      <c r="C143" s="94" t="s">
        <v>908</v>
      </c>
      <c r="D143" s="155" t="str">
        <f t="shared" si="2"/>
        <v>NFPL-3_60</v>
      </c>
      <c r="E143" s="155"/>
      <c r="F143" s="156">
        <v>1997</v>
      </c>
      <c r="G143" s="159">
        <v>11</v>
      </c>
      <c r="H143" s="159">
        <v>12</v>
      </c>
      <c r="I143" s="23"/>
      <c r="J143" s="94">
        <v>40</v>
      </c>
      <c r="K143" s="94">
        <v>60</v>
      </c>
      <c r="L143" s="158"/>
      <c r="M143" s="158"/>
      <c r="N143" s="158"/>
      <c r="O143" s="158"/>
      <c r="P143" s="158"/>
      <c r="Q143" s="158"/>
      <c r="R143" s="158">
        <v>1.4221995054738621</v>
      </c>
      <c r="S143" s="158"/>
      <c r="T143" s="158"/>
      <c r="U143" s="158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58"/>
      <c r="AJ143" s="158"/>
      <c r="AK143" s="158"/>
      <c r="AL143" s="158"/>
      <c r="AM143" s="158"/>
      <c r="AN143" s="158"/>
      <c r="AO143" s="158"/>
      <c r="AP143" s="158">
        <v>0.218</v>
      </c>
      <c r="AQ143" s="158"/>
      <c r="AR143" s="158"/>
      <c r="AS143" s="158">
        <v>3.5999999999999997E-2</v>
      </c>
      <c r="AT143" s="158"/>
      <c r="AU143" s="158"/>
      <c r="AV143" s="158">
        <v>4.16</v>
      </c>
      <c r="AW143" s="158">
        <v>-23.97</v>
      </c>
      <c r="AX143" s="23" t="s">
        <v>868</v>
      </c>
      <c r="AY143" s="23" t="s">
        <v>867</v>
      </c>
      <c r="AZ143" s="158"/>
      <c r="BA143" s="23" t="s">
        <v>867</v>
      </c>
      <c r="BB143" s="23" t="s">
        <v>867</v>
      </c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  <c r="CL143" s="158"/>
      <c r="CM143" s="158"/>
      <c r="CN143" s="158"/>
      <c r="CO143" s="158"/>
      <c r="CP143" s="158"/>
      <c r="CQ143" s="158"/>
      <c r="CR143" s="158"/>
      <c r="CS143" s="158"/>
    </row>
    <row r="144" spans="1:97" s="157" customFormat="1" ht="14">
      <c r="A144" s="158" t="s">
        <v>822</v>
      </c>
      <c r="B144" s="94" t="s">
        <v>832</v>
      </c>
      <c r="C144" s="94" t="s">
        <v>908</v>
      </c>
      <c r="D144" s="155" t="str">
        <f t="shared" si="2"/>
        <v>NFPL-3_80</v>
      </c>
      <c r="E144" s="155"/>
      <c r="F144" s="156">
        <v>1997</v>
      </c>
      <c r="G144" s="159">
        <v>11</v>
      </c>
      <c r="H144" s="159">
        <v>12</v>
      </c>
      <c r="I144" s="23"/>
      <c r="J144" s="94">
        <v>60</v>
      </c>
      <c r="K144" s="94">
        <v>80</v>
      </c>
      <c r="L144" s="158"/>
      <c r="M144" s="158"/>
      <c r="N144" s="158"/>
      <c r="O144" s="158"/>
      <c r="P144" s="158"/>
      <c r="Q144" s="158"/>
      <c r="R144" s="158">
        <v>1.2730116292277178</v>
      </c>
      <c r="S144" s="158"/>
      <c r="T144" s="158"/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58"/>
      <c r="AE144" s="158"/>
      <c r="AF144" s="158"/>
      <c r="AG144" s="158"/>
      <c r="AH144" s="158"/>
      <c r="AI144" s="158"/>
      <c r="AJ144" s="158"/>
      <c r="AK144" s="158"/>
      <c r="AL144" s="158"/>
      <c r="AM144" s="158"/>
      <c r="AN144" s="158"/>
      <c r="AO144" s="158"/>
      <c r="AP144" s="158">
        <v>0.16</v>
      </c>
      <c r="AQ144" s="158"/>
      <c r="AR144" s="158"/>
      <c r="AS144" s="158">
        <v>2.8000000000000001E-2</v>
      </c>
      <c r="AT144" s="158"/>
      <c r="AU144" s="158"/>
      <c r="AV144" s="158">
        <v>3.28</v>
      </c>
      <c r="AW144" s="158">
        <v>-24.12</v>
      </c>
      <c r="AX144" s="23" t="s">
        <v>868</v>
      </c>
      <c r="AY144" s="23" t="s">
        <v>867</v>
      </c>
      <c r="AZ144" s="158"/>
      <c r="BA144" s="23" t="s">
        <v>867</v>
      </c>
      <c r="BB144" s="23" t="s">
        <v>867</v>
      </c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  <c r="CL144" s="158"/>
      <c r="CM144" s="158"/>
      <c r="CN144" s="158"/>
      <c r="CO144" s="158"/>
      <c r="CP144" s="158"/>
      <c r="CQ144" s="158"/>
      <c r="CR144" s="158"/>
      <c r="CS144" s="158"/>
    </row>
    <row r="145" spans="1:97" s="157" customFormat="1" ht="14">
      <c r="A145" s="158" t="s">
        <v>822</v>
      </c>
      <c r="B145" s="94" t="s">
        <v>832</v>
      </c>
      <c r="C145" s="94" t="s">
        <v>908</v>
      </c>
      <c r="D145" s="155" t="str">
        <f t="shared" si="2"/>
        <v>NFPL-3_100</v>
      </c>
      <c r="E145" s="155"/>
      <c r="F145" s="156">
        <v>1997</v>
      </c>
      <c r="G145" s="159">
        <v>11</v>
      </c>
      <c r="H145" s="159">
        <v>12</v>
      </c>
      <c r="I145" s="23"/>
      <c r="J145" s="94">
        <v>80</v>
      </c>
      <c r="K145" s="94">
        <v>100</v>
      </c>
      <c r="L145" s="158"/>
      <c r="M145" s="158"/>
      <c r="N145" s="158"/>
      <c r="O145" s="158"/>
      <c r="P145" s="158"/>
      <c r="Q145" s="158"/>
      <c r="R145" s="158">
        <v>1.303446247222295</v>
      </c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>
        <v>0.122</v>
      </c>
      <c r="AQ145" s="158"/>
      <c r="AR145" s="158"/>
      <c r="AS145" s="158">
        <v>2.5999999999999999E-2</v>
      </c>
      <c r="AT145" s="158"/>
      <c r="AU145" s="158"/>
      <c r="AV145" s="158">
        <v>3.34</v>
      </c>
      <c r="AW145" s="158">
        <v>-24.64</v>
      </c>
      <c r="AX145" s="23" t="s">
        <v>868</v>
      </c>
      <c r="AY145" s="23" t="s">
        <v>867</v>
      </c>
      <c r="AZ145" s="158"/>
      <c r="BA145" s="23" t="s">
        <v>867</v>
      </c>
      <c r="BB145" s="23" t="s">
        <v>867</v>
      </c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</row>
    <row r="146" spans="1:97" s="157" customFormat="1" ht="14">
      <c r="A146" s="158" t="s">
        <v>822</v>
      </c>
      <c r="B146" s="94" t="s">
        <v>832</v>
      </c>
      <c r="C146" s="94" t="s">
        <v>909</v>
      </c>
      <c r="D146" s="155" t="str">
        <f t="shared" si="2"/>
        <v>NFPL-4_5</v>
      </c>
      <c r="E146" s="155"/>
      <c r="F146" s="156">
        <v>1997</v>
      </c>
      <c r="G146" s="159">
        <v>11</v>
      </c>
      <c r="H146" s="159">
        <v>12</v>
      </c>
      <c r="I146" s="23"/>
      <c r="J146" s="94">
        <v>0</v>
      </c>
      <c r="K146" s="94">
        <v>5</v>
      </c>
      <c r="L146" s="158"/>
      <c r="M146" s="158"/>
      <c r="N146" s="158"/>
      <c r="O146" s="158"/>
      <c r="P146" s="158"/>
      <c r="Q146" s="158"/>
      <c r="R146" s="158">
        <v>1.5173331104691428</v>
      </c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>
        <v>0.96</v>
      </c>
      <c r="AQ146" s="158"/>
      <c r="AR146" s="158"/>
      <c r="AS146" s="158">
        <v>0.09</v>
      </c>
      <c r="AT146" s="158"/>
      <c r="AU146" s="158"/>
      <c r="AV146" s="158">
        <v>2.88</v>
      </c>
      <c r="AW146" s="158">
        <v>-24.26</v>
      </c>
      <c r="AX146" s="23" t="s">
        <v>868</v>
      </c>
      <c r="AY146" s="23" t="s">
        <v>867</v>
      </c>
      <c r="AZ146" s="158"/>
      <c r="BA146" s="23" t="s">
        <v>867</v>
      </c>
      <c r="BB146" s="23" t="s">
        <v>867</v>
      </c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  <c r="CS146" s="158"/>
    </row>
    <row r="147" spans="1:97" s="157" customFormat="1" ht="14">
      <c r="A147" s="158" t="s">
        <v>822</v>
      </c>
      <c r="B147" s="94" t="s">
        <v>832</v>
      </c>
      <c r="C147" s="94" t="s">
        <v>909</v>
      </c>
      <c r="D147" s="155" t="str">
        <f t="shared" si="2"/>
        <v>NFPL-4_10</v>
      </c>
      <c r="E147" s="155"/>
      <c r="F147" s="156">
        <v>1997</v>
      </c>
      <c r="G147" s="159">
        <v>11</v>
      </c>
      <c r="H147" s="159">
        <v>12</v>
      </c>
      <c r="I147" s="23"/>
      <c r="J147" s="94">
        <v>5</v>
      </c>
      <c r="K147" s="94">
        <v>10</v>
      </c>
      <c r="L147" s="158"/>
      <c r="M147" s="158"/>
      <c r="N147" s="158"/>
      <c r="O147" s="158"/>
      <c r="P147" s="158"/>
      <c r="Q147" s="158"/>
      <c r="R147" s="158">
        <v>1.523842774260864</v>
      </c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>
        <v>1.107</v>
      </c>
      <c r="AQ147" s="158"/>
      <c r="AR147" s="158"/>
      <c r="AS147" s="158">
        <v>0.114</v>
      </c>
      <c r="AT147" s="158"/>
      <c r="AU147" s="158"/>
      <c r="AV147" s="158">
        <v>3.39</v>
      </c>
      <c r="AW147" s="158">
        <v>-24.93</v>
      </c>
      <c r="AX147" s="23" t="s">
        <v>868</v>
      </c>
      <c r="AY147" s="23" t="s">
        <v>867</v>
      </c>
      <c r="AZ147" s="158"/>
      <c r="BA147" s="23" t="s">
        <v>867</v>
      </c>
      <c r="BB147" s="23" t="s">
        <v>867</v>
      </c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  <c r="CS147" s="158"/>
    </row>
    <row r="148" spans="1:97" s="157" customFormat="1" ht="14">
      <c r="A148" s="158" t="s">
        <v>822</v>
      </c>
      <c r="B148" s="94" t="s">
        <v>832</v>
      </c>
      <c r="C148" s="94" t="s">
        <v>909</v>
      </c>
      <c r="D148" s="155" t="str">
        <f t="shared" si="2"/>
        <v>NFPL-4_20</v>
      </c>
      <c r="E148" s="155"/>
      <c r="F148" s="156">
        <v>1997</v>
      </c>
      <c r="G148" s="159">
        <v>11</v>
      </c>
      <c r="H148" s="159">
        <v>12</v>
      </c>
      <c r="I148" s="23"/>
      <c r="J148" s="94">
        <v>10</v>
      </c>
      <c r="K148" s="94">
        <v>20</v>
      </c>
      <c r="L148" s="158"/>
      <c r="M148" s="158"/>
      <c r="N148" s="158"/>
      <c r="O148" s="158"/>
      <c r="P148" s="158"/>
      <c r="Q148" s="158"/>
      <c r="R148" s="158">
        <v>1.8633350848599535</v>
      </c>
      <c r="S148" s="158"/>
      <c r="T148" s="158"/>
      <c r="U148" s="158"/>
      <c r="V148" s="158"/>
      <c r="W148" s="158"/>
      <c r="X148" s="158"/>
      <c r="Y148" s="158"/>
      <c r="Z148" s="158"/>
      <c r="AA148" s="158"/>
      <c r="AB148" s="158"/>
      <c r="AC148" s="158"/>
      <c r="AD148" s="158"/>
      <c r="AE148" s="158"/>
      <c r="AF148" s="158"/>
      <c r="AG148" s="158"/>
      <c r="AH148" s="158"/>
      <c r="AI148" s="158"/>
      <c r="AJ148" s="158"/>
      <c r="AK148" s="158"/>
      <c r="AL148" s="158"/>
      <c r="AM148" s="158"/>
      <c r="AN148" s="158"/>
      <c r="AO148" s="158"/>
      <c r="AP148" s="158">
        <v>0.84499999999999997</v>
      </c>
      <c r="AQ148" s="158"/>
      <c r="AR148" s="158"/>
      <c r="AS148" s="158">
        <v>9.0999999999999998E-2</v>
      </c>
      <c r="AT148" s="158"/>
      <c r="AU148" s="158"/>
      <c r="AV148" s="158">
        <v>4.09</v>
      </c>
      <c r="AW148" s="158">
        <v>-24.04</v>
      </c>
      <c r="AX148" s="23" t="s">
        <v>868</v>
      </c>
      <c r="AY148" s="23" t="s">
        <v>865</v>
      </c>
      <c r="AZ148" s="158"/>
      <c r="BA148" s="23">
        <v>121</v>
      </c>
      <c r="BB148" s="23">
        <v>6.7</v>
      </c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  <c r="CL148" s="158"/>
      <c r="CM148" s="158"/>
      <c r="CN148" s="158"/>
      <c r="CO148" s="158"/>
      <c r="CP148" s="158"/>
      <c r="CQ148" s="158"/>
      <c r="CR148" s="158"/>
      <c r="CS148" s="158"/>
    </row>
    <row r="149" spans="1:97" s="157" customFormat="1" ht="14">
      <c r="A149" s="158" t="s">
        <v>822</v>
      </c>
      <c r="B149" s="94" t="s">
        <v>832</v>
      </c>
      <c r="C149" s="94" t="s">
        <v>909</v>
      </c>
      <c r="D149" s="155" t="str">
        <f t="shared" si="2"/>
        <v>NFPL-4_40</v>
      </c>
      <c r="E149" s="155"/>
      <c r="F149" s="156">
        <v>1997</v>
      </c>
      <c r="G149" s="159">
        <v>11</v>
      </c>
      <c r="H149" s="159">
        <v>12</v>
      </c>
      <c r="I149" s="23"/>
      <c r="J149" s="94">
        <v>20</v>
      </c>
      <c r="K149" s="94">
        <v>40</v>
      </c>
      <c r="L149" s="158"/>
      <c r="M149" s="158"/>
      <c r="N149" s="158"/>
      <c r="O149" s="158"/>
      <c r="P149" s="158"/>
      <c r="Q149" s="158"/>
      <c r="R149" s="158">
        <v>1.5460769175182147</v>
      </c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>
        <v>0.70499999999999996</v>
      </c>
      <c r="AQ149" s="158"/>
      <c r="AR149" s="158"/>
      <c r="AS149" s="158">
        <v>8.1000000000000003E-2</v>
      </c>
      <c r="AT149" s="158"/>
      <c r="AU149" s="158"/>
      <c r="AV149" s="158">
        <v>3.95</v>
      </c>
      <c r="AW149" s="158">
        <v>-23.12</v>
      </c>
      <c r="AX149" s="23" t="s">
        <v>868</v>
      </c>
      <c r="AY149" s="23" t="s">
        <v>866</v>
      </c>
      <c r="AZ149" s="158"/>
      <c r="BA149" s="23">
        <v>123.2</v>
      </c>
      <c r="BB149" s="23">
        <v>6.8</v>
      </c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</row>
    <row r="150" spans="1:97" s="157" customFormat="1" ht="14">
      <c r="A150" s="158" t="s">
        <v>822</v>
      </c>
      <c r="B150" s="94" t="s">
        <v>832</v>
      </c>
      <c r="C150" s="94" t="s">
        <v>909</v>
      </c>
      <c r="D150" s="155" t="str">
        <f t="shared" si="2"/>
        <v>NFPL-4_60</v>
      </c>
      <c r="E150" s="155"/>
      <c r="F150" s="156">
        <v>1997</v>
      </c>
      <c r="G150" s="159">
        <v>11</v>
      </c>
      <c r="H150" s="159">
        <v>12</v>
      </c>
      <c r="I150" s="23"/>
      <c r="J150" s="94">
        <v>40</v>
      </c>
      <c r="K150" s="94">
        <v>60</v>
      </c>
      <c r="L150" s="158"/>
      <c r="M150" s="158"/>
      <c r="N150" s="158"/>
      <c r="O150" s="158"/>
      <c r="P150" s="158"/>
      <c r="Q150" s="158"/>
      <c r="R150" s="158">
        <v>1.5199876270655306</v>
      </c>
      <c r="S150" s="158"/>
      <c r="T150" s="158"/>
      <c r="U150" s="158"/>
      <c r="V150" s="158"/>
      <c r="W150" s="158"/>
      <c r="X150" s="158"/>
      <c r="Y150" s="158"/>
      <c r="Z150" s="158"/>
      <c r="AA150" s="158"/>
      <c r="AB150" s="158"/>
      <c r="AC150" s="158"/>
      <c r="AD150" s="158"/>
      <c r="AE150" s="158"/>
      <c r="AF150" s="158"/>
      <c r="AG150" s="158"/>
      <c r="AH150" s="158"/>
      <c r="AI150" s="158"/>
      <c r="AJ150" s="158"/>
      <c r="AK150" s="158"/>
      <c r="AL150" s="158"/>
      <c r="AM150" s="158"/>
      <c r="AN150" s="158"/>
      <c r="AO150" s="158"/>
      <c r="AP150" s="158">
        <v>0.21199999999999999</v>
      </c>
      <c r="AQ150" s="158"/>
      <c r="AR150" s="158"/>
      <c r="AS150" s="158">
        <v>3.5999999999999997E-2</v>
      </c>
      <c r="AT150" s="158"/>
      <c r="AU150" s="158"/>
      <c r="AV150" s="158">
        <v>4.5</v>
      </c>
      <c r="AW150" s="158">
        <v>-22.79</v>
      </c>
      <c r="AX150" s="23" t="s">
        <v>868</v>
      </c>
      <c r="AY150" s="23" t="s">
        <v>867</v>
      </c>
      <c r="AZ150" s="158"/>
      <c r="BA150" s="23" t="s">
        <v>867</v>
      </c>
      <c r="BB150" s="23" t="s">
        <v>867</v>
      </c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  <c r="CL150" s="158"/>
      <c r="CM150" s="158"/>
      <c r="CN150" s="158"/>
      <c r="CO150" s="158"/>
      <c r="CP150" s="158"/>
      <c r="CQ150" s="158"/>
      <c r="CR150" s="158"/>
      <c r="CS150" s="158"/>
    </row>
    <row r="151" spans="1:97" s="157" customFormat="1" ht="14">
      <c r="A151" s="158" t="s">
        <v>822</v>
      </c>
      <c r="B151" s="94" t="s">
        <v>832</v>
      </c>
      <c r="C151" s="94" t="s">
        <v>909</v>
      </c>
      <c r="D151" s="155" t="str">
        <f t="shared" si="2"/>
        <v>NFPL-4_80</v>
      </c>
      <c r="E151" s="155"/>
      <c r="F151" s="156">
        <v>1997</v>
      </c>
      <c r="G151" s="159">
        <v>11</v>
      </c>
      <c r="H151" s="159">
        <v>12</v>
      </c>
      <c r="I151" s="23"/>
      <c r="J151" s="94">
        <v>60</v>
      </c>
      <c r="K151" s="94">
        <v>80</v>
      </c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  <c r="AA151" s="158"/>
      <c r="AB151" s="158"/>
      <c r="AC151" s="158"/>
      <c r="AD151" s="158"/>
      <c r="AE151" s="158"/>
      <c r="AF151" s="158"/>
      <c r="AG151" s="158"/>
      <c r="AH151" s="158"/>
      <c r="AI151" s="158"/>
      <c r="AJ151" s="158"/>
      <c r="AK151" s="158"/>
      <c r="AL151" s="158"/>
      <c r="AM151" s="158"/>
      <c r="AN151" s="158"/>
      <c r="AO151" s="158"/>
      <c r="AP151" s="158">
        <v>0.161</v>
      </c>
      <c r="AQ151" s="158"/>
      <c r="AR151" s="158"/>
      <c r="AS151" s="158">
        <v>2.9000000000000001E-2</v>
      </c>
      <c r="AT151" s="158"/>
      <c r="AU151" s="158"/>
      <c r="AV151" s="158">
        <v>2.4</v>
      </c>
      <c r="AW151" s="158">
        <v>-25.39</v>
      </c>
      <c r="AX151" s="23" t="s">
        <v>868</v>
      </c>
      <c r="AY151" s="23" t="s">
        <v>867</v>
      </c>
      <c r="AZ151" s="158"/>
      <c r="BA151" s="23" t="s">
        <v>867</v>
      </c>
      <c r="BB151" s="23" t="s">
        <v>867</v>
      </c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  <c r="CL151" s="158"/>
      <c r="CM151" s="158"/>
      <c r="CN151" s="158"/>
      <c r="CO151" s="158"/>
      <c r="CP151" s="158"/>
      <c r="CQ151" s="158"/>
      <c r="CR151" s="158"/>
      <c r="CS151" s="158"/>
    </row>
    <row r="152" spans="1:97" s="157" customFormat="1" ht="14">
      <c r="A152" s="158" t="s">
        <v>822</v>
      </c>
      <c r="B152" s="94" t="s">
        <v>832</v>
      </c>
      <c r="C152" s="94" t="s">
        <v>909</v>
      </c>
      <c r="D152" s="155" t="str">
        <f t="shared" si="2"/>
        <v>NFPL-4_100</v>
      </c>
      <c r="E152" s="155"/>
      <c r="F152" s="156">
        <v>1997</v>
      </c>
      <c r="G152" s="159">
        <v>11</v>
      </c>
      <c r="H152" s="159">
        <v>12</v>
      </c>
      <c r="I152" s="23"/>
      <c r="J152" s="94">
        <v>80</v>
      </c>
      <c r="K152" s="94">
        <v>100</v>
      </c>
      <c r="L152" s="158"/>
      <c r="M152" s="158"/>
      <c r="N152" s="158"/>
      <c r="O152" s="158"/>
      <c r="P152" s="158"/>
      <c r="Q152" s="158"/>
      <c r="R152" s="158">
        <v>1.6644632520992848</v>
      </c>
      <c r="S152" s="158"/>
      <c r="T152" s="158"/>
      <c r="U152" s="158"/>
      <c r="V152" s="158"/>
      <c r="W152" s="158"/>
      <c r="X152" s="158"/>
      <c r="Y152" s="158"/>
      <c r="Z152" s="158"/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>
        <v>0.16800000000000001</v>
      </c>
      <c r="AQ152" s="158"/>
      <c r="AR152" s="158"/>
      <c r="AS152" s="158">
        <v>2.9000000000000001E-2</v>
      </c>
      <c r="AT152" s="158"/>
      <c r="AU152" s="158"/>
      <c r="AV152" s="158">
        <v>2.54</v>
      </c>
      <c r="AW152" s="158">
        <v>-25.99</v>
      </c>
      <c r="AX152" s="23" t="s">
        <v>868</v>
      </c>
      <c r="AY152" s="23" t="s">
        <v>867</v>
      </c>
      <c r="AZ152" s="158"/>
      <c r="BA152" s="23" t="s">
        <v>867</v>
      </c>
      <c r="BB152" s="23" t="s">
        <v>867</v>
      </c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  <c r="CL152" s="158"/>
      <c r="CM152" s="158"/>
      <c r="CN152" s="158"/>
      <c r="CO152" s="158"/>
      <c r="CP152" s="158"/>
      <c r="CQ152" s="158"/>
      <c r="CR152" s="158"/>
      <c r="CS152" s="158"/>
    </row>
    <row r="153" spans="1:97" ht="14">
      <c r="A153" s="14" t="s">
        <v>822</v>
      </c>
      <c r="B153" s="12" t="s">
        <v>832</v>
      </c>
      <c r="C153" s="12" t="s">
        <v>840</v>
      </c>
      <c r="D153" s="11" t="str">
        <f t="shared" si="2"/>
        <v>NFPV*_5</v>
      </c>
      <c r="E153" s="11"/>
      <c r="F153" s="148">
        <v>1996</v>
      </c>
      <c r="G153" s="149">
        <v>12</v>
      </c>
      <c r="H153" s="149">
        <v>5</v>
      </c>
      <c r="I153" s="23"/>
      <c r="J153" s="12">
        <v>0</v>
      </c>
      <c r="K153" s="12">
        <v>5</v>
      </c>
      <c r="L153" s="14"/>
      <c r="M153" s="14"/>
      <c r="N153" s="14"/>
      <c r="O153" s="14"/>
      <c r="P153" s="14"/>
      <c r="Q153" s="14"/>
      <c r="R153" s="14">
        <v>0.82785362902165049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>
        <v>2.5299999999999998</v>
      </c>
      <c r="AQ153" s="18"/>
      <c r="AR153" s="18"/>
      <c r="AS153" s="14">
        <v>0.23100000000000001</v>
      </c>
      <c r="AT153" s="14"/>
      <c r="AU153" s="14"/>
      <c r="AV153" s="14">
        <v>1.0649999999999999</v>
      </c>
      <c r="AW153" s="14">
        <v>-26.068000000000001</v>
      </c>
      <c r="AX153" s="8" t="s">
        <v>868</v>
      </c>
      <c r="AY153" s="8" t="s">
        <v>867</v>
      </c>
      <c r="AZ153" s="14"/>
      <c r="BA153" s="8" t="s">
        <v>867</v>
      </c>
      <c r="BB153" s="8" t="s">
        <v>867</v>
      </c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 t="s">
        <v>822</v>
      </c>
      <c r="B154" s="12" t="s">
        <v>832</v>
      </c>
      <c r="C154" s="12" t="s">
        <v>840</v>
      </c>
      <c r="D154" s="11" t="str">
        <f t="shared" si="2"/>
        <v>NFPV*_10</v>
      </c>
      <c r="E154" s="11"/>
      <c r="F154" s="148">
        <v>1996</v>
      </c>
      <c r="G154" s="149">
        <v>12</v>
      </c>
      <c r="H154" s="149">
        <v>5</v>
      </c>
      <c r="I154" s="23"/>
      <c r="J154" s="12">
        <v>5</v>
      </c>
      <c r="K154" s="12">
        <v>10</v>
      </c>
      <c r="L154" s="14"/>
      <c r="M154" s="14"/>
      <c r="N154" s="14"/>
      <c r="O154" s="14"/>
      <c r="P154" s="14"/>
      <c r="Q154" s="14"/>
      <c r="R154" s="14">
        <v>1.4963038960355666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>
        <v>0.86</v>
      </c>
      <c r="AQ154" s="18"/>
      <c r="AR154" s="18"/>
      <c r="AS154" s="14">
        <v>7.1999999999999995E-2</v>
      </c>
      <c r="AT154" s="14"/>
      <c r="AU154" s="14"/>
      <c r="AV154" s="14">
        <v>4.0110000000000001</v>
      </c>
      <c r="AW154" s="14">
        <v>-24.431000000000001</v>
      </c>
      <c r="AX154" s="8" t="s">
        <v>868</v>
      </c>
      <c r="AY154" s="8" t="s">
        <v>867</v>
      </c>
      <c r="AZ154" s="14"/>
      <c r="BA154" s="8" t="s">
        <v>867</v>
      </c>
      <c r="BB154" s="8" t="s">
        <v>867</v>
      </c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 t="s">
        <v>822</v>
      </c>
      <c r="B155" s="12" t="s">
        <v>832</v>
      </c>
      <c r="C155" s="12" t="s">
        <v>840</v>
      </c>
      <c r="D155" s="11" t="str">
        <f t="shared" si="2"/>
        <v>NFPV*_15</v>
      </c>
      <c r="E155" s="11"/>
      <c r="F155" s="148">
        <v>1996</v>
      </c>
      <c r="G155" s="149">
        <v>12</v>
      </c>
      <c r="H155" s="149">
        <v>5</v>
      </c>
      <c r="I155" s="23"/>
      <c r="J155" s="12">
        <v>10</v>
      </c>
      <c r="K155" s="12">
        <v>15</v>
      </c>
      <c r="L155" s="14"/>
      <c r="M155" s="14"/>
      <c r="N155" s="14"/>
      <c r="O155" s="14"/>
      <c r="P155" s="14"/>
      <c r="Q155" s="14"/>
      <c r="R155" s="14">
        <v>1.3478020677136771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>
        <v>0.58599999999999997</v>
      </c>
      <c r="AQ155" s="18"/>
      <c r="AR155" s="18"/>
      <c r="AS155" s="14">
        <v>5.8000000000000003E-2</v>
      </c>
      <c r="AT155" s="14"/>
      <c r="AU155" s="14"/>
      <c r="AV155" s="14">
        <v>4.1100000000000003</v>
      </c>
      <c r="AW155" s="14">
        <v>-23.466000000000001</v>
      </c>
      <c r="AX155" s="8" t="s">
        <v>868</v>
      </c>
      <c r="AY155" s="8" t="s">
        <v>867</v>
      </c>
      <c r="AZ155" s="14"/>
      <c r="BA155" s="8" t="s">
        <v>867</v>
      </c>
      <c r="BB155" s="8" t="s">
        <v>867</v>
      </c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 t="s">
        <v>822</v>
      </c>
      <c r="B156" s="12" t="s">
        <v>832</v>
      </c>
      <c r="C156" s="12" t="s">
        <v>840</v>
      </c>
      <c r="D156" s="11" t="str">
        <f t="shared" si="2"/>
        <v>NFPV*_20</v>
      </c>
      <c r="E156" s="11"/>
      <c r="F156" s="148">
        <v>1996</v>
      </c>
      <c r="G156" s="149">
        <v>12</v>
      </c>
      <c r="H156" s="149">
        <v>5</v>
      </c>
      <c r="I156" s="23"/>
      <c r="J156" s="12">
        <v>15</v>
      </c>
      <c r="K156" s="12">
        <v>20</v>
      </c>
      <c r="L156" s="14"/>
      <c r="M156" s="14"/>
      <c r="N156" s="14"/>
      <c r="O156" s="14"/>
      <c r="P156" s="14"/>
      <c r="Q156" s="14"/>
      <c r="R156" s="14">
        <v>1.5873043432509932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>
        <v>0.56299999999999994</v>
      </c>
      <c r="AQ156" s="18"/>
      <c r="AR156" s="18"/>
      <c r="AS156" s="14">
        <v>0.05</v>
      </c>
      <c r="AT156" s="14"/>
      <c r="AU156" s="14"/>
      <c r="AV156" s="14">
        <v>4.8609999999999998</v>
      </c>
      <c r="AW156" s="14">
        <v>-23.959</v>
      </c>
      <c r="AX156" s="8" t="s">
        <v>868</v>
      </c>
      <c r="AY156" s="8" t="s">
        <v>867</v>
      </c>
      <c r="AZ156" s="14"/>
      <c r="BA156" s="8" t="s">
        <v>867</v>
      </c>
      <c r="BB156" s="8" t="s">
        <v>867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 t="s">
        <v>822</v>
      </c>
      <c r="B157" s="12" t="s">
        <v>832</v>
      </c>
      <c r="C157" s="12" t="s">
        <v>840</v>
      </c>
      <c r="D157" s="11" t="str">
        <f t="shared" si="2"/>
        <v>NFPV*_25</v>
      </c>
      <c r="E157" s="11"/>
      <c r="F157" s="148">
        <v>1996</v>
      </c>
      <c r="G157" s="149">
        <v>12</v>
      </c>
      <c r="H157" s="149">
        <v>5</v>
      </c>
      <c r="I157" s="23"/>
      <c r="J157" s="12">
        <v>20</v>
      </c>
      <c r="K157" s="12">
        <v>25</v>
      </c>
      <c r="L157" s="14"/>
      <c r="M157" s="14"/>
      <c r="N157" s="14"/>
      <c r="O157" s="14"/>
      <c r="P157" s="14"/>
      <c r="Q157" s="14"/>
      <c r="R157" s="14">
        <v>1.1979691158287953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>
        <v>0.77700000000000002</v>
      </c>
      <c r="AQ157" s="18"/>
      <c r="AR157" s="18"/>
      <c r="AS157" s="14">
        <v>0.06</v>
      </c>
      <c r="AT157" s="14"/>
      <c r="AU157" s="14"/>
      <c r="AV157" s="14">
        <v>3.8109999999999999</v>
      </c>
      <c r="AW157" s="14">
        <v>-25.058</v>
      </c>
      <c r="AX157" s="8" t="s">
        <v>868</v>
      </c>
      <c r="AY157" s="8" t="s">
        <v>867</v>
      </c>
      <c r="AZ157" s="14"/>
      <c r="BA157" s="8" t="s">
        <v>867</v>
      </c>
      <c r="BB157" s="8" t="s">
        <v>867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 t="s">
        <v>822</v>
      </c>
      <c r="B158" s="12" t="s">
        <v>832</v>
      </c>
      <c r="C158" s="12" t="s">
        <v>840</v>
      </c>
      <c r="D158" s="11" t="str">
        <f t="shared" si="2"/>
        <v>NFPV*_30</v>
      </c>
      <c r="E158" s="11"/>
      <c r="F158" s="148">
        <v>1996</v>
      </c>
      <c r="G158" s="149">
        <v>12</v>
      </c>
      <c r="H158" s="149">
        <v>5</v>
      </c>
      <c r="I158" s="23"/>
      <c r="J158" s="12">
        <v>25</v>
      </c>
      <c r="K158" s="12">
        <v>30</v>
      </c>
      <c r="L158" s="14"/>
      <c r="M158" s="14"/>
      <c r="N158" s="14"/>
      <c r="O158" s="14"/>
      <c r="P158" s="14"/>
      <c r="Q158" s="14"/>
      <c r="R158" s="14">
        <v>1.5071949070054982</v>
      </c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>
        <v>0.5605</v>
      </c>
      <c r="AQ158" s="18"/>
      <c r="AR158" s="18"/>
      <c r="AS158" s="14">
        <v>4.8500000000000001E-2</v>
      </c>
      <c r="AT158" s="14"/>
      <c r="AU158" s="14"/>
      <c r="AV158" s="14">
        <v>5.0039999999999996</v>
      </c>
      <c r="AW158" s="14">
        <v>-23.570499999999999</v>
      </c>
      <c r="AX158" s="8" t="s">
        <v>868</v>
      </c>
      <c r="AY158" s="8" t="s">
        <v>867</v>
      </c>
      <c r="AZ158" s="14"/>
      <c r="BA158" s="8" t="s">
        <v>867</v>
      </c>
      <c r="BB158" s="8" t="s">
        <v>867</v>
      </c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 t="s">
        <v>822</v>
      </c>
      <c r="B159" s="12" t="s">
        <v>832</v>
      </c>
      <c r="C159" s="12" t="s">
        <v>840</v>
      </c>
      <c r="D159" s="11" t="str">
        <f t="shared" si="2"/>
        <v>NFPV*_35</v>
      </c>
      <c r="E159" s="11"/>
      <c r="F159" s="148">
        <v>1996</v>
      </c>
      <c r="G159" s="149">
        <v>12</v>
      </c>
      <c r="H159" s="149">
        <v>5</v>
      </c>
      <c r="I159" s="23"/>
      <c r="J159" s="12">
        <v>30</v>
      </c>
      <c r="K159" s="12">
        <v>35</v>
      </c>
      <c r="L159" s="14"/>
      <c r="M159" s="14"/>
      <c r="N159" s="14"/>
      <c r="O159" s="14"/>
      <c r="P159" s="14"/>
      <c r="Q159" s="14"/>
      <c r="R159" s="14">
        <v>1.5590824191723884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>
        <v>0.45700000000000002</v>
      </c>
      <c r="AQ159" s="18"/>
      <c r="AR159" s="18"/>
      <c r="AS159" s="14">
        <v>4.2000000000000003E-2</v>
      </c>
      <c r="AT159" s="14"/>
      <c r="AU159" s="14"/>
      <c r="AV159" s="14">
        <v>4.1219999999999999</v>
      </c>
      <c r="AW159" s="14">
        <v>-22.939</v>
      </c>
      <c r="AX159" s="8" t="s">
        <v>868</v>
      </c>
      <c r="AY159" s="8" t="s">
        <v>867</v>
      </c>
      <c r="AZ159" s="14"/>
      <c r="BA159" s="8" t="s">
        <v>867</v>
      </c>
      <c r="BB159" s="8" t="s">
        <v>867</v>
      </c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 t="s">
        <v>822</v>
      </c>
      <c r="B160" s="12" t="s">
        <v>832</v>
      </c>
      <c r="C160" s="12" t="s">
        <v>840</v>
      </c>
      <c r="D160" s="11" t="str">
        <f t="shared" si="2"/>
        <v>NFPV*_40</v>
      </c>
      <c r="E160" s="11"/>
      <c r="F160" s="148">
        <v>1996</v>
      </c>
      <c r="G160" s="149">
        <v>12</v>
      </c>
      <c r="H160" s="149">
        <v>5</v>
      </c>
      <c r="I160" s="23"/>
      <c r="J160" s="12">
        <v>35</v>
      </c>
      <c r="K160" s="12">
        <v>40</v>
      </c>
      <c r="L160" s="14"/>
      <c r="M160" s="14"/>
      <c r="N160" s="14"/>
      <c r="O160" s="14"/>
      <c r="P160" s="14"/>
      <c r="Q160" s="14"/>
      <c r="R160" s="14">
        <v>1.6996080288322415</v>
      </c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>
        <v>0.42</v>
      </c>
      <c r="AQ160" s="18"/>
      <c r="AR160" s="18"/>
      <c r="AS160" s="14">
        <v>4.4999999999999998E-2</v>
      </c>
      <c r="AT160" s="14"/>
      <c r="AU160" s="14"/>
      <c r="AV160" s="14">
        <v>5.3330000000000002</v>
      </c>
      <c r="AW160" s="14">
        <v>-22.565999999999999</v>
      </c>
      <c r="AX160" s="8" t="s">
        <v>868</v>
      </c>
      <c r="AY160" s="8" t="s">
        <v>867</v>
      </c>
      <c r="AZ160" s="14"/>
      <c r="BA160" s="8" t="s">
        <v>867</v>
      </c>
      <c r="BB160" s="8" t="s">
        <v>867</v>
      </c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 t="s">
        <v>822</v>
      </c>
      <c r="B161" s="12" t="s">
        <v>832</v>
      </c>
      <c r="C161" s="12" t="s">
        <v>840</v>
      </c>
      <c r="D161" s="11" t="str">
        <f t="shared" si="2"/>
        <v>NFPV*_45.2</v>
      </c>
      <c r="E161" s="11"/>
      <c r="F161" s="148">
        <v>1996</v>
      </c>
      <c r="G161" s="149">
        <v>12</v>
      </c>
      <c r="H161" s="149">
        <v>5</v>
      </c>
      <c r="I161" s="23"/>
      <c r="J161" s="12">
        <v>40</v>
      </c>
      <c r="K161" s="12">
        <v>45.2</v>
      </c>
      <c r="L161" s="14"/>
      <c r="M161" s="14"/>
      <c r="N161" s="14"/>
      <c r="O161" s="14"/>
      <c r="P161" s="14"/>
      <c r="Q161" s="14"/>
      <c r="R161" s="14">
        <v>1.364760840926889</v>
      </c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>
        <v>0.46100000000000002</v>
      </c>
      <c r="AQ161" s="18"/>
      <c r="AR161" s="18"/>
      <c r="AS161" s="14">
        <v>5.3999999999999999E-2</v>
      </c>
      <c r="AT161" s="14"/>
      <c r="AU161" s="14"/>
      <c r="AV161" s="14">
        <v>5.0679999999999996</v>
      </c>
      <c r="AW161" s="14">
        <v>-22.481999999999999</v>
      </c>
      <c r="AX161" s="8" t="s">
        <v>868</v>
      </c>
      <c r="AY161" s="8" t="s">
        <v>867</v>
      </c>
      <c r="AZ161" s="14"/>
      <c r="BA161" s="8" t="s">
        <v>867</v>
      </c>
      <c r="BB161" s="8" t="s">
        <v>867</v>
      </c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 t="s">
        <v>822</v>
      </c>
      <c r="B162" s="12" t="s">
        <v>832</v>
      </c>
      <c r="C162" s="12" t="s">
        <v>840</v>
      </c>
      <c r="D162" s="11" t="str">
        <f t="shared" si="2"/>
        <v>NFPV*_50.4</v>
      </c>
      <c r="E162" s="11"/>
      <c r="F162" s="148">
        <v>1996</v>
      </c>
      <c r="G162" s="149">
        <v>12</v>
      </c>
      <c r="H162" s="149">
        <v>5</v>
      </c>
      <c r="I162" s="23"/>
      <c r="J162" s="12">
        <v>45.2</v>
      </c>
      <c r="K162" s="12">
        <v>50.4</v>
      </c>
      <c r="L162" s="14"/>
      <c r="M162" s="14"/>
      <c r="N162" s="14"/>
      <c r="O162" s="14"/>
      <c r="P162" s="14"/>
      <c r="Q162" s="14"/>
      <c r="R162" s="14">
        <v>1.5155392183645691</v>
      </c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>
        <v>0.39600000000000002</v>
      </c>
      <c r="AQ162" s="18"/>
      <c r="AR162" s="18"/>
      <c r="AS162" s="14">
        <v>4.8000000000000001E-2</v>
      </c>
      <c r="AT162" s="14"/>
      <c r="AU162" s="14"/>
      <c r="AV162" s="14">
        <v>4.9160000000000004</v>
      </c>
      <c r="AW162" s="14">
        <v>-22.620999999999999</v>
      </c>
      <c r="AX162" s="8" t="s">
        <v>868</v>
      </c>
      <c r="AY162" s="8" t="s">
        <v>867</v>
      </c>
      <c r="AZ162" s="14"/>
      <c r="BA162" s="8" t="s">
        <v>867</v>
      </c>
      <c r="BB162" s="8" t="s">
        <v>867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 t="s">
        <v>822</v>
      </c>
      <c r="B163" s="12" t="s">
        <v>832</v>
      </c>
      <c r="C163" s="12" t="s">
        <v>840</v>
      </c>
      <c r="D163" s="11" t="str">
        <f t="shared" si="2"/>
        <v>NFPV*_55.6</v>
      </c>
      <c r="E163" s="11"/>
      <c r="F163" s="148">
        <v>1996</v>
      </c>
      <c r="G163" s="149">
        <v>12</v>
      </c>
      <c r="H163" s="149">
        <v>5</v>
      </c>
      <c r="I163" s="23"/>
      <c r="J163" s="12">
        <v>50.4</v>
      </c>
      <c r="K163" s="12">
        <v>55.6</v>
      </c>
      <c r="L163" s="14"/>
      <c r="M163" s="14"/>
      <c r="N163" s="14"/>
      <c r="O163" s="14"/>
      <c r="P163" s="14"/>
      <c r="Q163" s="14"/>
      <c r="R163" s="14">
        <v>1.4718648883276766</v>
      </c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>
        <v>0.39900000000000002</v>
      </c>
      <c r="AQ163" s="18"/>
      <c r="AR163" s="18"/>
      <c r="AS163" s="14">
        <v>4.2999999999999997E-2</v>
      </c>
      <c r="AT163" s="14"/>
      <c r="AU163" s="14"/>
      <c r="AV163" s="14">
        <v>5.1950000000000003</v>
      </c>
      <c r="AW163" s="14">
        <v>-23.472999999999999</v>
      </c>
      <c r="AX163" s="8" t="s">
        <v>868</v>
      </c>
      <c r="AY163" s="8" t="s">
        <v>867</v>
      </c>
      <c r="AZ163" s="14"/>
      <c r="BA163" s="8" t="s">
        <v>867</v>
      </c>
      <c r="BB163" s="8" t="s">
        <v>867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 t="s">
        <v>822</v>
      </c>
      <c r="B164" s="12" t="s">
        <v>832</v>
      </c>
      <c r="C164" s="12" t="s">
        <v>840</v>
      </c>
      <c r="D164" s="11" t="str">
        <f t="shared" si="2"/>
        <v>NFPV*_60.8</v>
      </c>
      <c r="E164" s="11"/>
      <c r="F164" s="148">
        <v>1996</v>
      </c>
      <c r="G164" s="149">
        <v>12</v>
      </c>
      <c r="H164" s="149">
        <v>5</v>
      </c>
      <c r="I164" s="23"/>
      <c r="J164" s="12">
        <v>55.6</v>
      </c>
      <c r="K164" s="12">
        <v>60.8</v>
      </c>
      <c r="L164" s="14"/>
      <c r="M164" s="14"/>
      <c r="N164" s="14"/>
      <c r="O164" s="14"/>
      <c r="P164" s="14"/>
      <c r="Q164" s="14"/>
      <c r="R164" s="14">
        <v>1.5221159158101796</v>
      </c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>
        <v>0.28599999999999998</v>
      </c>
      <c r="AQ164" s="18"/>
      <c r="AR164" s="18"/>
      <c r="AS164" s="14">
        <v>4.1000000000000002E-2</v>
      </c>
      <c r="AT164" s="14"/>
      <c r="AU164" s="14"/>
      <c r="AV164" s="14">
        <v>5.0590000000000002</v>
      </c>
      <c r="AW164" s="14">
        <v>-22.315999999999999</v>
      </c>
      <c r="AX164" s="8" t="s">
        <v>868</v>
      </c>
      <c r="AY164" s="8" t="s">
        <v>867</v>
      </c>
      <c r="AZ164" s="14"/>
      <c r="BA164" s="8" t="s">
        <v>867</v>
      </c>
      <c r="BB164" s="8" t="s">
        <v>867</v>
      </c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 t="s">
        <v>822</v>
      </c>
      <c r="B165" s="12" t="s">
        <v>832</v>
      </c>
      <c r="C165" s="12" t="s">
        <v>840</v>
      </c>
      <c r="D165" s="11" t="str">
        <f t="shared" si="2"/>
        <v>NFPV*_65</v>
      </c>
      <c r="E165" s="11"/>
      <c r="F165" s="148">
        <v>1996</v>
      </c>
      <c r="G165" s="149">
        <v>12</v>
      </c>
      <c r="H165" s="149">
        <v>5</v>
      </c>
      <c r="I165" s="23"/>
      <c r="J165" s="12">
        <v>60.8</v>
      </c>
      <c r="K165" s="12">
        <v>65</v>
      </c>
      <c r="L165" s="14"/>
      <c r="M165" s="14"/>
      <c r="N165" s="14"/>
      <c r="O165" s="14"/>
      <c r="P165" s="14"/>
      <c r="Q165" s="14"/>
      <c r="R165" s="14">
        <v>1.1880522077033788</v>
      </c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>
        <v>0.309</v>
      </c>
      <c r="AQ165" s="18"/>
      <c r="AR165" s="18"/>
      <c r="AS165" s="14">
        <v>4.2000000000000003E-2</v>
      </c>
      <c r="AT165" s="14"/>
      <c r="AU165" s="14"/>
      <c r="AV165" s="14">
        <v>4.6040000000000001</v>
      </c>
      <c r="AW165" s="14">
        <v>-22.864000000000001</v>
      </c>
      <c r="AX165" s="8" t="s">
        <v>868</v>
      </c>
      <c r="AY165" s="8" t="s">
        <v>867</v>
      </c>
      <c r="AZ165" s="14"/>
      <c r="BA165" s="8" t="s">
        <v>867</v>
      </c>
      <c r="BB165" s="8" t="s">
        <v>867</v>
      </c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s="157" customFormat="1" ht="14">
      <c r="A166" s="158" t="s">
        <v>822</v>
      </c>
      <c r="B166" s="94" t="s">
        <v>832</v>
      </c>
      <c r="C166" s="94" t="s">
        <v>910</v>
      </c>
      <c r="D166" s="155" t="str">
        <f t="shared" si="2"/>
        <v>NFNF*-1_5</v>
      </c>
      <c r="E166" s="155"/>
      <c r="F166" s="156">
        <v>1997</v>
      </c>
      <c r="G166" s="160">
        <v>3</v>
      </c>
      <c r="H166" s="160">
        <v>6</v>
      </c>
      <c r="I166" s="23"/>
      <c r="J166" s="94">
        <v>0</v>
      </c>
      <c r="K166" s="94">
        <v>5</v>
      </c>
      <c r="L166" s="158"/>
      <c r="M166" s="158"/>
      <c r="N166" s="158"/>
      <c r="O166" s="158"/>
      <c r="P166" s="158"/>
      <c r="Q166" s="158"/>
      <c r="R166" s="158">
        <v>0.96254505158540493</v>
      </c>
      <c r="S166" s="158"/>
      <c r="T166" s="158"/>
      <c r="U166" s="158"/>
      <c r="V166" s="158"/>
      <c r="W166" s="158"/>
      <c r="X166" s="158"/>
      <c r="Y166" s="158"/>
      <c r="Z166" s="158"/>
      <c r="AA166" s="158"/>
      <c r="AB166" s="158"/>
      <c r="AC166" s="158"/>
      <c r="AD166" s="158"/>
      <c r="AE166" s="158"/>
      <c r="AF166" s="158"/>
      <c r="AG166" s="158"/>
      <c r="AH166" s="158"/>
      <c r="AI166" s="158"/>
      <c r="AJ166" s="158"/>
      <c r="AK166" s="158"/>
      <c r="AL166" s="158"/>
      <c r="AM166" s="158"/>
      <c r="AN166" s="158"/>
      <c r="AO166" s="158"/>
      <c r="AP166" s="158">
        <v>1.23</v>
      </c>
      <c r="AQ166" s="158"/>
      <c r="AR166" s="158"/>
      <c r="AS166" s="158">
        <v>0.13800000000000001</v>
      </c>
      <c r="AT166" s="158"/>
      <c r="AU166" s="158"/>
      <c r="AV166" s="158">
        <v>1.56</v>
      </c>
      <c r="AW166" s="158">
        <v>-25.43</v>
      </c>
      <c r="AX166" s="23" t="s">
        <v>868</v>
      </c>
      <c r="AY166" s="23" t="s">
        <v>867</v>
      </c>
      <c r="AZ166" s="158"/>
      <c r="BA166" s="23" t="s">
        <v>867</v>
      </c>
      <c r="BB166" s="23" t="s">
        <v>867</v>
      </c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  <c r="CL166" s="158"/>
      <c r="CM166" s="158"/>
      <c r="CN166" s="158"/>
      <c r="CO166" s="158"/>
      <c r="CP166" s="158"/>
      <c r="CQ166" s="158"/>
      <c r="CR166" s="158"/>
      <c r="CS166" s="158"/>
    </row>
    <row r="167" spans="1:97" s="157" customFormat="1" ht="14">
      <c r="A167" s="158" t="s">
        <v>822</v>
      </c>
      <c r="B167" s="94" t="s">
        <v>832</v>
      </c>
      <c r="C167" s="94" t="s">
        <v>910</v>
      </c>
      <c r="D167" s="155" t="str">
        <f t="shared" si="2"/>
        <v>NFNF*-1_10</v>
      </c>
      <c r="E167" s="155"/>
      <c r="F167" s="156">
        <v>1997</v>
      </c>
      <c r="G167" s="160">
        <v>3</v>
      </c>
      <c r="H167" s="160">
        <v>6</v>
      </c>
      <c r="I167" s="23"/>
      <c r="J167" s="94">
        <v>5</v>
      </c>
      <c r="K167" s="94">
        <v>10</v>
      </c>
      <c r="L167" s="158"/>
      <c r="M167" s="158"/>
      <c r="N167" s="158"/>
      <c r="O167" s="158"/>
      <c r="P167" s="158"/>
      <c r="Q167" s="158"/>
      <c r="R167" s="158">
        <v>1.5123530368119524</v>
      </c>
      <c r="S167" s="158"/>
      <c r="T167" s="158"/>
      <c r="U167" s="158"/>
      <c r="V167" s="158"/>
      <c r="W167" s="158"/>
      <c r="X167" s="158"/>
      <c r="Y167" s="158"/>
      <c r="Z167" s="158"/>
      <c r="AA167" s="158"/>
      <c r="AB167" s="158"/>
      <c r="AC167" s="158"/>
      <c r="AD167" s="158"/>
      <c r="AE167" s="158"/>
      <c r="AF167" s="158"/>
      <c r="AG167" s="158"/>
      <c r="AH167" s="158"/>
      <c r="AI167" s="158"/>
      <c r="AJ167" s="158"/>
      <c r="AK167" s="158"/>
      <c r="AL167" s="158"/>
      <c r="AM167" s="158"/>
      <c r="AN167" s="158"/>
      <c r="AO167" s="158"/>
      <c r="AP167" s="158">
        <v>0.44600000000000001</v>
      </c>
      <c r="AQ167" s="158"/>
      <c r="AR167" s="158"/>
      <c r="AS167" s="158">
        <v>6.9000000000000006E-2</v>
      </c>
      <c r="AT167" s="158"/>
      <c r="AU167" s="158"/>
      <c r="AV167" s="158">
        <v>4.3</v>
      </c>
      <c r="AW167" s="158">
        <v>-22.56</v>
      </c>
      <c r="AX167" s="23" t="s">
        <v>868</v>
      </c>
      <c r="AY167" s="23" t="s">
        <v>867</v>
      </c>
      <c r="AZ167" s="158"/>
      <c r="BA167" s="23" t="s">
        <v>867</v>
      </c>
      <c r="BB167" s="23" t="s">
        <v>867</v>
      </c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  <c r="CL167" s="158"/>
      <c r="CM167" s="158"/>
      <c r="CN167" s="158"/>
      <c r="CO167" s="158"/>
      <c r="CP167" s="158"/>
      <c r="CQ167" s="158"/>
      <c r="CR167" s="158"/>
      <c r="CS167" s="158"/>
    </row>
    <row r="168" spans="1:97" s="157" customFormat="1" ht="14">
      <c r="A168" s="158" t="s">
        <v>822</v>
      </c>
      <c r="B168" s="94" t="s">
        <v>832</v>
      </c>
      <c r="C168" s="94" t="s">
        <v>910</v>
      </c>
      <c r="D168" s="155" t="str">
        <f t="shared" si="2"/>
        <v>NFNF*-1_20</v>
      </c>
      <c r="E168" s="155"/>
      <c r="F168" s="156">
        <v>1997</v>
      </c>
      <c r="G168" s="160">
        <v>3</v>
      </c>
      <c r="H168" s="160">
        <v>6</v>
      </c>
      <c r="I168" s="23"/>
      <c r="J168" s="94">
        <v>10</v>
      </c>
      <c r="K168" s="94">
        <v>20</v>
      </c>
      <c r="L168" s="158"/>
      <c r="M168" s="158"/>
      <c r="N168" s="158"/>
      <c r="O168" s="158"/>
      <c r="P168" s="158"/>
      <c r="Q168" s="158"/>
      <c r="R168" s="158">
        <v>1.171696060382317</v>
      </c>
      <c r="S168" s="158"/>
      <c r="T168" s="158"/>
      <c r="U168" s="158"/>
      <c r="V168" s="158"/>
      <c r="W168" s="158"/>
      <c r="X168" s="158"/>
      <c r="Y168" s="158"/>
      <c r="Z168" s="158"/>
      <c r="AA168" s="158"/>
      <c r="AB168" s="158"/>
      <c r="AC168" s="158"/>
      <c r="AD168" s="158"/>
      <c r="AE168" s="158"/>
      <c r="AF168" s="158"/>
      <c r="AG168" s="158"/>
      <c r="AH168" s="158"/>
      <c r="AI168" s="158"/>
      <c r="AJ168" s="158"/>
      <c r="AK168" s="158"/>
      <c r="AL168" s="158"/>
      <c r="AM168" s="158"/>
      <c r="AN168" s="158"/>
      <c r="AO168" s="158"/>
      <c r="AP168" s="158">
        <v>0.17299999999999999</v>
      </c>
      <c r="AQ168" s="158"/>
      <c r="AR168" s="158"/>
      <c r="AS168" s="158">
        <v>4.2999999999999997E-2</v>
      </c>
      <c r="AT168" s="158"/>
      <c r="AU168" s="158"/>
      <c r="AV168" s="158">
        <v>4.18</v>
      </c>
      <c r="AW168" s="158">
        <v>-22.66</v>
      </c>
      <c r="AX168" s="23" t="s">
        <v>868</v>
      </c>
      <c r="AY168" s="23" t="s">
        <v>867</v>
      </c>
      <c r="AZ168" s="158"/>
      <c r="BA168" s="23" t="s">
        <v>867</v>
      </c>
      <c r="BB168" s="23" t="s">
        <v>867</v>
      </c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  <c r="CL168" s="158"/>
      <c r="CM168" s="158"/>
      <c r="CN168" s="158"/>
      <c r="CO168" s="158"/>
      <c r="CP168" s="158"/>
      <c r="CQ168" s="158"/>
      <c r="CR168" s="158"/>
      <c r="CS168" s="158"/>
    </row>
    <row r="169" spans="1:97" s="157" customFormat="1" ht="14">
      <c r="A169" s="158" t="s">
        <v>822</v>
      </c>
      <c r="B169" s="94" t="s">
        <v>832</v>
      </c>
      <c r="C169" s="94" t="s">
        <v>910</v>
      </c>
      <c r="D169" s="155" t="str">
        <f t="shared" si="2"/>
        <v>NFNF*-1_40</v>
      </c>
      <c r="E169" s="155"/>
      <c r="F169" s="156">
        <v>1997</v>
      </c>
      <c r="G169" s="160">
        <v>3</v>
      </c>
      <c r="H169" s="160">
        <v>6</v>
      </c>
      <c r="I169" s="23"/>
      <c r="J169" s="94">
        <v>20</v>
      </c>
      <c r="K169" s="94">
        <v>40</v>
      </c>
      <c r="L169" s="158"/>
      <c r="M169" s="158"/>
      <c r="N169" s="158"/>
      <c r="O169" s="158"/>
      <c r="P169" s="158"/>
      <c r="Q169" s="158"/>
      <c r="R169" s="158">
        <v>1.2500994682736872</v>
      </c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>
        <v>0.13400000000000001</v>
      </c>
      <c r="AQ169" s="158"/>
      <c r="AR169" s="158"/>
      <c r="AS169" s="158">
        <v>3.3000000000000002E-2</v>
      </c>
      <c r="AT169" s="158"/>
      <c r="AU169" s="158"/>
      <c r="AV169" s="158">
        <v>3.66</v>
      </c>
      <c r="AW169" s="158">
        <v>-24.56</v>
      </c>
      <c r="AX169" s="23" t="s">
        <v>868</v>
      </c>
      <c r="AY169" s="23" t="s">
        <v>867</v>
      </c>
      <c r="AZ169" s="158"/>
      <c r="BA169" s="23" t="s">
        <v>867</v>
      </c>
      <c r="BB169" s="23" t="s">
        <v>867</v>
      </c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  <c r="CL169" s="158"/>
      <c r="CM169" s="158"/>
      <c r="CN169" s="158"/>
      <c r="CO169" s="158"/>
      <c r="CP169" s="158"/>
      <c r="CQ169" s="158"/>
      <c r="CR169" s="158"/>
      <c r="CS169" s="158"/>
    </row>
    <row r="170" spans="1:97" s="157" customFormat="1" ht="14">
      <c r="A170" s="158" t="s">
        <v>822</v>
      </c>
      <c r="B170" s="94" t="s">
        <v>832</v>
      </c>
      <c r="C170" s="94" t="s">
        <v>910</v>
      </c>
      <c r="D170" s="155" t="str">
        <f t="shared" si="2"/>
        <v>NFNF*-1_60</v>
      </c>
      <c r="E170" s="155"/>
      <c r="F170" s="156">
        <v>1997</v>
      </c>
      <c r="G170" s="160">
        <v>3</v>
      </c>
      <c r="H170" s="160">
        <v>6</v>
      </c>
      <c r="I170" s="23"/>
      <c r="J170" s="94">
        <v>40</v>
      </c>
      <c r="K170" s="94">
        <v>60</v>
      </c>
      <c r="L170" s="158"/>
      <c r="M170" s="158"/>
      <c r="N170" s="158"/>
      <c r="O170" s="158"/>
      <c r="P170" s="158"/>
      <c r="Q170" s="158"/>
      <c r="R170" s="158">
        <v>0.90929743723972012</v>
      </c>
      <c r="S170" s="158"/>
      <c r="T170" s="158"/>
      <c r="U170" s="158"/>
      <c r="V170" s="158"/>
      <c r="W170" s="158"/>
      <c r="X170" s="158"/>
      <c r="Y170" s="158"/>
      <c r="Z170" s="158"/>
      <c r="AA170" s="158"/>
      <c r="AB170" s="158"/>
      <c r="AC170" s="158"/>
      <c r="AD170" s="158"/>
      <c r="AE170" s="158"/>
      <c r="AF170" s="158"/>
      <c r="AG170" s="158"/>
      <c r="AH170" s="158"/>
      <c r="AI170" s="158"/>
      <c r="AJ170" s="158"/>
      <c r="AK170" s="158"/>
      <c r="AL170" s="158"/>
      <c r="AM170" s="158"/>
      <c r="AN170" s="158"/>
      <c r="AO170" s="158"/>
      <c r="AP170" s="158">
        <v>0.128</v>
      </c>
      <c r="AQ170" s="158"/>
      <c r="AR170" s="158"/>
      <c r="AS170" s="158">
        <v>0.03</v>
      </c>
      <c r="AT170" s="158"/>
      <c r="AU170" s="158"/>
      <c r="AV170" s="158">
        <v>4.51</v>
      </c>
      <c r="AW170" s="158">
        <v>-24.25</v>
      </c>
      <c r="AX170" s="23" t="s">
        <v>868</v>
      </c>
      <c r="AY170" s="23" t="s">
        <v>867</v>
      </c>
      <c r="AZ170" s="158"/>
      <c r="BA170" s="23" t="s">
        <v>867</v>
      </c>
      <c r="BB170" s="23" t="s">
        <v>867</v>
      </c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  <c r="CL170" s="158"/>
      <c r="CM170" s="158"/>
      <c r="CN170" s="158"/>
      <c r="CO170" s="158"/>
      <c r="CP170" s="158"/>
      <c r="CQ170" s="158"/>
      <c r="CR170" s="158"/>
      <c r="CS170" s="158"/>
    </row>
    <row r="171" spans="1:97" s="157" customFormat="1" ht="14">
      <c r="A171" s="158" t="s">
        <v>822</v>
      </c>
      <c r="B171" s="94" t="s">
        <v>832</v>
      </c>
      <c r="C171" s="94" t="s">
        <v>911</v>
      </c>
      <c r="D171" s="155" t="str">
        <f t="shared" si="2"/>
        <v>NFNF*-2_5</v>
      </c>
      <c r="E171" s="155"/>
      <c r="F171" s="156">
        <v>1997</v>
      </c>
      <c r="G171" s="160">
        <v>3</v>
      </c>
      <c r="H171" s="160">
        <v>6</v>
      </c>
      <c r="I171" s="23"/>
      <c r="J171" s="94">
        <v>0</v>
      </c>
      <c r="K171" s="94">
        <v>5</v>
      </c>
      <c r="L171" s="158"/>
      <c r="M171" s="158"/>
      <c r="N171" s="158"/>
      <c r="O171" s="158"/>
      <c r="P171" s="158"/>
      <c r="Q171" s="158"/>
      <c r="R171" s="158">
        <v>0.95570533502277777</v>
      </c>
      <c r="S171" s="158"/>
      <c r="T171" s="158"/>
      <c r="U171" s="158"/>
      <c r="V171" s="158"/>
      <c r="W171" s="158"/>
      <c r="X171" s="158"/>
      <c r="Y171" s="158"/>
      <c r="Z171" s="158"/>
      <c r="AA171" s="158"/>
      <c r="AB171" s="158"/>
      <c r="AC171" s="158"/>
      <c r="AD171" s="158"/>
      <c r="AE171" s="158"/>
      <c r="AF171" s="158"/>
      <c r="AG171" s="158"/>
      <c r="AH171" s="158"/>
      <c r="AI171" s="158"/>
      <c r="AJ171" s="158"/>
      <c r="AK171" s="158"/>
      <c r="AL171" s="158"/>
      <c r="AM171" s="158"/>
      <c r="AN171" s="158"/>
      <c r="AO171" s="158"/>
      <c r="AP171" s="158">
        <v>1.2050000000000001</v>
      </c>
      <c r="AQ171" s="158"/>
      <c r="AR171" s="158"/>
      <c r="AS171" s="158">
        <v>0.13400000000000001</v>
      </c>
      <c r="AT171" s="158"/>
      <c r="AU171" s="158"/>
      <c r="AV171" s="158">
        <v>1.67</v>
      </c>
      <c r="AW171" s="158">
        <v>-24.59</v>
      </c>
      <c r="AX171" s="23" t="s">
        <v>868</v>
      </c>
      <c r="AY171" s="23" t="s">
        <v>867</v>
      </c>
      <c r="AZ171" s="158"/>
      <c r="BA171" s="23" t="s">
        <v>867</v>
      </c>
      <c r="BB171" s="23" t="s">
        <v>867</v>
      </c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  <c r="CL171" s="158"/>
      <c r="CM171" s="158"/>
      <c r="CN171" s="158"/>
      <c r="CO171" s="158"/>
      <c r="CP171" s="158"/>
      <c r="CQ171" s="158"/>
      <c r="CR171" s="158"/>
      <c r="CS171" s="158"/>
    </row>
    <row r="172" spans="1:97" s="157" customFormat="1" ht="14">
      <c r="A172" s="158" t="s">
        <v>822</v>
      </c>
      <c r="B172" s="94" t="s">
        <v>832</v>
      </c>
      <c r="C172" s="94" t="s">
        <v>911</v>
      </c>
      <c r="D172" s="155" t="str">
        <f t="shared" si="2"/>
        <v>NFNF*-2_10</v>
      </c>
      <c r="E172" s="155"/>
      <c r="F172" s="156">
        <v>1997</v>
      </c>
      <c r="G172" s="160">
        <v>3</v>
      </c>
      <c r="H172" s="160">
        <v>6</v>
      </c>
      <c r="I172" s="23"/>
      <c r="J172" s="94">
        <v>5</v>
      </c>
      <c r="K172" s="94">
        <v>10</v>
      </c>
      <c r="L172" s="158"/>
      <c r="M172" s="158"/>
      <c r="N172" s="158"/>
      <c r="O172" s="158"/>
      <c r="P172" s="158"/>
      <c r="Q172" s="158"/>
      <c r="R172" s="158">
        <v>1.5775934101785472</v>
      </c>
      <c r="S172" s="158"/>
      <c r="T172" s="158"/>
      <c r="U172" s="158"/>
      <c r="V172" s="158"/>
      <c r="W172" s="158"/>
      <c r="X172" s="158"/>
      <c r="Y172" s="158"/>
      <c r="Z172" s="158"/>
      <c r="AA172" s="158"/>
      <c r="AB172" s="158"/>
      <c r="AC172" s="158"/>
      <c r="AD172" s="158"/>
      <c r="AE172" s="158"/>
      <c r="AF172" s="158"/>
      <c r="AG172" s="158"/>
      <c r="AH172" s="158"/>
      <c r="AI172" s="158"/>
      <c r="AJ172" s="158"/>
      <c r="AK172" s="158"/>
      <c r="AL172" s="158"/>
      <c r="AM172" s="158"/>
      <c r="AN172" s="158"/>
      <c r="AO172" s="158"/>
      <c r="AP172" s="158">
        <v>0.56100000000000005</v>
      </c>
      <c r="AQ172" s="158"/>
      <c r="AR172" s="158"/>
      <c r="AS172" s="158">
        <v>7.3999999999999996E-2</v>
      </c>
      <c r="AT172" s="158"/>
      <c r="AU172" s="158"/>
      <c r="AV172" s="158">
        <v>3.55</v>
      </c>
      <c r="AW172" s="158">
        <v>-22.82</v>
      </c>
      <c r="AX172" s="23" t="s">
        <v>868</v>
      </c>
      <c r="AY172" s="23" t="s">
        <v>867</v>
      </c>
      <c r="AZ172" s="158"/>
      <c r="BA172" s="23" t="s">
        <v>867</v>
      </c>
      <c r="BB172" s="23" t="s">
        <v>867</v>
      </c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  <c r="CL172" s="158"/>
      <c r="CM172" s="158"/>
      <c r="CN172" s="158"/>
      <c r="CO172" s="158"/>
      <c r="CP172" s="158"/>
      <c r="CQ172" s="158"/>
      <c r="CR172" s="158"/>
      <c r="CS172" s="158"/>
    </row>
    <row r="173" spans="1:97" s="157" customFormat="1" ht="14">
      <c r="A173" s="158" t="s">
        <v>822</v>
      </c>
      <c r="B173" s="94" t="s">
        <v>832</v>
      </c>
      <c r="C173" s="94" t="s">
        <v>911</v>
      </c>
      <c r="D173" s="155" t="str">
        <f t="shared" si="2"/>
        <v>NFNF*-2_20</v>
      </c>
      <c r="E173" s="155"/>
      <c r="F173" s="156">
        <v>1997</v>
      </c>
      <c r="G173" s="160">
        <v>3</v>
      </c>
      <c r="H173" s="160">
        <v>6</v>
      </c>
      <c r="I173" s="23"/>
      <c r="J173" s="94">
        <v>10</v>
      </c>
      <c r="K173" s="94">
        <v>20</v>
      </c>
      <c r="L173" s="158"/>
      <c r="M173" s="158"/>
      <c r="N173" s="158"/>
      <c r="O173" s="158"/>
      <c r="P173" s="158"/>
      <c r="Q173" s="158"/>
      <c r="R173" s="158">
        <v>0.96466310135203304</v>
      </c>
      <c r="S173" s="158"/>
      <c r="T173" s="158"/>
      <c r="U173" s="158"/>
      <c r="V173" s="158"/>
      <c r="W173" s="158"/>
      <c r="X173" s="158"/>
      <c r="Y173" s="158"/>
      <c r="Z173" s="158"/>
      <c r="AA173" s="158"/>
      <c r="AB173" s="158"/>
      <c r="AC173" s="158"/>
      <c r="AD173" s="158"/>
      <c r="AE173" s="158"/>
      <c r="AF173" s="158"/>
      <c r="AG173" s="158"/>
      <c r="AH173" s="158"/>
      <c r="AI173" s="158"/>
      <c r="AJ173" s="158"/>
      <c r="AK173" s="158"/>
      <c r="AL173" s="158"/>
      <c r="AM173" s="158"/>
      <c r="AN173" s="158"/>
      <c r="AO173" s="158"/>
      <c r="AP173" s="158">
        <v>0.33600000000000002</v>
      </c>
      <c r="AQ173" s="158"/>
      <c r="AR173" s="158"/>
      <c r="AS173" s="158">
        <v>5.8000000000000003E-2</v>
      </c>
      <c r="AT173" s="158"/>
      <c r="AU173" s="158"/>
      <c r="AV173" s="158">
        <v>4.54</v>
      </c>
      <c r="AW173" s="158">
        <v>-22.12</v>
      </c>
      <c r="AX173" s="23" t="s">
        <v>868</v>
      </c>
      <c r="AY173" s="23" t="s">
        <v>867</v>
      </c>
      <c r="AZ173" s="158"/>
      <c r="BA173" s="23" t="s">
        <v>867</v>
      </c>
      <c r="BB173" s="23" t="s">
        <v>867</v>
      </c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  <c r="CL173" s="158"/>
      <c r="CM173" s="158"/>
      <c r="CN173" s="158"/>
      <c r="CO173" s="158"/>
      <c r="CP173" s="158"/>
      <c r="CQ173" s="158"/>
      <c r="CR173" s="158"/>
      <c r="CS173" s="158"/>
    </row>
    <row r="174" spans="1:97" s="157" customFormat="1" ht="14">
      <c r="A174" s="158" t="s">
        <v>822</v>
      </c>
      <c r="B174" s="94" t="s">
        <v>832</v>
      </c>
      <c r="C174" s="94" t="s">
        <v>911</v>
      </c>
      <c r="D174" s="155" t="str">
        <f t="shared" si="2"/>
        <v>NFNF*-2_40</v>
      </c>
      <c r="E174" s="155"/>
      <c r="F174" s="156">
        <v>1997</v>
      </c>
      <c r="G174" s="160">
        <v>3</v>
      </c>
      <c r="H174" s="160">
        <v>6</v>
      </c>
      <c r="I174" s="23"/>
      <c r="J174" s="94">
        <v>20</v>
      </c>
      <c r="K174" s="94">
        <v>40</v>
      </c>
      <c r="L174" s="158"/>
      <c r="M174" s="158"/>
      <c r="N174" s="158"/>
      <c r="O174" s="158"/>
      <c r="P174" s="158"/>
      <c r="Q174" s="158"/>
      <c r="R174" s="158">
        <v>1.4413484660056011</v>
      </c>
      <c r="S174" s="158"/>
      <c r="T174" s="158"/>
      <c r="U174" s="158"/>
      <c r="V174" s="158"/>
      <c r="W174" s="158"/>
      <c r="X174" s="158"/>
      <c r="Y174" s="158"/>
      <c r="Z174" s="158"/>
      <c r="AA174" s="158"/>
      <c r="AB174" s="158"/>
      <c r="AC174" s="158"/>
      <c r="AD174" s="158"/>
      <c r="AE174" s="158"/>
      <c r="AF174" s="158"/>
      <c r="AG174" s="158"/>
      <c r="AH174" s="158"/>
      <c r="AI174" s="158"/>
      <c r="AJ174" s="158"/>
      <c r="AK174" s="158"/>
      <c r="AL174" s="158"/>
      <c r="AM174" s="158"/>
      <c r="AN174" s="158"/>
      <c r="AO174" s="158"/>
      <c r="AP174" s="158">
        <v>0.20499999999999999</v>
      </c>
      <c r="AQ174" s="158"/>
      <c r="AR174" s="158"/>
      <c r="AS174" s="158">
        <v>0.04</v>
      </c>
      <c r="AT174" s="158"/>
      <c r="AU174" s="158"/>
      <c r="AV174" s="158">
        <v>1.95</v>
      </c>
      <c r="AW174" s="158">
        <v>-23.47</v>
      </c>
      <c r="AX174" s="23" t="s">
        <v>868</v>
      </c>
      <c r="AY174" s="23" t="s">
        <v>867</v>
      </c>
      <c r="AZ174" s="158"/>
      <c r="BA174" s="23" t="s">
        <v>867</v>
      </c>
      <c r="BB174" s="23" t="s">
        <v>867</v>
      </c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  <c r="CL174" s="158"/>
      <c r="CM174" s="158"/>
      <c r="CN174" s="158"/>
      <c r="CO174" s="158"/>
      <c r="CP174" s="158"/>
      <c r="CQ174" s="158"/>
      <c r="CR174" s="158"/>
      <c r="CS174" s="158"/>
    </row>
    <row r="175" spans="1:97" s="157" customFormat="1" ht="14">
      <c r="A175" s="158" t="s">
        <v>822</v>
      </c>
      <c r="B175" s="94" t="s">
        <v>832</v>
      </c>
      <c r="C175" s="94" t="s">
        <v>911</v>
      </c>
      <c r="D175" s="155" t="str">
        <f t="shared" si="2"/>
        <v>NFNF*-2_60</v>
      </c>
      <c r="E175" s="155"/>
      <c r="F175" s="156">
        <v>1997</v>
      </c>
      <c r="G175" s="160">
        <v>3</v>
      </c>
      <c r="H175" s="160">
        <v>6</v>
      </c>
      <c r="I175" s="23"/>
      <c r="J175" s="94">
        <v>40</v>
      </c>
      <c r="K175" s="94">
        <v>60</v>
      </c>
      <c r="L175" s="158"/>
      <c r="M175" s="158"/>
      <c r="N175" s="158"/>
      <c r="O175" s="158"/>
      <c r="P175" s="158"/>
      <c r="Q175" s="158"/>
      <c r="R175" s="158">
        <v>1.2791682636648516</v>
      </c>
      <c r="S175" s="158"/>
      <c r="T175" s="158"/>
      <c r="U175" s="158"/>
      <c r="V175" s="158"/>
      <c r="W175" s="158"/>
      <c r="X175" s="158"/>
      <c r="Y175" s="158"/>
      <c r="Z175" s="158"/>
      <c r="AA175" s="158"/>
      <c r="AB175" s="158"/>
      <c r="AC175" s="158"/>
      <c r="AD175" s="158"/>
      <c r="AE175" s="158"/>
      <c r="AF175" s="158"/>
      <c r="AG175" s="158"/>
      <c r="AH175" s="158"/>
      <c r="AI175" s="158"/>
      <c r="AJ175" s="158"/>
      <c r="AK175" s="158"/>
      <c r="AL175" s="158"/>
      <c r="AM175" s="158"/>
      <c r="AN175" s="158"/>
      <c r="AO175" s="158"/>
      <c r="AP175" s="158">
        <v>0.13100000000000001</v>
      </c>
      <c r="AQ175" s="158"/>
      <c r="AR175" s="158"/>
      <c r="AS175" s="158">
        <v>2.9000000000000001E-2</v>
      </c>
      <c r="AT175" s="158"/>
      <c r="AU175" s="158"/>
      <c r="AV175" s="158">
        <v>4.82</v>
      </c>
      <c r="AW175" s="158">
        <v>-24.2</v>
      </c>
      <c r="AX175" s="23" t="s">
        <v>868</v>
      </c>
      <c r="AY175" s="23" t="s">
        <v>867</v>
      </c>
      <c r="AZ175" s="158"/>
      <c r="BA175" s="23" t="s">
        <v>867</v>
      </c>
      <c r="BB175" s="23" t="s">
        <v>867</v>
      </c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  <c r="CL175" s="158"/>
      <c r="CM175" s="158"/>
      <c r="CN175" s="158"/>
      <c r="CO175" s="158"/>
      <c r="CP175" s="158"/>
      <c r="CQ175" s="158"/>
      <c r="CR175" s="158"/>
      <c r="CS175" s="158"/>
    </row>
    <row r="176" spans="1:97" s="157" customFormat="1" ht="14">
      <c r="A176" s="158" t="s">
        <v>822</v>
      </c>
      <c r="B176" s="94" t="s">
        <v>832</v>
      </c>
      <c r="C176" s="94" t="s">
        <v>912</v>
      </c>
      <c r="D176" s="155" t="str">
        <f t="shared" si="2"/>
        <v>NFNF*-3_5</v>
      </c>
      <c r="E176" s="155"/>
      <c r="F176" s="156">
        <v>1997</v>
      </c>
      <c r="G176" s="160">
        <v>3</v>
      </c>
      <c r="H176" s="160">
        <v>6</v>
      </c>
      <c r="I176" s="23"/>
      <c r="J176" s="94">
        <v>0</v>
      </c>
      <c r="K176" s="94">
        <v>5</v>
      </c>
      <c r="L176" s="158"/>
      <c r="M176" s="158"/>
      <c r="N176" s="158"/>
      <c r="O176" s="158"/>
      <c r="P176" s="158"/>
      <c r="Q176" s="158"/>
      <c r="R176" s="158">
        <v>1.2824333338990326</v>
      </c>
      <c r="S176" s="158"/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/>
      <c r="AI176" s="158"/>
      <c r="AJ176" s="158"/>
      <c r="AK176" s="158"/>
      <c r="AL176" s="158"/>
      <c r="AM176" s="158"/>
      <c r="AN176" s="158"/>
      <c r="AO176" s="158"/>
      <c r="AP176" s="158">
        <v>1.012</v>
      </c>
      <c r="AQ176" s="158"/>
      <c r="AR176" s="158"/>
      <c r="AS176" s="158">
        <v>0.111</v>
      </c>
      <c r="AT176" s="158"/>
      <c r="AU176" s="158"/>
      <c r="AV176" s="158">
        <v>3.07</v>
      </c>
      <c r="AW176" s="158">
        <v>-25.37</v>
      </c>
      <c r="AX176" s="23" t="s">
        <v>868</v>
      </c>
      <c r="AY176" s="23" t="s">
        <v>867</v>
      </c>
      <c r="AZ176" s="158"/>
      <c r="BA176" s="23" t="s">
        <v>867</v>
      </c>
      <c r="BB176" s="23" t="s">
        <v>867</v>
      </c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  <c r="CL176" s="158"/>
      <c r="CM176" s="158"/>
      <c r="CN176" s="158"/>
      <c r="CO176" s="158"/>
      <c r="CP176" s="158"/>
      <c r="CQ176" s="158"/>
      <c r="CR176" s="158"/>
      <c r="CS176" s="158"/>
    </row>
    <row r="177" spans="1:97" s="157" customFormat="1" ht="14">
      <c r="A177" s="158" t="s">
        <v>822</v>
      </c>
      <c r="B177" s="94" t="s">
        <v>832</v>
      </c>
      <c r="C177" s="94" t="s">
        <v>912</v>
      </c>
      <c r="D177" s="155" t="str">
        <f t="shared" si="2"/>
        <v>NFNF*-3_10</v>
      </c>
      <c r="E177" s="155"/>
      <c r="F177" s="156">
        <v>1997</v>
      </c>
      <c r="G177" s="160">
        <v>3</v>
      </c>
      <c r="H177" s="160">
        <v>6</v>
      </c>
      <c r="I177" s="23"/>
      <c r="J177" s="94">
        <v>5</v>
      </c>
      <c r="K177" s="94">
        <v>10</v>
      </c>
      <c r="L177" s="158"/>
      <c r="M177" s="158"/>
      <c r="N177" s="158"/>
      <c r="O177" s="158"/>
      <c r="P177" s="158"/>
      <c r="Q177" s="158"/>
      <c r="R177" s="158">
        <v>1.7017605723923899</v>
      </c>
      <c r="S177" s="158"/>
      <c r="T177" s="158"/>
      <c r="U177" s="158"/>
      <c r="V177" s="158"/>
      <c r="W177" s="158"/>
      <c r="X177" s="158"/>
      <c r="Y177" s="158"/>
      <c r="Z177" s="158"/>
      <c r="AA177" s="158"/>
      <c r="AB177" s="158"/>
      <c r="AC177" s="158"/>
      <c r="AD177" s="158"/>
      <c r="AE177" s="158"/>
      <c r="AF177" s="158"/>
      <c r="AG177" s="158"/>
      <c r="AH177" s="158"/>
      <c r="AI177" s="158"/>
      <c r="AJ177" s="158"/>
      <c r="AK177" s="158"/>
      <c r="AL177" s="158"/>
      <c r="AM177" s="158"/>
      <c r="AN177" s="158"/>
      <c r="AO177" s="158"/>
      <c r="AP177" s="158">
        <v>0.71299999999999997</v>
      </c>
      <c r="AQ177" s="158"/>
      <c r="AR177" s="158"/>
      <c r="AS177" s="158">
        <v>8.7999999999999995E-2</v>
      </c>
      <c r="AT177" s="158"/>
      <c r="AU177" s="158"/>
      <c r="AV177" s="158">
        <v>3.59</v>
      </c>
      <c r="AW177" s="158">
        <v>-24.11</v>
      </c>
      <c r="AX177" s="23" t="s">
        <v>868</v>
      </c>
      <c r="AY177" s="23" t="s">
        <v>867</v>
      </c>
      <c r="AZ177" s="158"/>
      <c r="BA177" s="23" t="s">
        <v>867</v>
      </c>
      <c r="BB177" s="23" t="s">
        <v>867</v>
      </c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  <c r="CL177" s="158"/>
      <c r="CM177" s="158"/>
      <c r="CN177" s="158"/>
      <c r="CO177" s="158"/>
      <c r="CP177" s="158"/>
      <c r="CQ177" s="158"/>
      <c r="CR177" s="158"/>
      <c r="CS177" s="158"/>
    </row>
    <row r="178" spans="1:97" s="157" customFormat="1" ht="14">
      <c r="A178" s="158" t="s">
        <v>822</v>
      </c>
      <c r="B178" s="94" t="s">
        <v>832</v>
      </c>
      <c r="C178" s="94" t="s">
        <v>912</v>
      </c>
      <c r="D178" s="155" t="str">
        <f t="shared" si="2"/>
        <v>NFNF*-3_20</v>
      </c>
      <c r="E178" s="155"/>
      <c r="F178" s="156">
        <v>1997</v>
      </c>
      <c r="G178" s="160">
        <v>3</v>
      </c>
      <c r="H178" s="160">
        <v>6</v>
      </c>
      <c r="I178" s="23"/>
      <c r="J178" s="94">
        <v>10</v>
      </c>
      <c r="K178" s="94">
        <v>20</v>
      </c>
      <c r="L178" s="158"/>
      <c r="M178" s="158"/>
      <c r="N178" s="158"/>
      <c r="O178" s="158"/>
      <c r="P178" s="158"/>
      <c r="Q178" s="158"/>
      <c r="R178" s="158">
        <v>1.2742918088217201</v>
      </c>
      <c r="S178" s="158"/>
      <c r="T178" s="158"/>
      <c r="U178" s="158"/>
      <c r="V178" s="158"/>
      <c r="W178" s="158"/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  <c r="AL178" s="158"/>
      <c r="AM178" s="158"/>
      <c r="AN178" s="158"/>
      <c r="AO178" s="158"/>
      <c r="AP178" s="158">
        <v>0.23100000000000001</v>
      </c>
      <c r="AQ178" s="158"/>
      <c r="AR178" s="158"/>
      <c r="AS178" s="158">
        <v>4.2000000000000003E-2</v>
      </c>
      <c r="AT178" s="158"/>
      <c r="AU178" s="158"/>
      <c r="AV178" s="158">
        <v>4.33</v>
      </c>
      <c r="AW178" s="158">
        <v>-23.2</v>
      </c>
      <c r="AX178" s="23" t="s">
        <v>868</v>
      </c>
      <c r="AY178" s="23" t="s">
        <v>867</v>
      </c>
      <c r="AZ178" s="158"/>
      <c r="BA178" s="23" t="s">
        <v>867</v>
      </c>
      <c r="BB178" s="23" t="s">
        <v>867</v>
      </c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  <c r="CL178" s="158"/>
      <c r="CM178" s="158"/>
      <c r="CN178" s="158"/>
      <c r="CO178" s="158"/>
      <c r="CP178" s="158"/>
      <c r="CQ178" s="158"/>
      <c r="CR178" s="158"/>
      <c r="CS178" s="158"/>
    </row>
    <row r="179" spans="1:97" s="157" customFormat="1" ht="14">
      <c r="A179" s="158" t="s">
        <v>822</v>
      </c>
      <c r="B179" s="94" t="s">
        <v>832</v>
      </c>
      <c r="C179" s="94" t="s">
        <v>912</v>
      </c>
      <c r="D179" s="155" t="str">
        <f t="shared" si="2"/>
        <v>NFNF*-3_40</v>
      </c>
      <c r="E179" s="155"/>
      <c r="F179" s="156">
        <v>1997</v>
      </c>
      <c r="G179" s="160">
        <v>3</v>
      </c>
      <c r="H179" s="160">
        <v>6</v>
      </c>
      <c r="I179" s="23"/>
      <c r="J179" s="94">
        <v>20</v>
      </c>
      <c r="K179" s="94">
        <v>40</v>
      </c>
      <c r="L179" s="158"/>
      <c r="M179" s="158"/>
      <c r="N179" s="158"/>
      <c r="O179" s="158"/>
      <c r="P179" s="158"/>
      <c r="Q179" s="158"/>
      <c r="R179" s="158">
        <v>1.2991612813094537</v>
      </c>
      <c r="S179" s="158"/>
      <c r="T179" s="158"/>
      <c r="U179" s="158"/>
      <c r="V179" s="158"/>
      <c r="W179" s="158"/>
      <c r="X179" s="158"/>
      <c r="Y179" s="158"/>
      <c r="Z179" s="158"/>
      <c r="AA179" s="158"/>
      <c r="AB179" s="158"/>
      <c r="AC179" s="158"/>
      <c r="AD179" s="158"/>
      <c r="AE179" s="158"/>
      <c r="AF179" s="158"/>
      <c r="AG179" s="158"/>
      <c r="AH179" s="158"/>
      <c r="AI179" s="158"/>
      <c r="AJ179" s="158"/>
      <c r="AK179" s="158"/>
      <c r="AL179" s="158"/>
      <c r="AM179" s="158"/>
      <c r="AN179" s="158"/>
      <c r="AO179" s="158"/>
      <c r="AP179" s="158">
        <v>0.156</v>
      </c>
      <c r="AQ179" s="158"/>
      <c r="AR179" s="158"/>
      <c r="AS179" s="158">
        <v>3.4000000000000002E-2</v>
      </c>
      <c r="AT179" s="158"/>
      <c r="AU179" s="158"/>
      <c r="AV179" s="158">
        <v>3.81</v>
      </c>
      <c r="AW179" s="158">
        <v>-23.87</v>
      </c>
      <c r="AX179" s="23" t="s">
        <v>868</v>
      </c>
      <c r="AY179" s="23" t="s">
        <v>867</v>
      </c>
      <c r="AZ179" s="158"/>
      <c r="BA179" s="23" t="s">
        <v>867</v>
      </c>
      <c r="BB179" s="23" t="s">
        <v>867</v>
      </c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  <c r="CL179" s="158"/>
      <c r="CM179" s="158"/>
      <c r="CN179" s="158"/>
      <c r="CO179" s="158"/>
      <c r="CP179" s="158"/>
      <c r="CQ179" s="158"/>
      <c r="CR179" s="158"/>
      <c r="CS179" s="158"/>
    </row>
    <row r="180" spans="1:97" s="157" customFormat="1" ht="14">
      <c r="A180" s="158" t="s">
        <v>822</v>
      </c>
      <c r="B180" s="94" t="s">
        <v>832</v>
      </c>
      <c r="C180" s="94" t="s">
        <v>912</v>
      </c>
      <c r="D180" s="155" t="str">
        <f t="shared" si="2"/>
        <v>NFNF*-3_60</v>
      </c>
      <c r="E180" s="155"/>
      <c r="F180" s="156">
        <v>1997</v>
      </c>
      <c r="G180" s="160">
        <v>3</v>
      </c>
      <c r="H180" s="160">
        <v>6</v>
      </c>
      <c r="I180" s="23"/>
      <c r="J180" s="94">
        <v>40</v>
      </c>
      <c r="K180" s="94">
        <v>60</v>
      </c>
      <c r="L180" s="158"/>
      <c r="M180" s="158"/>
      <c r="N180" s="158"/>
      <c r="O180" s="158"/>
      <c r="P180" s="158"/>
      <c r="Q180" s="158"/>
      <c r="R180" s="158">
        <v>1.2908747016278093</v>
      </c>
      <c r="S180" s="158"/>
      <c r="T180" s="158"/>
      <c r="U180" s="158"/>
      <c r="V180" s="158"/>
      <c r="W180" s="158"/>
      <c r="X180" s="158"/>
      <c r="Y180" s="158"/>
      <c r="Z180" s="158"/>
      <c r="AA180" s="158"/>
      <c r="AB180" s="158"/>
      <c r="AC180" s="158"/>
      <c r="AD180" s="158"/>
      <c r="AE180" s="158"/>
      <c r="AF180" s="158"/>
      <c r="AG180" s="158"/>
      <c r="AH180" s="158"/>
      <c r="AI180" s="158"/>
      <c r="AJ180" s="158"/>
      <c r="AK180" s="158"/>
      <c r="AL180" s="158"/>
      <c r="AM180" s="158"/>
      <c r="AN180" s="158"/>
      <c r="AO180" s="158"/>
      <c r="AP180" s="158">
        <v>0.129</v>
      </c>
      <c r="AQ180" s="158"/>
      <c r="AR180" s="158"/>
      <c r="AS180" s="158">
        <v>3.2000000000000001E-2</v>
      </c>
      <c r="AT180" s="158"/>
      <c r="AU180" s="158"/>
      <c r="AV180" s="158">
        <v>4.0999999999999996</v>
      </c>
      <c r="AW180" s="158">
        <v>-23.97</v>
      </c>
      <c r="AX180" s="23" t="s">
        <v>868</v>
      </c>
      <c r="AY180" s="23" t="s">
        <v>867</v>
      </c>
      <c r="AZ180" s="158"/>
      <c r="BA180" s="23" t="s">
        <v>867</v>
      </c>
      <c r="BB180" s="23" t="s">
        <v>867</v>
      </c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  <c r="CL180" s="158"/>
      <c r="CM180" s="158"/>
      <c r="CN180" s="158"/>
      <c r="CO180" s="158"/>
      <c r="CP180" s="158"/>
      <c r="CQ180" s="158"/>
      <c r="CR180" s="158"/>
      <c r="CS180" s="158"/>
    </row>
    <row r="181" spans="1:97" ht="14">
      <c r="A181" s="14" t="s">
        <v>822</v>
      </c>
      <c r="B181" s="12" t="s">
        <v>831</v>
      </c>
      <c r="C181" s="12" t="s">
        <v>869</v>
      </c>
      <c r="D181" s="12" t="s">
        <v>879</v>
      </c>
      <c r="E181" s="12"/>
      <c r="F181" s="136">
        <v>1997</v>
      </c>
      <c r="G181" s="136"/>
      <c r="H181" s="136"/>
      <c r="I181" s="23"/>
      <c r="J181" s="12">
        <v>0</v>
      </c>
      <c r="K181" s="12">
        <v>20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 t="s">
        <v>822</v>
      </c>
      <c r="B182" s="12" t="s">
        <v>831</v>
      </c>
      <c r="C182" s="12" t="s">
        <v>869</v>
      </c>
      <c r="D182" s="12" t="s">
        <v>880</v>
      </c>
      <c r="E182" s="12"/>
      <c r="F182" s="136">
        <v>1997</v>
      </c>
      <c r="G182" s="136"/>
      <c r="H182" s="136"/>
      <c r="I182" s="23"/>
      <c r="J182" s="12">
        <v>20</v>
      </c>
      <c r="K182" s="12">
        <v>40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 t="s">
        <v>822</v>
      </c>
      <c r="B183" s="12" t="s">
        <v>831</v>
      </c>
      <c r="C183" s="12" t="s">
        <v>870</v>
      </c>
      <c r="D183" s="12" t="s">
        <v>881</v>
      </c>
      <c r="E183" s="12"/>
      <c r="F183" s="136">
        <v>1997</v>
      </c>
      <c r="G183" s="136"/>
      <c r="H183" s="136"/>
      <c r="I183" s="23"/>
      <c r="J183" s="12">
        <v>0</v>
      </c>
      <c r="K183" s="12">
        <v>20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 t="s">
        <v>822</v>
      </c>
      <c r="B184" s="12" t="s">
        <v>831</v>
      </c>
      <c r="C184" s="12" t="s">
        <v>870</v>
      </c>
      <c r="D184" s="12" t="s">
        <v>882</v>
      </c>
      <c r="E184" s="12"/>
      <c r="F184" s="136">
        <v>1997</v>
      </c>
      <c r="G184" s="136"/>
      <c r="H184" s="136"/>
      <c r="I184" s="23"/>
      <c r="J184" s="12">
        <v>20</v>
      </c>
      <c r="K184" s="12">
        <v>40</v>
      </c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 t="s">
        <v>822</v>
      </c>
      <c r="B185" s="12" t="s">
        <v>831</v>
      </c>
      <c r="C185" s="12" t="s">
        <v>871</v>
      </c>
      <c r="D185" s="12" t="s">
        <v>883</v>
      </c>
      <c r="E185" s="12"/>
      <c r="F185" s="136">
        <v>1997</v>
      </c>
      <c r="G185" s="136"/>
      <c r="H185" s="136"/>
      <c r="I185" s="23"/>
      <c r="J185" s="12">
        <v>0</v>
      </c>
      <c r="K185" s="12">
        <v>20</v>
      </c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 t="s">
        <v>822</v>
      </c>
      <c r="B186" s="12" t="s">
        <v>831</v>
      </c>
      <c r="C186" s="12" t="s">
        <v>871</v>
      </c>
      <c r="D186" s="12" t="s">
        <v>884</v>
      </c>
      <c r="E186" s="12"/>
      <c r="F186" s="136">
        <v>1997</v>
      </c>
      <c r="G186" s="136"/>
      <c r="H186" s="136"/>
      <c r="I186" s="23"/>
      <c r="J186" s="12">
        <v>20</v>
      </c>
      <c r="K186" s="12">
        <v>40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 t="s">
        <v>822</v>
      </c>
      <c r="B187" s="12" t="s">
        <v>831</v>
      </c>
      <c r="C187" s="12" t="s">
        <v>872</v>
      </c>
      <c r="D187" s="12" t="s">
        <v>885</v>
      </c>
      <c r="E187" s="12"/>
      <c r="F187" s="136">
        <v>1997</v>
      </c>
      <c r="G187" s="136"/>
      <c r="H187" s="136"/>
      <c r="I187" s="23"/>
      <c r="J187" s="12">
        <v>0</v>
      </c>
      <c r="K187" s="12">
        <v>20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 t="s">
        <v>822</v>
      </c>
      <c r="B188" s="12" t="s">
        <v>831</v>
      </c>
      <c r="C188" s="12" t="s">
        <v>872</v>
      </c>
      <c r="D188" s="12" t="s">
        <v>886</v>
      </c>
      <c r="E188" s="12"/>
      <c r="F188" s="136">
        <v>1997</v>
      </c>
      <c r="G188" s="136"/>
      <c r="H188" s="136"/>
      <c r="I188" s="23"/>
      <c r="J188" s="12">
        <v>20</v>
      </c>
      <c r="K188" s="12">
        <v>40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 t="s">
        <v>822</v>
      </c>
      <c r="B189" s="12" t="s">
        <v>832</v>
      </c>
      <c r="C189" s="12" t="s">
        <v>873</v>
      </c>
      <c r="D189" s="12" t="s">
        <v>887</v>
      </c>
      <c r="E189" s="12"/>
      <c r="F189" s="136">
        <v>1997</v>
      </c>
      <c r="G189" s="136"/>
      <c r="H189" s="136"/>
      <c r="I189" s="23"/>
      <c r="J189" s="12">
        <v>0</v>
      </c>
      <c r="K189" s="12">
        <v>20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 t="s">
        <v>822</v>
      </c>
      <c r="B190" s="12" t="s">
        <v>832</v>
      </c>
      <c r="C190" s="12" t="s">
        <v>873</v>
      </c>
      <c r="D190" s="12" t="s">
        <v>888</v>
      </c>
      <c r="E190" s="12"/>
      <c r="F190" s="136">
        <v>1997</v>
      </c>
      <c r="G190" s="136"/>
      <c r="H190" s="136"/>
      <c r="I190" s="23"/>
      <c r="J190" s="12">
        <v>20</v>
      </c>
      <c r="K190" s="12">
        <v>40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 t="s">
        <v>822</v>
      </c>
      <c r="B191" s="12" t="s">
        <v>832</v>
      </c>
      <c r="C191" s="12" t="s">
        <v>874</v>
      </c>
      <c r="D191" s="12" t="s">
        <v>889</v>
      </c>
      <c r="E191" s="12"/>
      <c r="F191" s="136">
        <v>1997</v>
      </c>
      <c r="G191" s="136"/>
      <c r="H191" s="136"/>
      <c r="I191" s="23"/>
      <c r="J191" s="12">
        <v>0</v>
      </c>
      <c r="K191" s="12">
        <v>20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 t="s">
        <v>822</v>
      </c>
      <c r="B192" s="12" t="s">
        <v>832</v>
      </c>
      <c r="C192" s="12" t="s">
        <v>874</v>
      </c>
      <c r="D192" s="12" t="s">
        <v>890</v>
      </c>
      <c r="E192" s="12"/>
      <c r="F192" s="136">
        <v>1997</v>
      </c>
      <c r="G192" s="136"/>
      <c r="H192" s="136"/>
      <c r="I192" s="23"/>
      <c r="J192" s="12">
        <v>20</v>
      </c>
      <c r="K192" s="12">
        <v>40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 t="s">
        <v>822</v>
      </c>
      <c r="B193" s="12" t="s">
        <v>832</v>
      </c>
      <c r="C193" s="12" t="s">
        <v>875</v>
      </c>
      <c r="D193" s="12" t="s">
        <v>891</v>
      </c>
      <c r="E193" s="12"/>
      <c r="F193" s="136">
        <v>1997</v>
      </c>
      <c r="G193" s="136"/>
      <c r="H193" s="136"/>
      <c r="I193" s="23"/>
      <c r="J193" s="12">
        <v>0</v>
      </c>
      <c r="K193" s="12">
        <v>20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 t="s">
        <v>822</v>
      </c>
      <c r="B194" s="12" t="s">
        <v>832</v>
      </c>
      <c r="C194" s="12" t="s">
        <v>875</v>
      </c>
      <c r="D194" s="12" t="s">
        <v>892</v>
      </c>
      <c r="E194" s="12"/>
      <c r="F194" s="136">
        <v>1997</v>
      </c>
      <c r="G194" s="136"/>
      <c r="H194" s="136"/>
      <c r="I194" s="23"/>
      <c r="J194" s="12">
        <v>20</v>
      </c>
      <c r="K194" s="12">
        <v>40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2"/>
      <c r="F195" s="136"/>
      <c r="G195" s="136"/>
      <c r="H195" s="136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2"/>
      <c r="F196" s="136"/>
      <c r="G196" s="136"/>
      <c r="H196" s="136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2"/>
      <c r="F197" s="136"/>
      <c r="G197" s="136"/>
      <c r="H197" s="136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2"/>
      <c r="F198" s="136"/>
      <c r="G198" s="136"/>
      <c r="H198" s="136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2"/>
      <c r="F199" s="136"/>
      <c r="G199" s="136"/>
      <c r="H199" s="136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2"/>
      <c r="F200" s="136"/>
      <c r="G200" s="136"/>
      <c r="H200" s="136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2"/>
      <c r="F201" s="136"/>
      <c r="G201" s="136"/>
      <c r="H201" s="136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2"/>
      <c r="F202" s="136"/>
      <c r="G202" s="136"/>
      <c r="H202" s="136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2"/>
      <c r="F203" s="136"/>
      <c r="G203" s="136"/>
      <c r="H203" s="136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2"/>
      <c r="F204" s="136"/>
      <c r="G204" s="136"/>
      <c r="H204" s="136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2"/>
      <c r="F205" s="136"/>
      <c r="G205" s="136"/>
      <c r="H205" s="136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2"/>
      <c r="F206" s="136"/>
      <c r="G206" s="136"/>
      <c r="H206" s="136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2"/>
      <c r="F207" s="136"/>
      <c r="G207" s="136"/>
      <c r="H207" s="136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2"/>
      <c r="F208" s="136"/>
      <c r="G208" s="136"/>
      <c r="H208" s="136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2"/>
      <c r="F209" s="136"/>
      <c r="G209" s="136"/>
      <c r="H209" s="136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2"/>
      <c r="F210" s="136"/>
      <c r="G210" s="136"/>
      <c r="H210" s="136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2"/>
      <c r="F211" s="136"/>
      <c r="G211" s="136"/>
      <c r="H211" s="136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2"/>
      <c r="F212" s="136"/>
      <c r="G212" s="136"/>
      <c r="H212" s="136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2"/>
      <c r="F213" s="136"/>
      <c r="G213" s="136"/>
      <c r="H213" s="136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2"/>
      <c r="F214" s="136"/>
      <c r="G214" s="136"/>
      <c r="H214" s="136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2"/>
      <c r="F215" s="136"/>
      <c r="G215" s="136"/>
      <c r="H215" s="136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2"/>
      <c r="F216" s="136"/>
      <c r="G216" s="136"/>
      <c r="H216" s="136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2"/>
      <c r="F217" s="136"/>
      <c r="G217" s="136"/>
      <c r="H217" s="136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2"/>
      <c r="F218" s="136"/>
      <c r="G218" s="136"/>
      <c r="H218" s="136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2"/>
      <c r="F219" s="136"/>
      <c r="G219" s="136"/>
      <c r="H219" s="136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2"/>
      <c r="F220" s="136"/>
      <c r="G220" s="136"/>
      <c r="H220" s="136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2"/>
      <c r="F221" s="136"/>
      <c r="G221" s="136"/>
      <c r="H221" s="136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2"/>
      <c r="F222" s="136"/>
      <c r="G222" s="136"/>
      <c r="H222" s="136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2"/>
      <c r="F223" s="136"/>
      <c r="G223" s="136"/>
      <c r="H223" s="136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2"/>
      <c r="F224" s="136"/>
      <c r="G224" s="136"/>
      <c r="H224" s="136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2"/>
      <c r="F225" s="136"/>
      <c r="G225" s="136"/>
      <c r="H225" s="136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2"/>
      <c r="F226" s="136"/>
      <c r="G226" s="136"/>
      <c r="H226" s="136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2"/>
      <c r="F227" s="136"/>
      <c r="G227" s="136"/>
      <c r="H227" s="136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2"/>
      <c r="F228" s="136"/>
      <c r="G228" s="136"/>
      <c r="H228" s="136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2"/>
      <c r="F229" s="136"/>
      <c r="G229" s="136"/>
      <c r="H229" s="136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2"/>
      <c r="F230" s="136"/>
      <c r="G230" s="136"/>
      <c r="H230" s="136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2"/>
      <c r="F231" s="136"/>
      <c r="G231" s="136"/>
      <c r="H231" s="136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2"/>
      <c r="F232" s="136"/>
      <c r="G232" s="136"/>
      <c r="H232" s="136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2"/>
      <c r="F233" s="136"/>
      <c r="G233" s="136"/>
      <c r="H233" s="136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2"/>
      <c r="F234" s="136"/>
      <c r="G234" s="136"/>
      <c r="H234" s="136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2"/>
      <c r="F235" s="136"/>
      <c r="G235" s="136"/>
      <c r="H235" s="136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2"/>
      <c r="F236" s="136"/>
      <c r="G236" s="136"/>
      <c r="H236" s="136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2"/>
      <c r="F237" s="136"/>
      <c r="G237" s="136"/>
      <c r="H237" s="136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2"/>
      <c r="F238" s="136"/>
      <c r="G238" s="136"/>
      <c r="H238" s="136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2"/>
      <c r="F239" s="136"/>
      <c r="G239" s="136"/>
      <c r="H239" s="136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2"/>
      <c r="F240" s="136"/>
      <c r="G240" s="136"/>
      <c r="H240" s="136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2"/>
      <c r="F241" s="136"/>
      <c r="G241" s="136"/>
      <c r="H241" s="136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2"/>
      <c r="F242" s="136"/>
      <c r="G242" s="136"/>
      <c r="H242" s="136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2"/>
      <c r="F243" s="136"/>
      <c r="G243" s="136"/>
      <c r="H243" s="136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2"/>
      <c r="F244" s="136"/>
      <c r="G244" s="136"/>
      <c r="H244" s="136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2"/>
      <c r="F245" s="136"/>
      <c r="G245" s="136"/>
      <c r="H245" s="136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2"/>
      <c r="F246" s="136"/>
      <c r="G246" s="136"/>
      <c r="H246" s="136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2"/>
      <c r="F247" s="136"/>
      <c r="G247" s="136"/>
      <c r="H247" s="136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2"/>
      <c r="F248" s="136"/>
      <c r="G248" s="136"/>
      <c r="H248" s="136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2"/>
      <c r="F249" s="136"/>
      <c r="G249" s="136"/>
      <c r="H249" s="136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2"/>
      <c r="F250" s="136"/>
      <c r="G250" s="136"/>
      <c r="H250" s="136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2"/>
      <c r="F251" s="136"/>
      <c r="G251" s="136"/>
      <c r="H251" s="136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2"/>
      <c r="F252" s="136"/>
      <c r="G252" s="136"/>
      <c r="H252" s="136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2"/>
      <c r="F253" s="136"/>
      <c r="G253" s="136"/>
      <c r="H253" s="136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2"/>
      <c r="F254" s="136"/>
      <c r="G254" s="136"/>
      <c r="H254" s="136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2"/>
      <c r="F255" s="136"/>
      <c r="G255" s="136"/>
      <c r="H255" s="136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2"/>
      <c r="F256" s="136"/>
      <c r="G256" s="136"/>
      <c r="H256" s="136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2"/>
      <c r="F257" s="136"/>
      <c r="G257" s="136"/>
      <c r="H257" s="136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2"/>
      <c r="F258" s="136"/>
      <c r="G258" s="136"/>
      <c r="H258" s="136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2"/>
      <c r="F259" s="136"/>
      <c r="G259" s="136"/>
      <c r="H259" s="136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2"/>
      <c r="F260" s="136"/>
      <c r="G260" s="136"/>
      <c r="H260" s="136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2"/>
      <c r="F261" s="136"/>
      <c r="G261" s="136"/>
      <c r="H261" s="136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2"/>
      <c r="F262" s="136"/>
      <c r="G262" s="136"/>
      <c r="H262" s="136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2"/>
      <c r="F263" s="136"/>
      <c r="G263" s="136"/>
      <c r="H263" s="136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2"/>
      <c r="F264" s="136"/>
      <c r="G264" s="136"/>
      <c r="H264" s="136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2"/>
      <c r="F265" s="136"/>
      <c r="G265" s="136"/>
      <c r="H265" s="136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2"/>
      <c r="F266" s="136"/>
      <c r="G266" s="136"/>
      <c r="H266" s="136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2"/>
      <c r="F267" s="136"/>
      <c r="G267" s="136"/>
      <c r="H267" s="136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2"/>
      <c r="F268" s="136"/>
      <c r="G268" s="136"/>
      <c r="H268" s="136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2"/>
      <c r="F269" s="136"/>
      <c r="G269" s="136"/>
      <c r="H269" s="136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2"/>
      <c r="F270" s="136"/>
      <c r="G270" s="136"/>
      <c r="H270" s="136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2"/>
      <c r="F271" s="136"/>
      <c r="G271" s="136"/>
      <c r="H271" s="136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2"/>
      <c r="F272" s="136"/>
      <c r="G272" s="136"/>
      <c r="H272" s="136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2"/>
      <c r="F273" s="136"/>
      <c r="G273" s="136"/>
      <c r="H273" s="136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2"/>
      <c r="F274" s="136"/>
      <c r="G274" s="136"/>
      <c r="H274" s="136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2"/>
      <c r="F275" s="136"/>
      <c r="G275" s="136"/>
      <c r="H275" s="136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2"/>
      <c r="F276" s="136"/>
      <c r="G276" s="136"/>
      <c r="H276" s="136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2"/>
      <c r="F277" s="136"/>
      <c r="G277" s="136"/>
      <c r="H277" s="136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2"/>
      <c r="F278" s="136"/>
      <c r="G278" s="136"/>
      <c r="H278" s="136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2"/>
      <c r="F279" s="136"/>
      <c r="G279" s="136"/>
      <c r="H279" s="136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2"/>
      <c r="F280" s="136"/>
      <c r="G280" s="136"/>
      <c r="H280" s="136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2"/>
      <c r="F281" s="136"/>
      <c r="G281" s="136"/>
      <c r="H281" s="136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2"/>
      <c r="F282" s="136"/>
      <c r="G282" s="136"/>
      <c r="H282" s="136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2"/>
      <c r="F283" s="136"/>
      <c r="G283" s="136"/>
      <c r="H283" s="136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2"/>
      <c r="F284" s="136"/>
      <c r="G284" s="136"/>
      <c r="H284" s="136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2"/>
      <c r="F285" s="136"/>
      <c r="G285" s="136"/>
      <c r="H285" s="136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2"/>
      <c r="F286" s="136"/>
      <c r="G286" s="136"/>
      <c r="H286" s="136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2"/>
      <c r="F287" s="136"/>
      <c r="G287" s="136"/>
      <c r="H287" s="136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2"/>
      <c r="F288" s="136"/>
      <c r="G288" s="136"/>
      <c r="H288" s="136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2"/>
      <c r="F289" s="136"/>
      <c r="G289" s="136"/>
      <c r="H289" s="136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2"/>
      <c r="F290" s="136"/>
      <c r="G290" s="136"/>
      <c r="H290" s="136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2"/>
      <c r="F291" s="136"/>
      <c r="G291" s="136"/>
      <c r="H291" s="136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2"/>
      <c r="F292" s="136"/>
      <c r="G292" s="136"/>
      <c r="H292" s="136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2"/>
      <c r="F293" s="136"/>
      <c r="G293" s="136"/>
      <c r="H293" s="136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2"/>
      <c r="F294" s="136"/>
      <c r="G294" s="136"/>
      <c r="H294" s="136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2"/>
      <c r="F295" s="136"/>
      <c r="G295" s="136"/>
      <c r="H295" s="136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2"/>
      <c r="F296" s="136"/>
      <c r="G296" s="136"/>
      <c r="H296" s="136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2"/>
      <c r="F297" s="136"/>
      <c r="G297" s="136"/>
      <c r="H297" s="136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2"/>
      <c r="F298" s="136"/>
      <c r="G298" s="136"/>
      <c r="H298" s="136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2"/>
      <c r="F299" s="136"/>
      <c r="G299" s="136"/>
      <c r="H299" s="136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2"/>
      <c r="F300" s="136"/>
      <c r="G300" s="136"/>
      <c r="H300" s="136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2"/>
      <c r="F301" s="136"/>
      <c r="G301" s="136"/>
      <c r="H301" s="136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2"/>
      <c r="F302" s="136"/>
      <c r="G302" s="136"/>
      <c r="H302" s="136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2"/>
      <c r="F303" s="136"/>
      <c r="G303" s="136"/>
      <c r="H303" s="136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2"/>
      <c r="F304" s="136"/>
      <c r="G304" s="136"/>
      <c r="H304" s="136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2"/>
      <c r="F305" s="136"/>
      <c r="G305" s="136"/>
      <c r="H305" s="136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2"/>
      <c r="F306" s="136"/>
      <c r="G306" s="136"/>
      <c r="H306" s="136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2"/>
      <c r="F307" s="136"/>
      <c r="G307" s="136"/>
      <c r="H307" s="136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2"/>
      <c r="F308" s="136"/>
      <c r="G308" s="136"/>
      <c r="H308" s="136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2"/>
      <c r="F309" s="136"/>
      <c r="G309" s="136"/>
      <c r="H309" s="136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2"/>
      <c r="F310" s="136"/>
      <c r="G310" s="136"/>
      <c r="H310" s="136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2"/>
      <c r="F311" s="136"/>
      <c r="G311" s="136"/>
      <c r="H311" s="136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2"/>
      <c r="F312" s="136"/>
      <c r="G312" s="136"/>
      <c r="H312" s="136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2"/>
      <c r="F313" s="136"/>
      <c r="G313" s="136"/>
      <c r="H313" s="136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2"/>
      <c r="F314" s="136"/>
      <c r="G314" s="136"/>
      <c r="H314" s="136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2"/>
      <c r="F315" s="136"/>
      <c r="G315" s="136"/>
      <c r="H315" s="136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2"/>
      <c r="F316" s="136"/>
      <c r="G316" s="136"/>
      <c r="H316" s="136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2"/>
      <c r="F317" s="136"/>
      <c r="G317" s="136"/>
      <c r="H317" s="136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2"/>
      <c r="F318" s="136"/>
      <c r="G318" s="136"/>
      <c r="H318" s="136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2"/>
      <c r="F319" s="136"/>
      <c r="G319" s="136"/>
      <c r="H319" s="136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2"/>
      <c r="F320" s="136"/>
      <c r="G320" s="136"/>
      <c r="H320" s="136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2"/>
      <c r="F321" s="136"/>
      <c r="G321" s="136"/>
      <c r="H321" s="136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2"/>
      <c r="F322" s="136"/>
      <c r="G322" s="136"/>
      <c r="H322" s="136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2"/>
      <c r="F323" s="136"/>
      <c r="G323" s="136"/>
      <c r="H323" s="136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2"/>
      <c r="F324" s="136"/>
      <c r="G324" s="136"/>
      <c r="H324" s="136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2"/>
      <c r="F325" s="136"/>
      <c r="G325" s="136"/>
      <c r="H325" s="136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2"/>
      <c r="F326" s="136"/>
      <c r="G326" s="136"/>
      <c r="H326" s="136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2"/>
      <c r="F327" s="136"/>
      <c r="G327" s="136"/>
      <c r="H327" s="136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2"/>
      <c r="F328" s="136"/>
      <c r="G328" s="136"/>
      <c r="H328" s="136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2"/>
      <c r="F329" s="136"/>
      <c r="G329" s="136"/>
      <c r="H329" s="136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2"/>
      <c r="F330" s="136"/>
      <c r="G330" s="136"/>
      <c r="H330" s="136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2"/>
      <c r="F331" s="136"/>
      <c r="G331" s="136"/>
      <c r="H331" s="136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2"/>
      <c r="F332" s="136"/>
      <c r="G332" s="136"/>
      <c r="H332" s="136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2"/>
      <c r="F333" s="136"/>
      <c r="G333" s="136"/>
      <c r="H333" s="136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2"/>
      <c r="F334" s="136"/>
      <c r="G334" s="136"/>
      <c r="H334" s="136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2"/>
      <c r="F335" s="136"/>
      <c r="G335" s="136"/>
      <c r="H335" s="136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2"/>
      <c r="F336" s="136"/>
      <c r="G336" s="136"/>
      <c r="H336" s="136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2"/>
      <c r="F337" s="136"/>
      <c r="G337" s="136"/>
      <c r="H337" s="136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2"/>
      <c r="F338" s="136"/>
      <c r="G338" s="136"/>
      <c r="H338" s="136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2"/>
      <c r="F339" s="136"/>
      <c r="G339" s="136"/>
      <c r="H339" s="136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2"/>
      <c r="F340" s="136"/>
      <c r="G340" s="136"/>
      <c r="H340" s="136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2"/>
      <c r="F341" s="136"/>
      <c r="G341" s="136"/>
      <c r="H341" s="136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2"/>
      <c r="F342" s="136"/>
      <c r="G342" s="136"/>
      <c r="H342" s="136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2"/>
      <c r="F343" s="136"/>
      <c r="G343" s="136"/>
      <c r="H343" s="136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2"/>
      <c r="F344" s="136"/>
      <c r="G344" s="136"/>
      <c r="H344" s="136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2"/>
      <c r="F345" s="136"/>
      <c r="G345" s="136"/>
      <c r="H345" s="136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2"/>
      <c r="F346" s="136"/>
      <c r="G346" s="136"/>
      <c r="H346" s="136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2"/>
      <c r="F347" s="136"/>
      <c r="G347" s="136"/>
      <c r="H347" s="136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2"/>
      <c r="F348" s="136"/>
      <c r="G348" s="136"/>
      <c r="H348" s="136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2"/>
      <c r="F349" s="136"/>
      <c r="G349" s="136"/>
      <c r="H349" s="136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2"/>
      <c r="F350" s="136"/>
      <c r="G350" s="136"/>
      <c r="H350" s="136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2"/>
      <c r="F351" s="136"/>
      <c r="G351" s="136"/>
      <c r="H351" s="136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2"/>
      <c r="F352" s="136"/>
      <c r="G352" s="136"/>
      <c r="H352" s="136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2"/>
      <c r="F353" s="136"/>
      <c r="G353" s="136"/>
      <c r="H353" s="136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2"/>
      <c r="F354" s="136"/>
      <c r="G354" s="136"/>
      <c r="H354" s="136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2"/>
      <c r="F355" s="136"/>
      <c r="G355" s="136"/>
      <c r="H355" s="136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2"/>
      <c r="F356" s="136"/>
      <c r="G356" s="136"/>
      <c r="H356" s="136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2"/>
      <c r="F357" s="136"/>
      <c r="G357" s="136"/>
      <c r="H357" s="136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2"/>
      <c r="F358" s="136"/>
      <c r="G358" s="136"/>
      <c r="H358" s="136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2"/>
      <c r="F359" s="136"/>
      <c r="G359" s="136"/>
      <c r="H359" s="136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2"/>
      <c r="F360" s="136"/>
      <c r="G360" s="136"/>
      <c r="H360" s="136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2"/>
      <c r="F361" s="136"/>
      <c r="G361" s="136"/>
      <c r="H361" s="136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2"/>
      <c r="F362" s="136"/>
      <c r="G362" s="136"/>
      <c r="H362" s="136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2"/>
      <c r="F363" s="136"/>
      <c r="G363" s="136"/>
      <c r="H363" s="136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2"/>
      <c r="F364" s="136"/>
      <c r="G364" s="136"/>
      <c r="H364" s="136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2"/>
      <c r="F365" s="136"/>
      <c r="G365" s="136"/>
      <c r="H365" s="136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2"/>
      <c r="F366" s="136"/>
      <c r="G366" s="136"/>
      <c r="H366" s="136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2"/>
      <c r="F367" s="136"/>
      <c r="G367" s="136"/>
      <c r="H367" s="136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2"/>
      <c r="F368" s="136"/>
      <c r="G368" s="136"/>
      <c r="H368" s="136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2"/>
      <c r="F369" s="136"/>
      <c r="G369" s="136"/>
      <c r="H369" s="136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2"/>
      <c r="F370" s="136"/>
      <c r="G370" s="136"/>
      <c r="H370" s="136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2"/>
      <c r="F371" s="136"/>
      <c r="G371" s="136"/>
      <c r="H371" s="136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2"/>
      <c r="F372" s="136"/>
      <c r="G372" s="136"/>
      <c r="H372" s="136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2"/>
      <c r="F373" s="136"/>
      <c r="G373" s="136"/>
      <c r="H373" s="136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2"/>
      <c r="F374" s="136"/>
      <c r="G374" s="136"/>
      <c r="H374" s="136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2"/>
      <c r="F375" s="136"/>
      <c r="G375" s="136"/>
      <c r="H375" s="136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2"/>
      <c r="F376" s="136"/>
      <c r="G376" s="136"/>
      <c r="H376" s="136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2"/>
      <c r="F377" s="136"/>
      <c r="G377" s="136"/>
      <c r="H377" s="136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2"/>
      <c r="F378" s="136"/>
      <c r="G378" s="136"/>
      <c r="H378" s="136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2"/>
      <c r="F379" s="136"/>
      <c r="G379" s="136"/>
      <c r="H379" s="136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2"/>
      <c r="F380" s="136"/>
      <c r="G380" s="136"/>
      <c r="H380" s="136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2"/>
      <c r="F381" s="136"/>
      <c r="G381" s="136"/>
      <c r="H381" s="136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2"/>
      <c r="F382" s="136"/>
      <c r="G382" s="136"/>
      <c r="H382" s="136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2"/>
      <c r="F383" s="136"/>
      <c r="G383" s="136"/>
      <c r="H383" s="136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2"/>
      <c r="F384" s="136"/>
      <c r="G384" s="136"/>
      <c r="H384" s="136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2"/>
      <c r="F385" s="136"/>
      <c r="G385" s="136"/>
      <c r="H385" s="136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2"/>
      <c r="F386" s="136"/>
      <c r="G386" s="136"/>
      <c r="H386" s="136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2"/>
      <c r="F387" s="136"/>
      <c r="G387" s="136"/>
      <c r="H387" s="136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2"/>
      <c r="F388" s="136"/>
      <c r="G388" s="136"/>
      <c r="H388" s="136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2"/>
      <c r="F389" s="136"/>
      <c r="G389" s="136"/>
      <c r="H389" s="136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2"/>
      <c r="F390" s="136"/>
      <c r="G390" s="136"/>
      <c r="H390" s="136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2"/>
      <c r="F391" s="136"/>
      <c r="G391" s="136"/>
      <c r="H391" s="136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2"/>
      <c r="F392" s="136"/>
      <c r="G392" s="136"/>
      <c r="H392" s="136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2"/>
      <c r="F393" s="136"/>
      <c r="G393" s="136"/>
      <c r="H393" s="136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2"/>
      <c r="F394" s="136"/>
      <c r="G394" s="136"/>
      <c r="H394" s="136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2"/>
      <c r="F395" s="136"/>
      <c r="G395" s="136"/>
      <c r="H395" s="136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2"/>
      <c r="F396" s="136"/>
      <c r="G396" s="136"/>
      <c r="H396" s="136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2"/>
      <c r="F397" s="136"/>
      <c r="G397" s="136"/>
      <c r="H397" s="136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2"/>
      <c r="F398" s="136"/>
      <c r="G398" s="136"/>
      <c r="H398" s="136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2"/>
      <c r="F399" s="136"/>
      <c r="G399" s="136"/>
      <c r="H399" s="136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2"/>
      <c r="F400" s="136"/>
      <c r="G400" s="136"/>
      <c r="H400" s="136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2"/>
      <c r="F401" s="136"/>
      <c r="G401" s="136"/>
      <c r="H401" s="136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2"/>
      <c r="F402" s="136"/>
      <c r="G402" s="136"/>
      <c r="H402" s="136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2"/>
      <c r="F403" s="136"/>
      <c r="G403" s="136"/>
      <c r="H403" s="136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2"/>
      <c r="F404" s="136"/>
      <c r="G404" s="136"/>
      <c r="H404" s="136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2"/>
      <c r="F405" s="136"/>
      <c r="G405" s="136"/>
      <c r="H405" s="136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2"/>
      <c r="F406" s="136"/>
      <c r="G406" s="136"/>
      <c r="H406" s="136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2"/>
      <c r="F407" s="136"/>
      <c r="G407" s="136"/>
      <c r="H407" s="136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2"/>
      <c r="F408" s="136"/>
      <c r="G408" s="136"/>
      <c r="H408" s="136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2"/>
      <c r="F409" s="136"/>
      <c r="G409" s="136"/>
      <c r="H409" s="136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2"/>
      <c r="F410" s="136"/>
      <c r="G410" s="136"/>
      <c r="H410" s="136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2"/>
      <c r="F411" s="136"/>
      <c r="G411" s="136"/>
      <c r="H411" s="136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2"/>
      <c r="F412" s="136"/>
      <c r="G412" s="136"/>
      <c r="H412" s="136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2"/>
      <c r="F413" s="136"/>
      <c r="G413" s="136"/>
      <c r="H413" s="136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2"/>
      <c r="F414" s="136"/>
      <c r="G414" s="136"/>
      <c r="H414" s="136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2"/>
      <c r="F415" s="136"/>
      <c r="G415" s="136"/>
      <c r="H415" s="136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2"/>
      <c r="F416" s="136"/>
      <c r="G416" s="136"/>
      <c r="H416" s="136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2"/>
      <c r="F417" s="136"/>
      <c r="G417" s="136"/>
      <c r="H417" s="136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2"/>
      <c r="F418" s="136"/>
      <c r="G418" s="136"/>
      <c r="H418" s="136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2"/>
      <c r="F419" s="136"/>
      <c r="G419" s="136"/>
      <c r="H419" s="136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2"/>
      <c r="F420" s="136"/>
      <c r="G420" s="136"/>
      <c r="H420" s="136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2"/>
      <c r="F421" s="136"/>
      <c r="G421" s="136"/>
      <c r="H421" s="136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2"/>
      <c r="F422" s="136"/>
      <c r="G422" s="136"/>
      <c r="H422" s="136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2"/>
      <c r="F423" s="136"/>
      <c r="G423" s="136"/>
      <c r="H423" s="136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2"/>
      <c r="F424" s="136"/>
      <c r="G424" s="136"/>
      <c r="H424" s="136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2"/>
      <c r="F425" s="136"/>
      <c r="G425" s="136"/>
      <c r="H425" s="136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2"/>
      <c r="F426" s="136"/>
      <c r="G426" s="136"/>
      <c r="H426" s="136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2"/>
      <c r="F427" s="136"/>
      <c r="G427" s="136"/>
      <c r="H427" s="136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2"/>
      <c r="F428" s="136"/>
      <c r="G428" s="136"/>
      <c r="H428" s="136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2"/>
      <c r="F429" s="136"/>
      <c r="G429" s="136"/>
      <c r="H429" s="136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2"/>
      <c r="F430" s="136"/>
      <c r="G430" s="136"/>
      <c r="H430" s="136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2"/>
      <c r="F431" s="136"/>
      <c r="G431" s="136"/>
      <c r="H431" s="136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2"/>
      <c r="F432" s="136"/>
      <c r="G432" s="136"/>
      <c r="H432" s="136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2"/>
      <c r="F433" s="136"/>
      <c r="G433" s="136"/>
      <c r="H433" s="136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2"/>
      <c r="F434" s="136"/>
      <c r="G434" s="136"/>
      <c r="H434" s="136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2"/>
      <c r="F435" s="136"/>
      <c r="G435" s="136"/>
      <c r="H435" s="136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2"/>
      <c r="F436" s="136"/>
      <c r="G436" s="136"/>
      <c r="H436" s="136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2"/>
      <c r="F437" s="136"/>
      <c r="G437" s="136"/>
      <c r="H437" s="136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2"/>
      <c r="F438" s="136"/>
      <c r="G438" s="136"/>
      <c r="H438" s="136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2"/>
      <c r="F439" s="136"/>
      <c r="G439" s="136"/>
      <c r="H439" s="136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2"/>
      <c r="F440" s="136"/>
      <c r="G440" s="136"/>
      <c r="H440" s="136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2"/>
      <c r="F441" s="136"/>
      <c r="G441" s="136"/>
      <c r="H441" s="136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2"/>
      <c r="F442" s="136"/>
      <c r="G442" s="136"/>
      <c r="H442" s="136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2"/>
      <c r="F443" s="136"/>
      <c r="G443" s="136"/>
      <c r="H443" s="136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2"/>
      <c r="F444" s="136"/>
      <c r="G444" s="136"/>
      <c r="H444" s="136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2"/>
      <c r="F445" s="136"/>
      <c r="G445" s="136"/>
      <c r="H445" s="136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2"/>
      <c r="F446" s="136"/>
      <c r="G446" s="136"/>
      <c r="H446" s="136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2"/>
      <c r="F447" s="136"/>
      <c r="G447" s="136"/>
      <c r="H447" s="136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2"/>
      <c r="F448" s="136"/>
      <c r="G448" s="136"/>
      <c r="H448" s="136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2"/>
      <c r="F449" s="136"/>
      <c r="G449" s="136"/>
      <c r="H449" s="136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2"/>
      <c r="F450" s="136"/>
      <c r="G450" s="136"/>
      <c r="H450" s="136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2"/>
      <c r="F451" s="136"/>
      <c r="G451" s="136"/>
      <c r="H451" s="136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2"/>
      <c r="F452" s="136"/>
      <c r="G452" s="136"/>
      <c r="H452" s="136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2"/>
      <c r="F453" s="136"/>
      <c r="G453" s="136"/>
      <c r="H453" s="136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2"/>
      <c r="F454" s="136"/>
      <c r="G454" s="136"/>
      <c r="H454" s="136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2"/>
      <c r="F455" s="136"/>
      <c r="G455" s="136"/>
      <c r="H455" s="136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2"/>
      <c r="F456" s="136"/>
      <c r="G456" s="136"/>
      <c r="H456" s="136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2"/>
      <c r="F457" s="136"/>
      <c r="G457" s="136"/>
      <c r="H457" s="136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2"/>
      <c r="F458" s="136"/>
      <c r="G458" s="136"/>
      <c r="H458" s="136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2"/>
      <c r="F459" s="136"/>
      <c r="G459" s="136"/>
      <c r="H459" s="136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2"/>
      <c r="F460" s="136"/>
      <c r="G460" s="136"/>
      <c r="H460" s="136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2"/>
      <c r="F461" s="136"/>
      <c r="G461" s="136"/>
      <c r="H461" s="136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2"/>
      <c r="F462" s="136"/>
      <c r="G462" s="136"/>
      <c r="H462" s="136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2"/>
      <c r="F463" s="136"/>
      <c r="G463" s="136"/>
      <c r="H463" s="136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2"/>
      <c r="F464" s="136"/>
      <c r="G464" s="136"/>
      <c r="H464" s="136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2"/>
      <c r="F465" s="136"/>
      <c r="G465" s="136"/>
      <c r="H465" s="136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2"/>
      <c r="F466" s="136"/>
      <c r="G466" s="136"/>
      <c r="H466" s="136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2"/>
      <c r="F467" s="136"/>
      <c r="G467" s="136"/>
      <c r="H467" s="136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2"/>
      <c r="F468" s="136"/>
      <c r="G468" s="136"/>
      <c r="H468" s="136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2"/>
      <c r="F469" s="136"/>
      <c r="G469" s="136"/>
      <c r="H469" s="136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2"/>
      <c r="F470" s="136"/>
      <c r="G470" s="136"/>
      <c r="H470" s="136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2"/>
      <c r="F471" s="136"/>
      <c r="G471" s="136"/>
      <c r="H471" s="136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2"/>
      <c r="F472" s="136"/>
      <c r="G472" s="136"/>
      <c r="H472" s="136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2"/>
      <c r="F473" s="136"/>
      <c r="G473" s="136"/>
      <c r="H473" s="136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2"/>
      <c r="F474" s="136"/>
      <c r="G474" s="136"/>
      <c r="H474" s="136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2"/>
      <c r="F475" s="136"/>
      <c r="G475" s="136"/>
      <c r="H475" s="136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2"/>
      <c r="F476" s="136"/>
      <c r="G476" s="136"/>
      <c r="H476" s="136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2"/>
      <c r="F477" s="136"/>
      <c r="G477" s="136"/>
      <c r="H477" s="136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2"/>
      <c r="F478" s="136"/>
      <c r="G478" s="136"/>
      <c r="H478" s="136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2"/>
      <c r="F479" s="136"/>
      <c r="G479" s="136"/>
      <c r="H479" s="136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2"/>
      <c r="F480" s="136"/>
      <c r="G480" s="136"/>
      <c r="H480" s="136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2"/>
      <c r="F481" s="136"/>
      <c r="G481" s="136"/>
      <c r="H481" s="136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2"/>
      <c r="F482" s="136"/>
      <c r="G482" s="136"/>
      <c r="H482" s="136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2"/>
      <c r="F483" s="136"/>
      <c r="G483" s="136"/>
      <c r="H483" s="136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2"/>
      <c r="F484" s="136"/>
      <c r="G484" s="136"/>
      <c r="H484" s="136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2"/>
      <c r="F485" s="136"/>
      <c r="G485" s="136"/>
      <c r="H485" s="136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2"/>
      <c r="F486" s="136"/>
      <c r="G486" s="136"/>
      <c r="H486" s="136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2"/>
      <c r="F487" s="136"/>
      <c r="G487" s="136"/>
      <c r="H487" s="136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2"/>
      <c r="F488" s="136"/>
      <c r="G488" s="136"/>
      <c r="H488" s="136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2"/>
      <c r="F489" s="136"/>
      <c r="G489" s="136"/>
      <c r="H489" s="136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2"/>
      <c r="F490" s="136"/>
      <c r="G490" s="136"/>
      <c r="H490" s="136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2"/>
      <c r="F491" s="136"/>
      <c r="G491" s="136"/>
      <c r="H491" s="136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2"/>
      <c r="F492" s="136"/>
      <c r="G492" s="136"/>
      <c r="H492" s="136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2"/>
      <c r="F493" s="136"/>
      <c r="G493" s="136"/>
      <c r="H493" s="136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2"/>
      <c r="F494" s="136"/>
      <c r="G494" s="136"/>
      <c r="H494" s="136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2"/>
      <c r="F495" s="136"/>
      <c r="G495" s="136"/>
      <c r="H495" s="136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2"/>
      <c r="F496" s="136"/>
      <c r="G496" s="136"/>
      <c r="H496" s="136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2"/>
      <c r="F497" s="136"/>
      <c r="G497" s="136"/>
      <c r="H497" s="136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2"/>
      <c r="F498" s="136"/>
      <c r="G498" s="136"/>
      <c r="H498" s="136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2"/>
      <c r="F499" s="136"/>
      <c r="G499" s="136"/>
      <c r="H499" s="136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2"/>
      <c r="F500" s="136"/>
      <c r="G500" s="136"/>
      <c r="H500" s="136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2"/>
      <c r="F501" s="136"/>
      <c r="G501" s="136"/>
      <c r="H501" s="136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2"/>
      <c r="F502" s="136"/>
      <c r="G502" s="136"/>
      <c r="H502" s="136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2"/>
      <c r="F503" s="136"/>
      <c r="G503" s="136"/>
      <c r="H503" s="136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2"/>
      <c r="F504" s="136"/>
      <c r="G504" s="136"/>
      <c r="H504" s="136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2"/>
      <c r="F505" s="136"/>
      <c r="G505" s="136"/>
      <c r="H505" s="136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2"/>
      <c r="F506" s="136"/>
      <c r="G506" s="136"/>
      <c r="H506" s="136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2"/>
      <c r="F507" s="136"/>
      <c r="G507" s="136"/>
      <c r="H507" s="136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2"/>
      <c r="F508" s="136"/>
      <c r="G508" s="136"/>
      <c r="H508" s="136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2"/>
      <c r="F509" s="136"/>
      <c r="G509" s="136"/>
      <c r="H509" s="136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2"/>
      <c r="F510" s="136"/>
      <c r="G510" s="136"/>
      <c r="H510" s="136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2"/>
      <c r="F511" s="136"/>
      <c r="G511" s="136"/>
      <c r="H511" s="136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2"/>
      <c r="F512" s="136"/>
      <c r="G512" s="136"/>
      <c r="H512" s="136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2"/>
      <c r="F513" s="136"/>
      <c r="G513" s="136"/>
      <c r="H513" s="136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2"/>
      <c r="F514" s="136"/>
      <c r="G514" s="136"/>
      <c r="H514" s="136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2"/>
      <c r="F515" s="136"/>
      <c r="G515" s="136"/>
      <c r="H515" s="136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2"/>
      <c r="F516" s="136"/>
      <c r="G516" s="136"/>
      <c r="H516" s="136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2"/>
      <c r="F517" s="136"/>
      <c r="G517" s="136"/>
      <c r="H517" s="136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2"/>
      <c r="F518" s="136"/>
      <c r="G518" s="136"/>
      <c r="H518" s="136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2"/>
      <c r="F519" s="136"/>
      <c r="G519" s="136"/>
      <c r="H519" s="136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2"/>
      <c r="F520" s="136"/>
      <c r="G520" s="136"/>
      <c r="H520" s="136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2"/>
      <c r="F521" s="136"/>
      <c r="G521" s="136"/>
      <c r="H521" s="136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2"/>
      <c r="F522" s="136"/>
      <c r="G522" s="136"/>
      <c r="H522" s="136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2"/>
      <c r="F523" s="136"/>
      <c r="G523" s="136"/>
      <c r="H523" s="136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2"/>
      <c r="F524" s="136"/>
      <c r="G524" s="136"/>
      <c r="H524" s="136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2"/>
      <c r="F525" s="136"/>
      <c r="G525" s="136"/>
      <c r="H525" s="136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2"/>
      <c r="F526" s="136"/>
      <c r="G526" s="136"/>
      <c r="H526" s="136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2"/>
      <c r="F527" s="136"/>
      <c r="G527" s="136"/>
      <c r="H527" s="136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2"/>
      <c r="F528" s="136"/>
      <c r="G528" s="136"/>
      <c r="H528" s="136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2"/>
      <c r="F529" s="136"/>
      <c r="G529" s="136"/>
      <c r="H529" s="136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2"/>
      <c r="F530" s="136"/>
      <c r="G530" s="136"/>
      <c r="H530" s="136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2"/>
      <c r="F531" s="136"/>
      <c r="G531" s="136"/>
      <c r="H531" s="136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2"/>
      <c r="F532" s="136"/>
      <c r="G532" s="136"/>
      <c r="H532" s="136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2"/>
      <c r="F533" s="136"/>
      <c r="G533" s="136"/>
      <c r="H533" s="136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2"/>
      <c r="F534" s="136"/>
      <c r="G534" s="136"/>
      <c r="H534" s="136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2"/>
      <c r="F535" s="136"/>
      <c r="G535" s="136"/>
      <c r="H535" s="136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2"/>
      <c r="F536" s="136"/>
      <c r="G536" s="136"/>
      <c r="H536" s="136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2"/>
      <c r="F537" s="136"/>
      <c r="G537" s="136"/>
      <c r="H537" s="136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2"/>
      <c r="F538" s="136"/>
      <c r="G538" s="136"/>
      <c r="H538" s="136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2"/>
      <c r="F539" s="136"/>
      <c r="G539" s="136"/>
      <c r="H539" s="136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2"/>
      <c r="F540" s="136"/>
      <c r="G540" s="136"/>
      <c r="H540" s="136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2"/>
      <c r="F541" s="136"/>
      <c r="G541" s="136"/>
      <c r="H541" s="136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2"/>
      <c r="F542" s="136"/>
      <c r="G542" s="136"/>
      <c r="H542" s="136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2"/>
      <c r="F543" s="136"/>
      <c r="G543" s="136"/>
      <c r="H543" s="136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2"/>
      <c r="F544" s="136"/>
      <c r="G544" s="136"/>
      <c r="H544" s="136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2"/>
      <c r="F545" s="136"/>
      <c r="G545" s="136"/>
      <c r="H545" s="136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2"/>
      <c r="F546" s="136"/>
      <c r="G546" s="136"/>
      <c r="H546" s="136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2"/>
      <c r="F547" s="136"/>
      <c r="G547" s="136"/>
      <c r="H547" s="136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2"/>
      <c r="F548" s="136"/>
      <c r="G548" s="136"/>
      <c r="H548" s="136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2"/>
      <c r="F549" s="136"/>
      <c r="G549" s="136"/>
      <c r="H549" s="136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2"/>
      <c r="F550" s="136"/>
      <c r="G550" s="136"/>
      <c r="H550" s="136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2"/>
      <c r="F551" s="136"/>
      <c r="G551" s="136"/>
      <c r="H551" s="136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2"/>
      <c r="F552" s="136"/>
      <c r="G552" s="136"/>
      <c r="H552" s="136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2"/>
      <c r="F553" s="136"/>
      <c r="G553" s="136"/>
      <c r="H553" s="136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2"/>
      <c r="F554" s="136"/>
      <c r="G554" s="136"/>
      <c r="H554" s="136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2"/>
      <c r="F555" s="136"/>
      <c r="G555" s="136"/>
      <c r="H555" s="136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2"/>
      <c r="F556" s="136"/>
      <c r="G556" s="136"/>
      <c r="H556" s="136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2"/>
      <c r="F557" s="136"/>
      <c r="G557" s="136"/>
      <c r="H557" s="136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2"/>
      <c r="F558" s="136"/>
      <c r="G558" s="136"/>
      <c r="H558" s="136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2"/>
      <c r="F559" s="136"/>
      <c r="G559" s="136"/>
      <c r="H559" s="136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2"/>
      <c r="F560" s="136"/>
      <c r="G560" s="136"/>
      <c r="H560" s="136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2"/>
      <c r="F561" s="136"/>
      <c r="G561" s="136"/>
      <c r="H561" s="136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2"/>
      <c r="F562" s="136"/>
      <c r="G562" s="136"/>
      <c r="H562" s="136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2"/>
      <c r="F563" s="136"/>
      <c r="G563" s="136"/>
      <c r="H563" s="136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2"/>
      <c r="F564" s="136"/>
      <c r="G564" s="136"/>
      <c r="H564" s="136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2"/>
      <c r="F565" s="136"/>
      <c r="G565" s="136"/>
      <c r="H565" s="136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2"/>
      <c r="F566" s="136"/>
      <c r="G566" s="136"/>
      <c r="H566" s="136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2"/>
      <c r="F567" s="136"/>
      <c r="G567" s="136"/>
      <c r="H567" s="136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2"/>
      <c r="F568" s="136"/>
      <c r="G568" s="136"/>
      <c r="H568" s="136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2"/>
      <c r="F569" s="136"/>
      <c r="G569" s="136"/>
      <c r="H569" s="136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2"/>
      <c r="F570" s="136"/>
      <c r="G570" s="136"/>
      <c r="H570" s="136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2"/>
      <c r="F571" s="136"/>
      <c r="G571" s="136"/>
      <c r="H571" s="136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2"/>
      <c r="F572" s="136"/>
      <c r="G572" s="136"/>
      <c r="H572" s="136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2"/>
      <c r="F573" s="136"/>
      <c r="G573" s="136"/>
      <c r="H573" s="136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2"/>
      <c r="F574" s="136"/>
      <c r="G574" s="136"/>
      <c r="H574" s="136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2"/>
      <c r="F575" s="136"/>
      <c r="G575" s="136"/>
      <c r="H575" s="136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2"/>
      <c r="F576" s="136"/>
      <c r="G576" s="136"/>
      <c r="H576" s="136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2"/>
      <c r="F577" s="136"/>
      <c r="G577" s="136"/>
      <c r="H577" s="136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2"/>
      <c r="F578" s="136"/>
      <c r="G578" s="136"/>
      <c r="H578" s="136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2"/>
      <c r="F579" s="136"/>
      <c r="G579" s="136"/>
      <c r="H579" s="136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2"/>
      <c r="F580" s="136"/>
      <c r="G580" s="136"/>
      <c r="H580" s="136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2"/>
      <c r="F581" s="136"/>
      <c r="G581" s="136"/>
      <c r="H581" s="136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2"/>
      <c r="F582" s="136"/>
      <c r="G582" s="136"/>
      <c r="H582" s="136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2"/>
      <c r="F583" s="136"/>
      <c r="G583" s="136"/>
      <c r="H583" s="136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2"/>
      <c r="F584" s="136"/>
      <c r="G584" s="136"/>
      <c r="H584" s="136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2"/>
      <c r="F585" s="136"/>
      <c r="G585" s="136"/>
      <c r="H585" s="136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2"/>
      <c r="F586" s="136"/>
      <c r="G586" s="136"/>
      <c r="H586" s="136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2"/>
      <c r="F587" s="136"/>
      <c r="G587" s="136"/>
      <c r="H587" s="136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2"/>
      <c r="F588" s="136"/>
      <c r="G588" s="136"/>
      <c r="H588" s="136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2"/>
      <c r="F589" s="136"/>
      <c r="G589" s="136"/>
      <c r="H589" s="136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2"/>
      <c r="F590" s="136"/>
      <c r="G590" s="136"/>
      <c r="H590" s="136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2"/>
      <c r="F591" s="136"/>
      <c r="G591" s="136"/>
      <c r="H591" s="136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2"/>
      <c r="F592" s="136"/>
      <c r="G592" s="136"/>
      <c r="H592" s="136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2"/>
      <c r="F593" s="136"/>
      <c r="G593" s="136"/>
      <c r="H593" s="136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2"/>
      <c r="F594" s="136"/>
      <c r="G594" s="136"/>
      <c r="H594" s="136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2"/>
      <c r="F595" s="136"/>
      <c r="G595" s="136"/>
      <c r="H595" s="136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2"/>
      <c r="F596" s="136"/>
      <c r="G596" s="136"/>
      <c r="H596" s="136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2"/>
      <c r="F597" s="136"/>
      <c r="G597" s="136"/>
      <c r="H597" s="136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2"/>
      <c r="F598" s="136"/>
      <c r="G598" s="136"/>
      <c r="H598" s="136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2"/>
      <c r="F599" s="136"/>
      <c r="G599" s="136"/>
      <c r="H599" s="136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2"/>
      <c r="F600" s="136"/>
      <c r="G600" s="136"/>
      <c r="H600" s="136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2"/>
      <c r="F601" s="136"/>
      <c r="G601" s="136"/>
      <c r="H601" s="136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2"/>
      <c r="F602" s="136"/>
      <c r="G602" s="136"/>
      <c r="H602" s="136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2"/>
      <c r="F603" s="136"/>
      <c r="G603" s="136"/>
      <c r="H603" s="136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2"/>
      <c r="F604" s="136"/>
      <c r="G604" s="136"/>
      <c r="H604" s="136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2"/>
      <c r="F605" s="136"/>
      <c r="G605" s="136"/>
      <c r="H605" s="136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2"/>
      <c r="F606" s="136"/>
      <c r="G606" s="136"/>
      <c r="H606" s="136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2"/>
      <c r="F607" s="136"/>
      <c r="G607" s="136"/>
      <c r="H607" s="136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2"/>
      <c r="F608" s="136"/>
      <c r="G608" s="136"/>
      <c r="H608" s="136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2"/>
      <c r="F609" s="136"/>
      <c r="G609" s="136"/>
      <c r="H609" s="136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2"/>
      <c r="F610" s="136"/>
      <c r="G610" s="136"/>
      <c r="H610" s="136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2"/>
      <c r="F611" s="136"/>
      <c r="G611" s="136"/>
      <c r="H611" s="136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2"/>
      <c r="F612" s="136"/>
      <c r="G612" s="136"/>
      <c r="H612" s="136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2"/>
      <c r="F613" s="136"/>
      <c r="G613" s="136"/>
      <c r="H613" s="136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2"/>
      <c r="F614" s="136"/>
      <c r="G614" s="136"/>
      <c r="H614" s="136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2"/>
      <c r="F615" s="136"/>
      <c r="G615" s="136"/>
      <c r="H615" s="136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2"/>
      <c r="F616" s="136"/>
      <c r="G616" s="136"/>
      <c r="H616" s="136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2"/>
      <c r="F617" s="136"/>
      <c r="G617" s="136"/>
      <c r="H617" s="136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2"/>
      <c r="F618" s="136"/>
      <c r="G618" s="136"/>
      <c r="H618" s="136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2"/>
      <c r="F619" s="136"/>
      <c r="G619" s="136"/>
      <c r="H619" s="136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2"/>
      <c r="F620" s="136"/>
      <c r="G620" s="136"/>
      <c r="H620" s="136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2"/>
      <c r="F621" s="136"/>
      <c r="G621" s="136"/>
      <c r="H621" s="136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2"/>
      <c r="F622" s="136"/>
      <c r="G622" s="136"/>
      <c r="H622" s="136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2"/>
      <c r="F623" s="136"/>
      <c r="G623" s="136"/>
      <c r="H623" s="136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2"/>
      <c r="F624" s="136"/>
      <c r="G624" s="136"/>
      <c r="H624" s="136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2"/>
      <c r="F625" s="136"/>
      <c r="G625" s="136"/>
      <c r="H625" s="136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2"/>
      <c r="F626" s="136"/>
      <c r="G626" s="136"/>
      <c r="H626" s="136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2"/>
      <c r="F627" s="136"/>
      <c r="G627" s="136"/>
      <c r="H627" s="136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2"/>
      <c r="F628" s="136"/>
      <c r="G628" s="136"/>
      <c r="H628" s="136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2"/>
      <c r="F629" s="136"/>
      <c r="G629" s="136"/>
      <c r="H629" s="136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2"/>
      <c r="F630" s="136"/>
      <c r="G630" s="136"/>
      <c r="H630" s="136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2"/>
      <c r="F631" s="136"/>
      <c r="G631" s="136"/>
      <c r="H631" s="136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2"/>
      <c r="F632" s="136"/>
      <c r="G632" s="136"/>
      <c r="H632" s="136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2"/>
      <c r="F633" s="136"/>
      <c r="G633" s="136"/>
      <c r="H633" s="136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2"/>
      <c r="F634" s="136"/>
      <c r="G634" s="136"/>
      <c r="H634" s="136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2"/>
      <c r="F635" s="136"/>
      <c r="G635" s="136"/>
      <c r="H635" s="136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2"/>
      <c r="F636" s="136"/>
      <c r="G636" s="136"/>
      <c r="H636" s="136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2"/>
      <c r="F637" s="136"/>
      <c r="G637" s="136"/>
      <c r="H637" s="136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2"/>
      <c r="F638" s="136"/>
      <c r="G638" s="136"/>
      <c r="H638" s="136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2"/>
      <c r="F639" s="136"/>
      <c r="G639" s="136"/>
      <c r="H639" s="136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2"/>
      <c r="F640" s="136"/>
      <c r="G640" s="136"/>
      <c r="H640" s="136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2"/>
      <c r="F641" s="136"/>
      <c r="G641" s="136"/>
      <c r="H641" s="136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2"/>
      <c r="F642" s="136"/>
      <c r="G642" s="136"/>
      <c r="H642" s="136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2"/>
      <c r="F643" s="136"/>
      <c r="G643" s="136"/>
      <c r="H643" s="136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2"/>
      <c r="F644" s="136"/>
      <c r="G644" s="136"/>
      <c r="H644" s="136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2"/>
      <c r="F645" s="136"/>
      <c r="G645" s="136"/>
      <c r="H645" s="136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2"/>
      <c r="F646" s="136"/>
      <c r="G646" s="136"/>
      <c r="H646" s="136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2"/>
      <c r="F647" s="136"/>
      <c r="G647" s="136"/>
      <c r="H647" s="136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2"/>
      <c r="F648" s="136"/>
      <c r="G648" s="136"/>
      <c r="H648" s="136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2"/>
      <c r="F649" s="136"/>
      <c r="G649" s="136"/>
      <c r="H649" s="136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2"/>
      <c r="F650" s="136"/>
      <c r="G650" s="136"/>
      <c r="H650" s="136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2"/>
      <c r="F651" s="136"/>
      <c r="G651" s="136"/>
      <c r="H651" s="136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2"/>
      <c r="F652" s="136"/>
      <c r="G652" s="136"/>
      <c r="H652" s="136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2"/>
      <c r="F653" s="136"/>
      <c r="G653" s="136"/>
      <c r="H653" s="136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2"/>
      <c r="F654" s="136"/>
      <c r="G654" s="136"/>
      <c r="H654" s="136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2"/>
      <c r="F655" s="136"/>
      <c r="G655" s="136"/>
      <c r="H655" s="136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2"/>
      <c r="F656" s="136"/>
      <c r="G656" s="136"/>
      <c r="H656" s="136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2"/>
      <c r="F657" s="136"/>
      <c r="G657" s="136"/>
      <c r="H657" s="136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2"/>
      <c r="F658" s="136"/>
      <c r="G658" s="136"/>
      <c r="H658" s="136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2"/>
      <c r="F659" s="136"/>
      <c r="G659" s="136"/>
      <c r="H659" s="136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2"/>
      <c r="F660" s="136"/>
      <c r="G660" s="136"/>
      <c r="H660" s="136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2"/>
      <c r="F661" s="136"/>
      <c r="G661" s="136"/>
      <c r="H661" s="136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2"/>
      <c r="F662" s="136"/>
      <c r="G662" s="136"/>
      <c r="H662" s="136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2"/>
      <c r="F663" s="136"/>
      <c r="G663" s="136"/>
      <c r="H663" s="136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2"/>
      <c r="F664" s="136"/>
      <c r="G664" s="136"/>
      <c r="H664" s="136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2"/>
      <c r="F665" s="136"/>
      <c r="G665" s="136"/>
      <c r="H665" s="136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2"/>
      <c r="F666" s="136"/>
      <c r="G666" s="136"/>
      <c r="H666" s="136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2"/>
      <c r="F667" s="136"/>
      <c r="G667" s="136"/>
      <c r="H667" s="136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2"/>
      <c r="F668" s="136"/>
      <c r="G668" s="136"/>
      <c r="H668" s="136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2"/>
      <c r="F669" s="136"/>
      <c r="G669" s="136"/>
      <c r="H669" s="136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2"/>
      <c r="F670" s="136"/>
      <c r="G670" s="136"/>
      <c r="H670" s="136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2"/>
      <c r="F671" s="136"/>
      <c r="G671" s="136"/>
      <c r="H671" s="136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2"/>
      <c r="F672" s="136"/>
      <c r="G672" s="136"/>
      <c r="H672" s="136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2"/>
      <c r="F673" s="136"/>
      <c r="G673" s="136"/>
      <c r="H673" s="136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2"/>
      <c r="F674" s="136"/>
      <c r="G674" s="136"/>
      <c r="H674" s="136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2"/>
      <c r="F675" s="136"/>
      <c r="G675" s="136"/>
      <c r="H675" s="136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2"/>
      <c r="F676" s="136"/>
      <c r="G676" s="136"/>
      <c r="H676" s="136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2"/>
      <c r="F677" s="136"/>
      <c r="G677" s="136"/>
      <c r="H677" s="136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2"/>
      <c r="F678" s="136"/>
      <c r="G678" s="136"/>
      <c r="H678" s="136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2"/>
      <c r="F679" s="136"/>
      <c r="G679" s="136"/>
      <c r="H679" s="136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2"/>
      <c r="F680" s="136"/>
      <c r="G680" s="136"/>
      <c r="H680" s="136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2"/>
      <c r="F681" s="136"/>
      <c r="G681" s="136"/>
      <c r="H681" s="136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2"/>
      <c r="F682" s="136"/>
      <c r="G682" s="136"/>
      <c r="H682" s="136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2"/>
      <c r="F683" s="136"/>
      <c r="G683" s="136"/>
      <c r="H683" s="136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2"/>
      <c r="F684" s="136"/>
      <c r="G684" s="136"/>
      <c r="H684" s="136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2"/>
      <c r="F685" s="136"/>
      <c r="G685" s="136"/>
      <c r="H685" s="136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2"/>
      <c r="F686" s="136"/>
      <c r="G686" s="136"/>
      <c r="H686" s="136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2"/>
      <c r="F687" s="136"/>
      <c r="G687" s="136"/>
      <c r="H687" s="136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2"/>
      <c r="F688" s="136"/>
      <c r="G688" s="136"/>
      <c r="H688" s="136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2"/>
      <c r="F689" s="136"/>
      <c r="G689" s="136"/>
      <c r="H689" s="136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2"/>
      <c r="F690" s="136"/>
      <c r="G690" s="136"/>
      <c r="H690" s="136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2"/>
      <c r="F691" s="136"/>
      <c r="G691" s="136"/>
      <c r="H691" s="136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2"/>
      <c r="F692" s="136"/>
      <c r="G692" s="136"/>
      <c r="H692" s="136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2"/>
      <c r="F693" s="136"/>
      <c r="G693" s="136"/>
      <c r="H693" s="136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2"/>
      <c r="F694" s="136"/>
      <c r="G694" s="136"/>
      <c r="H694" s="136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2"/>
      <c r="F695" s="136"/>
      <c r="G695" s="136"/>
      <c r="H695" s="136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2"/>
      <c r="F696" s="136"/>
      <c r="G696" s="136"/>
      <c r="H696" s="136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2"/>
      <c r="F697" s="136"/>
      <c r="G697" s="136"/>
      <c r="H697" s="136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2"/>
      <c r="F698" s="136"/>
      <c r="G698" s="136"/>
      <c r="H698" s="136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2"/>
      <c r="F699" s="136"/>
      <c r="G699" s="136"/>
      <c r="H699" s="136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2"/>
      <c r="F700" s="136"/>
      <c r="G700" s="136"/>
      <c r="H700" s="136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2"/>
      <c r="F701" s="136"/>
      <c r="G701" s="136"/>
      <c r="H701" s="136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2"/>
      <c r="F702" s="136"/>
      <c r="G702" s="136"/>
      <c r="H702" s="136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2"/>
      <c r="F703" s="136"/>
      <c r="G703" s="136"/>
      <c r="H703" s="136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2"/>
      <c r="F704" s="136"/>
      <c r="G704" s="136"/>
      <c r="H704" s="136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2"/>
      <c r="F705" s="136"/>
      <c r="G705" s="136"/>
      <c r="H705" s="136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2"/>
      <c r="F706" s="136"/>
      <c r="G706" s="136"/>
      <c r="H706" s="136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2"/>
      <c r="F707" s="136"/>
      <c r="G707" s="136"/>
      <c r="H707" s="136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2"/>
      <c r="F708" s="136"/>
      <c r="G708" s="136"/>
      <c r="H708" s="136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2"/>
      <c r="F709" s="136"/>
      <c r="G709" s="136"/>
      <c r="H709" s="136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2"/>
      <c r="F710" s="136"/>
      <c r="G710" s="136"/>
      <c r="H710" s="136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2"/>
      <c r="F711" s="136"/>
      <c r="G711" s="136"/>
      <c r="H711" s="136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2"/>
      <c r="F712" s="136"/>
      <c r="G712" s="136"/>
      <c r="H712" s="136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2"/>
      <c r="F713" s="136"/>
      <c r="G713" s="136"/>
      <c r="H713" s="136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2"/>
      <c r="F714" s="136"/>
      <c r="G714" s="136"/>
      <c r="H714" s="136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2"/>
      <c r="F715" s="136"/>
      <c r="G715" s="136"/>
      <c r="H715" s="136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2"/>
      <c r="F716" s="136"/>
      <c r="G716" s="136"/>
      <c r="H716" s="136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2"/>
      <c r="F717" s="136"/>
      <c r="G717" s="136"/>
      <c r="H717" s="136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2"/>
      <c r="F718" s="136"/>
      <c r="G718" s="136"/>
      <c r="H718" s="136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2"/>
      <c r="F719" s="136"/>
      <c r="G719" s="136"/>
      <c r="H719" s="136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2"/>
      <c r="F720" s="136"/>
      <c r="G720" s="136"/>
      <c r="H720" s="136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2"/>
      <c r="F721" s="136"/>
      <c r="G721" s="136"/>
      <c r="H721" s="136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2"/>
      <c r="F722" s="136"/>
      <c r="G722" s="136"/>
      <c r="H722" s="136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2"/>
      <c r="F723" s="136"/>
      <c r="G723" s="136"/>
      <c r="H723" s="136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2"/>
      <c r="F724" s="136"/>
      <c r="G724" s="136"/>
      <c r="H724" s="136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2"/>
      <c r="F725" s="136"/>
      <c r="G725" s="136"/>
      <c r="H725" s="136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2"/>
      <c r="F726" s="136"/>
      <c r="G726" s="136"/>
      <c r="H726" s="136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2"/>
      <c r="F727" s="136"/>
      <c r="G727" s="136"/>
      <c r="H727" s="136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2"/>
      <c r="F728" s="136"/>
      <c r="G728" s="136"/>
      <c r="H728" s="136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2"/>
      <c r="F729" s="136"/>
      <c r="G729" s="136"/>
      <c r="H729" s="136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2"/>
      <c r="F730" s="136"/>
      <c r="G730" s="136"/>
      <c r="H730" s="136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2"/>
      <c r="F731" s="136"/>
      <c r="G731" s="136"/>
      <c r="H731" s="136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2"/>
      <c r="F732" s="136"/>
      <c r="G732" s="136"/>
      <c r="H732" s="136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2"/>
      <c r="F733" s="136"/>
      <c r="G733" s="136"/>
      <c r="H733" s="136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2"/>
      <c r="F734" s="136"/>
      <c r="G734" s="136"/>
      <c r="H734" s="136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2"/>
      <c r="F735" s="136"/>
      <c r="G735" s="136"/>
      <c r="H735" s="136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2"/>
      <c r="F736" s="136"/>
      <c r="G736" s="136"/>
      <c r="H736" s="136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2"/>
      <c r="F737" s="136"/>
      <c r="G737" s="136"/>
      <c r="H737" s="136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2"/>
      <c r="F738" s="136"/>
      <c r="G738" s="136"/>
      <c r="H738" s="136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2"/>
      <c r="F739" s="136"/>
      <c r="G739" s="136"/>
      <c r="H739" s="136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2"/>
      <c r="F740" s="136"/>
      <c r="G740" s="136"/>
      <c r="H740" s="136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2"/>
      <c r="F741" s="136"/>
      <c r="G741" s="136"/>
      <c r="H741" s="136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2"/>
      <c r="F742" s="136"/>
      <c r="G742" s="136"/>
      <c r="H742" s="136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2"/>
      <c r="F743" s="136"/>
      <c r="G743" s="136"/>
      <c r="H743" s="136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2"/>
      <c r="F744" s="136"/>
      <c r="G744" s="136"/>
      <c r="H744" s="136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2"/>
      <c r="F745" s="136"/>
      <c r="G745" s="136"/>
      <c r="H745" s="136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2"/>
      <c r="F746" s="136"/>
      <c r="G746" s="136"/>
      <c r="H746" s="136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2"/>
      <c r="F747" s="136"/>
      <c r="G747" s="136"/>
      <c r="H747" s="136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2"/>
      <c r="F748" s="136"/>
      <c r="G748" s="136"/>
      <c r="H748" s="136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2"/>
      <c r="F749" s="136"/>
      <c r="G749" s="136"/>
      <c r="H749" s="136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2"/>
      <c r="F750" s="136"/>
      <c r="G750" s="136"/>
      <c r="H750" s="136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2"/>
      <c r="F751" s="136"/>
      <c r="G751" s="136"/>
      <c r="H751" s="136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2"/>
      <c r="F752" s="136"/>
      <c r="G752" s="136"/>
      <c r="H752" s="136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2"/>
      <c r="F753" s="136"/>
      <c r="G753" s="136"/>
      <c r="H753" s="136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2"/>
      <c r="F754" s="136"/>
      <c r="G754" s="136"/>
      <c r="H754" s="136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2"/>
      <c r="F755" s="136"/>
      <c r="G755" s="136"/>
      <c r="H755" s="136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2"/>
      <c r="F756" s="136"/>
      <c r="G756" s="136"/>
      <c r="H756" s="136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2"/>
      <c r="F757" s="136"/>
      <c r="G757" s="136"/>
      <c r="H757" s="136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2"/>
      <c r="F758" s="136"/>
      <c r="G758" s="136"/>
      <c r="H758" s="136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2"/>
      <c r="F759" s="136"/>
      <c r="G759" s="136"/>
      <c r="H759" s="136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2"/>
      <c r="F760" s="136"/>
      <c r="G760" s="136"/>
      <c r="H760" s="136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2"/>
      <c r="F761" s="136"/>
      <c r="G761" s="136"/>
      <c r="H761" s="136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2"/>
      <c r="F762" s="136"/>
      <c r="G762" s="136"/>
      <c r="H762" s="136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2"/>
      <c r="F763" s="136"/>
      <c r="G763" s="136"/>
      <c r="H763" s="136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2"/>
      <c r="F764" s="136"/>
      <c r="G764" s="136"/>
      <c r="H764" s="136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2"/>
      <c r="F765" s="136"/>
      <c r="G765" s="136"/>
      <c r="H765" s="136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2"/>
      <c r="F766" s="136"/>
      <c r="G766" s="136"/>
      <c r="H766" s="136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2"/>
      <c r="F767" s="136"/>
      <c r="G767" s="136"/>
      <c r="H767" s="136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2"/>
      <c r="F768" s="136"/>
      <c r="G768" s="136"/>
      <c r="H768" s="136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2"/>
      <c r="F769" s="136"/>
      <c r="G769" s="136"/>
      <c r="H769" s="136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2"/>
      <c r="F770" s="136"/>
      <c r="G770" s="136"/>
      <c r="H770" s="136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2"/>
      <c r="F771" s="136"/>
      <c r="G771" s="136"/>
      <c r="H771" s="136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2"/>
      <c r="F772" s="136"/>
      <c r="G772" s="136"/>
      <c r="H772" s="136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2"/>
      <c r="F773" s="136"/>
      <c r="G773" s="136"/>
      <c r="H773" s="136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2"/>
      <c r="F774" s="136"/>
      <c r="G774" s="136"/>
      <c r="H774" s="136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2"/>
      <c r="F775" s="136"/>
      <c r="G775" s="136"/>
      <c r="H775" s="136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2"/>
      <c r="F776" s="136"/>
      <c r="G776" s="136"/>
      <c r="H776" s="136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2"/>
      <c r="F777" s="136"/>
      <c r="G777" s="136"/>
      <c r="H777" s="136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2"/>
      <c r="F778" s="136"/>
      <c r="G778" s="136"/>
      <c r="H778" s="136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2"/>
      <c r="F779" s="136"/>
      <c r="G779" s="136"/>
      <c r="H779" s="136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2"/>
      <c r="F780" s="136"/>
      <c r="G780" s="136"/>
      <c r="H780" s="136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2"/>
      <c r="F781" s="136"/>
      <c r="G781" s="136"/>
      <c r="H781" s="136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2"/>
      <c r="F782" s="136"/>
      <c r="G782" s="136"/>
      <c r="H782" s="136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2"/>
      <c r="F783" s="136"/>
      <c r="G783" s="136"/>
      <c r="H783" s="136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2"/>
      <c r="F784" s="136"/>
      <c r="G784" s="136"/>
      <c r="H784" s="136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2"/>
      <c r="F785" s="136"/>
      <c r="G785" s="136"/>
      <c r="H785" s="136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2"/>
      <c r="F786" s="136"/>
      <c r="G786" s="136"/>
      <c r="H786" s="136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2"/>
      <c r="F787" s="136"/>
      <c r="G787" s="136"/>
      <c r="H787" s="136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2"/>
      <c r="F788" s="136"/>
      <c r="G788" s="136"/>
      <c r="H788" s="136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2"/>
      <c r="F789" s="136"/>
      <c r="G789" s="136"/>
      <c r="H789" s="136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2"/>
      <c r="F790" s="136"/>
      <c r="G790" s="136"/>
      <c r="H790" s="136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2"/>
      <c r="F791" s="136"/>
      <c r="G791" s="136"/>
      <c r="H791" s="136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2"/>
      <c r="F792" s="136"/>
      <c r="G792" s="136"/>
      <c r="H792" s="136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2"/>
      <c r="F793" s="136"/>
      <c r="G793" s="136"/>
      <c r="H793" s="136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2"/>
      <c r="F794" s="136"/>
      <c r="G794" s="136"/>
      <c r="H794" s="136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2"/>
      <c r="F795" s="136"/>
      <c r="G795" s="136"/>
      <c r="H795" s="136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2"/>
      <c r="F796" s="136"/>
      <c r="G796" s="136"/>
      <c r="H796" s="136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2"/>
      <c r="F797" s="136"/>
      <c r="G797" s="136"/>
      <c r="H797" s="136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2"/>
      <c r="F798" s="136"/>
      <c r="G798" s="136"/>
      <c r="H798" s="136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2"/>
      <c r="F799" s="136"/>
      <c r="G799" s="136"/>
      <c r="H799" s="136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2"/>
      <c r="F800" s="136"/>
      <c r="G800" s="136"/>
      <c r="H800" s="136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2"/>
      <c r="F801" s="136"/>
      <c r="G801" s="136"/>
      <c r="H801" s="136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2"/>
      <c r="F802" s="136"/>
      <c r="G802" s="136"/>
      <c r="H802" s="136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2"/>
      <c r="F803" s="136"/>
      <c r="G803" s="136"/>
      <c r="H803" s="136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2"/>
      <c r="F804" s="136"/>
      <c r="G804" s="136"/>
      <c r="H804" s="136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2"/>
      <c r="F805" s="136"/>
      <c r="G805" s="136"/>
      <c r="H805" s="136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2"/>
      <c r="F806" s="136"/>
      <c r="G806" s="136"/>
      <c r="H806" s="136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2"/>
      <c r="F807" s="136"/>
      <c r="G807" s="136"/>
      <c r="H807" s="136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2"/>
      <c r="F808" s="136"/>
      <c r="G808" s="136"/>
      <c r="H808" s="136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2"/>
      <c r="F809" s="136"/>
      <c r="G809" s="136"/>
      <c r="H809" s="136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2"/>
      <c r="F810" s="136"/>
      <c r="G810" s="136"/>
      <c r="H810" s="136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2"/>
      <c r="F811" s="136"/>
      <c r="G811" s="136"/>
      <c r="H811" s="136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2"/>
      <c r="F812" s="136"/>
      <c r="G812" s="136"/>
      <c r="H812" s="136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2"/>
      <c r="F813" s="136"/>
      <c r="G813" s="136"/>
      <c r="H813" s="136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2"/>
      <c r="F814" s="136"/>
      <c r="G814" s="136"/>
      <c r="H814" s="136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2"/>
      <c r="F815" s="136"/>
      <c r="G815" s="136"/>
      <c r="H815" s="136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2"/>
      <c r="F816" s="136"/>
      <c r="G816" s="136"/>
      <c r="H816" s="136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2"/>
      <c r="F817" s="136"/>
      <c r="G817" s="136"/>
      <c r="H817" s="136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2"/>
      <c r="F818" s="136"/>
      <c r="G818" s="136"/>
      <c r="H818" s="136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2"/>
      <c r="F819" s="136"/>
      <c r="G819" s="136"/>
      <c r="H819" s="136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2"/>
      <c r="F820" s="136"/>
      <c r="G820" s="136"/>
      <c r="H820" s="136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2"/>
      <c r="F821" s="136"/>
      <c r="G821" s="136"/>
      <c r="H821" s="136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2"/>
      <c r="F822" s="136"/>
      <c r="G822" s="136"/>
      <c r="H822" s="136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2"/>
      <c r="F823" s="136"/>
      <c r="G823" s="136"/>
      <c r="H823" s="136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2"/>
      <c r="F824" s="136"/>
      <c r="G824" s="136"/>
      <c r="H824" s="136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2"/>
      <c r="F825" s="136"/>
      <c r="G825" s="136"/>
      <c r="H825" s="136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2"/>
      <c r="F826" s="136"/>
      <c r="G826" s="136"/>
      <c r="H826" s="136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2"/>
      <c r="F827" s="136"/>
      <c r="G827" s="136"/>
      <c r="H827" s="136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2"/>
      <c r="F828" s="136"/>
      <c r="G828" s="136"/>
      <c r="H828" s="136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2"/>
      <c r="F829" s="136"/>
      <c r="G829" s="136"/>
      <c r="H829" s="136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2"/>
      <c r="F830" s="136"/>
      <c r="G830" s="136"/>
      <c r="H830" s="136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2"/>
      <c r="F831" s="136"/>
      <c r="G831" s="136"/>
      <c r="H831" s="136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2"/>
      <c r="F832" s="136"/>
      <c r="G832" s="136"/>
      <c r="H832" s="136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2"/>
      <c r="F833" s="136"/>
      <c r="G833" s="136"/>
      <c r="H833" s="136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2"/>
      <c r="F834" s="136"/>
      <c r="G834" s="136"/>
      <c r="H834" s="136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2"/>
      <c r="F835" s="136"/>
      <c r="G835" s="136"/>
      <c r="H835" s="136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2"/>
      <c r="F836" s="136"/>
      <c r="G836" s="136"/>
      <c r="H836" s="136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2"/>
      <c r="F837" s="136"/>
      <c r="G837" s="136"/>
      <c r="H837" s="136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2"/>
      <c r="F838" s="136"/>
      <c r="G838" s="136"/>
      <c r="H838" s="136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2"/>
      <c r="F839" s="136"/>
      <c r="G839" s="136"/>
      <c r="H839" s="136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2"/>
      <c r="F840" s="136"/>
      <c r="G840" s="136"/>
      <c r="H840" s="136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2"/>
      <c r="F841" s="136"/>
      <c r="G841" s="136"/>
      <c r="H841" s="136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2"/>
      <c r="F842" s="136"/>
      <c r="G842" s="136"/>
      <c r="H842" s="136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2"/>
      <c r="F843" s="136"/>
      <c r="G843" s="136"/>
      <c r="H843" s="136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2"/>
      <c r="F844" s="136"/>
      <c r="G844" s="136"/>
      <c r="H844" s="136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2"/>
      <c r="F845" s="136"/>
      <c r="G845" s="136"/>
      <c r="H845" s="136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2"/>
      <c r="F846" s="136"/>
      <c r="G846" s="136"/>
      <c r="H846" s="136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2"/>
      <c r="F847" s="136"/>
      <c r="G847" s="136"/>
      <c r="H847" s="136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2"/>
      <c r="F848" s="136"/>
      <c r="G848" s="136"/>
      <c r="H848" s="136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2"/>
      <c r="F849" s="136"/>
      <c r="G849" s="136"/>
      <c r="H849" s="136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2"/>
      <c r="F850" s="136"/>
      <c r="G850" s="136"/>
      <c r="H850" s="136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2"/>
      <c r="F851" s="136"/>
      <c r="G851" s="136"/>
      <c r="H851" s="136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2"/>
      <c r="F852" s="136"/>
      <c r="G852" s="136"/>
      <c r="H852" s="136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2"/>
      <c r="F853" s="136"/>
      <c r="G853" s="136"/>
      <c r="H853" s="136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2"/>
      <c r="F854" s="136"/>
      <c r="G854" s="136"/>
      <c r="H854" s="136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2"/>
      <c r="F855" s="136"/>
      <c r="G855" s="136"/>
      <c r="H855" s="136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2"/>
      <c r="F856" s="136"/>
      <c r="G856" s="136"/>
      <c r="H856" s="136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2"/>
      <c r="F857" s="136"/>
      <c r="G857" s="136"/>
      <c r="H857" s="136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2"/>
      <c r="F858" s="136"/>
      <c r="G858" s="136"/>
      <c r="H858" s="136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2"/>
      <c r="F859" s="136"/>
      <c r="G859" s="136"/>
      <c r="H859" s="136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2"/>
      <c r="F860" s="136"/>
      <c r="G860" s="136"/>
      <c r="H860" s="136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2"/>
      <c r="F861" s="136"/>
      <c r="G861" s="136"/>
      <c r="H861" s="136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2"/>
      <c r="F862" s="136"/>
      <c r="G862" s="136"/>
      <c r="H862" s="136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2"/>
      <c r="F863" s="136"/>
      <c r="G863" s="136"/>
      <c r="H863" s="136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2"/>
      <c r="F864" s="136"/>
      <c r="G864" s="136"/>
      <c r="H864" s="136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2"/>
      <c r="F865" s="136"/>
      <c r="G865" s="136"/>
      <c r="H865" s="136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2"/>
      <c r="F866" s="136"/>
      <c r="G866" s="136"/>
      <c r="H866" s="136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2"/>
      <c r="F867" s="136"/>
      <c r="G867" s="136"/>
      <c r="H867" s="136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2"/>
      <c r="F868" s="136"/>
      <c r="G868" s="136"/>
      <c r="H868" s="136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2"/>
      <c r="F869" s="136"/>
      <c r="G869" s="136"/>
      <c r="H869" s="136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2"/>
      <c r="F870" s="136"/>
      <c r="G870" s="136"/>
      <c r="H870" s="136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2"/>
      <c r="F871" s="136"/>
      <c r="G871" s="136"/>
      <c r="H871" s="136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2"/>
      <c r="F872" s="136"/>
      <c r="G872" s="136"/>
      <c r="H872" s="136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2"/>
      <c r="F873" s="136"/>
      <c r="G873" s="136"/>
      <c r="H873" s="136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2"/>
      <c r="F874" s="136"/>
      <c r="G874" s="136"/>
      <c r="H874" s="136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2"/>
      <c r="F875" s="136"/>
      <c r="G875" s="136"/>
      <c r="H875" s="136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2"/>
      <c r="F876" s="136"/>
      <c r="G876" s="136"/>
      <c r="H876" s="136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2"/>
      <c r="F877" s="136"/>
      <c r="G877" s="136"/>
      <c r="H877" s="136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2"/>
      <c r="F878" s="136"/>
      <c r="G878" s="136"/>
      <c r="H878" s="136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2"/>
      <c r="F879" s="136"/>
      <c r="G879" s="136"/>
      <c r="H879" s="136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2"/>
      <c r="F880" s="136"/>
      <c r="G880" s="136"/>
      <c r="H880" s="136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2"/>
      <c r="F881" s="136"/>
      <c r="G881" s="136"/>
      <c r="H881" s="136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2"/>
      <c r="F882" s="136"/>
      <c r="G882" s="136"/>
      <c r="H882" s="136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2"/>
      <c r="F883" s="136"/>
      <c r="G883" s="136"/>
      <c r="H883" s="136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2"/>
      <c r="F884" s="136"/>
      <c r="G884" s="136"/>
      <c r="H884" s="136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2"/>
      <c r="F885" s="136"/>
      <c r="G885" s="136"/>
      <c r="H885" s="136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2"/>
      <c r="F886" s="136"/>
      <c r="G886" s="136"/>
      <c r="H886" s="136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2"/>
      <c r="F887" s="136"/>
      <c r="G887" s="136"/>
      <c r="H887" s="136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2"/>
      <c r="F888" s="136"/>
      <c r="G888" s="136"/>
      <c r="H888" s="136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2"/>
      <c r="F889" s="136"/>
      <c r="G889" s="136"/>
      <c r="H889" s="136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2"/>
      <c r="F890" s="136"/>
      <c r="G890" s="136"/>
      <c r="H890" s="136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2"/>
      <c r="F891" s="136"/>
      <c r="G891" s="136"/>
      <c r="H891" s="136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2"/>
      <c r="F892" s="136"/>
      <c r="G892" s="136"/>
      <c r="H892" s="136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2"/>
      <c r="F893" s="136"/>
      <c r="G893" s="136"/>
      <c r="H893" s="136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2"/>
      <c r="F894" s="136"/>
      <c r="G894" s="136"/>
      <c r="H894" s="136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2"/>
      <c r="F895" s="136"/>
      <c r="G895" s="136"/>
      <c r="H895" s="136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2"/>
      <c r="F896" s="136"/>
      <c r="G896" s="136"/>
      <c r="H896" s="136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2"/>
      <c r="F897" s="136"/>
      <c r="G897" s="136"/>
      <c r="H897" s="136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2"/>
      <c r="F898" s="136"/>
      <c r="G898" s="136"/>
      <c r="H898" s="136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2"/>
      <c r="F899" s="136"/>
      <c r="G899" s="136"/>
      <c r="H899" s="136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2"/>
      <c r="F900" s="136"/>
      <c r="G900" s="136"/>
      <c r="H900" s="136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2"/>
      <c r="F901" s="136"/>
      <c r="G901" s="136"/>
      <c r="H901" s="136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2"/>
      <c r="F902" s="136"/>
      <c r="G902" s="136"/>
      <c r="H902" s="136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2"/>
      <c r="F903" s="136"/>
      <c r="G903" s="136"/>
      <c r="H903" s="136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2"/>
      <c r="F904" s="136"/>
      <c r="G904" s="136"/>
      <c r="H904" s="136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2"/>
      <c r="F905" s="136"/>
      <c r="G905" s="136"/>
      <c r="H905" s="136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2"/>
      <c r="F906" s="136"/>
      <c r="G906" s="136"/>
      <c r="H906" s="136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2"/>
      <c r="F907" s="136"/>
      <c r="G907" s="136"/>
      <c r="H907" s="136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2"/>
      <c r="F908" s="136"/>
      <c r="G908" s="136"/>
      <c r="H908" s="136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2"/>
      <c r="F909" s="136"/>
      <c r="G909" s="136"/>
      <c r="H909" s="136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2"/>
      <c r="F910" s="136"/>
      <c r="G910" s="136"/>
      <c r="H910" s="136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2"/>
      <c r="F911" s="136"/>
      <c r="G911" s="136"/>
      <c r="H911" s="136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2"/>
      <c r="F912" s="136"/>
      <c r="G912" s="136"/>
      <c r="H912" s="136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2"/>
      <c r="F913" s="136"/>
      <c r="G913" s="136"/>
      <c r="H913" s="136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2"/>
      <c r="F914" s="136"/>
      <c r="G914" s="136"/>
      <c r="H914" s="136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2"/>
      <c r="F915" s="136"/>
      <c r="G915" s="136"/>
      <c r="H915" s="136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2"/>
      <c r="F916" s="136"/>
      <c r="G916" s="136"/>
      <c r="H916" s="136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2"/>
      <c r="F917" s="136"/>
      <c r="G917" s="136"/>
      <c r="H917" s="136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2"/>
      <c r="F918" s="136"/>
      <c r="G918" s="136"/>
      <c r="H918" s="136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2"/>
      <c r="F919" s="136"/>
      <c r="G919" s="136"/>
      <c r="H919" s="136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2"/>
      <c r="F920" s="136"/>
      <c r="G920" s="136"/>
      <c r="H920" s="136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2"/>
      <c r="F921" s="136"/>
      <c r="G921" s="136"/>
      <c r="H921" s="136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2"/>
      <c r="F922" s="136"/>
      <c r="G922" s="136"/>
      <c r="H922" s="136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2"/>
      <c r="F923" s="136"/>
      <c r="G923" s="136"/>
      <c r="H923" s="136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2"/>
      <c r="F924" s="136"/>
      <c r="G924" s="136"/>
      <c r="H924" s="136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2"/>
      <c r="F925" s="136"/>
      <c r="G925" s="136"/>
      <c r="H925" s="136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2"/>
      <c r="F926" s="136"/>
      <c r="G926" s="136"/>
      <c r="H926" s="136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2"/>
      <c r="F927" s="136"/>
      <c r="G927" s="136"/>
      <c r="H927" s="136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2"/>
      <c r="F928" s="136"/>
      <c r="G928" s="136"/>
      <c r="H928" s="136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2"/>
      <c r="F929" s="136"/>
      <c r="G929" s="136"/>
      <c r="H929" s="136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2"/>
      <c r="F930" s="136"/>
      <c r="G930" s="136"/>
      <c r="H930" s="136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2"/>
      <c r="F931" s="136"/>
      <c r="G931" s="136"/>
      <c r="H931" s="136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2"/>
      <c r="F932" s="136"/>
      <c r="G932" s="136"/>
      <c r="H932" s="136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2"/>
      <c r="F933" s="136"/>
      <c r="G933" s="136"/>
      <c r="H933" s="136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2"/>
      <c r="F934" s="136"/>
      <c r="G934" s="136"/>
      <c r="H934" s="136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2"/>
      <c r="F935" s="136"/>
      <c r="G935" s="136"/>
      <c r="H935" s="136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2"/>
      <c r="F936" s="136"/>
      <c r="G936" s="136"/>
      <c r="H936" s="136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2"/>
      <c r="F937" s="136"/>
      <c r="G937" s="136"/>
      <c r="H937" s="136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2"/>
      <c r="F938" s="136"/>
      <c r="G938" s="136"/>
      <c r="H938" s="136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2"/>
      <c r="F939" s="136"/>
      <c r="G939" s="136"/>
      <c r="H939" s="136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2"/>
      <c r="F940" s="136"/>
      <c r="G940" s="136"/>
      <c r="H940" s="136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2"/>
      <c r="F941" s="136"/>
      <c r="G941" s="136"/>
      <c r="H941" s="136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2"/>
      <c r="F942" s="136"/>
      <c r="G942" s="136"/>
      <c r="H942" s="136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2"/>
      <c r="F943" s="136"/>
      <c r="G943" s="136"/>
      <c r="H943" s="136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2"/>
      <c r="F944" s="136"/>
      <c r="G944" s="136"/>
      <c r="H944" s="136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2"/>
      <c r="F945" s="136"/>
      <c r="G945" s="136"/>
      <c r="H945" s="136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2"/>
      <c r="F946" s="136"/>
      <c r="G946" s="136"/>
      <c r="H946" s="136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2"/>
      <c r="F947" s="136"/>
      <c r="G947" s="136"/>
      <c r="H947" s="136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2"/>
      <c r="F948" s="136"/>
      <c r="G948" s="136"/>
      <c r="H948" s="136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2"/>
      <c r="F949" s="136"/>
      <c r="G949" s="136"/>
      <c r="H949" s="136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2"/>
      <c r="F950" s="136"/>
      <c r="G950" s="136"/>
      <c r="H950" s="136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2"/>
      <c r="F951" s="136"/>
      <c r="G951" s="136"/>
      <c r="H951" s="136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2"/>
      <c r="F952" s="136"/>
      <c r="G952" s="136"/>
      <c r="H952" s="136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2"/>
      <c r="F953" s="136"/>
      <c r="G953" s="136"/>
      <c r="H953" s="136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2"/>
      <c r="F954" s="136"/>
      <c r="G954" s="136"/>
      <c r="H954" s="136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2"/>
      <c r="F955" s="136"/>
      <c r="G955" s="136"/>
      <c r="H955" s="136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2"/>
      <c r="F956" s="136"/>
      <c r="G956" s="136"/>
      <c r="H956" s="136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2"/>
      <c r="F957" s="136"/>
      <c r="G957" s="136"/>
      <c r="H957" s="136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2"/>
      <c r="F958" s="136"/>
      <c r="G958" s="136"/>
      <c r="H958" s="136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2"/>
      <c r="F959" s="136"/>
      <c r="G959" s="136"/>
      <c r="H959" s="136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2"/>
      <c r="F960" s="136"/>
      <c r="G960" s="136"/>
      <c r="H960" s="136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2"/>
      <c r="F961" s="136"/>
      <c r="G961" s="136"/>
      <c r="H961" s="136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2"/>
      <c r="F962" s="136"/>
      <c r="G962" s="136"/>
      <c r="H962" s="136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2"/>
      <c r="F963" s="136"/>
      <c r="G963" s="136"/>
      <c r="H963" s="136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2"/>
      <c r="F964" s="136"/>
      <c r="G964" s="136"/>
      <c r="H964" s="136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2"/>
      <c r="F965" s="136"/>
      <c r="G965" s="136"/>
      <c r="H965" s="136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2"/>
      <c r="F966" s="136"/>
      <c r="G966" s="136"/>
      <c r="H966" s="136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2"/>
      <c r="F967" s="136"/>
      <c r="G967" s="136"/>
      <c r="H967" s="136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2"/>
      <c r="F968" s="136"/>
      <c r="G968" s="136"/>
      <c r="H968" s="136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2"/>
      <c r="F969" s="136"/>
      <c r="G969" s="136"/>
      <c r="H969" s="136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2"/>
      <c r="F970" s="136"/>
      <c r="G970" s="136"/>
      <c r="H970" s="136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2"/>
      <c r="F971" s="136"/>
      <c r="G971" s="136"/>
      <c r="H971" s="136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2"/>
      <c r="F972" s="136"/>
      <c r="G972" s="136"/>
      <c r="H972" s="136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2"/>
      <c r="F973" s="136"/>
      <c r="G973" s="136"/>
      <c r="H973" s="136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2"/>
      <c r="F974" s="136"/>
      <c r="G974" s="136"/>
      <c r="H974" s="136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2"/>
      <c r="F975" s="136"/>
      <c r="G975" s="136"/>
      <c r="H975" s="136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2"/>
      <c r="F976" s="136"/>
      <c r="G976" s="136"/>
      <c r="H976" s="136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2"/>
      <c r="F977" s="136"/>
      <c r="G977" s="136"/>
      <c r="H977" s="136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2"/>
      <c r="F978" s="136"/>
      <c r="G978" s="136"/>
      <c r="H978" s="136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2"/>
      <c r="F979" s="136"/>
      <c r="G979" s="136"/>
      <c r="H979" s="136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2"/>
      <c r="F980" s="136"/>
      <c r="G980" s="136"/>
      <c r="H980" s="136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2"/>
      <c r="F981" s="136"/>
      <c r="G981" s="136"/>
      <c r="H981" s="136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2"/>
      <c r="F982" s="136"/>
      <c r="G982" s="136"/>
      <c r="H982" s="136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2"/>
      <c r="F983" s="136"/>
      <c r="G983" s="136"/>
      <c r="H983" s="136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2"/>
      <c r="F984" s="136"/>
      <c r="G984" s="136"/>
      <c r="H984" s="136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2"/>
      <c r="F985" s="136"/>
      <c r="G985" s="136"/>
      <c r="H985" s="136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2"/>
      <c r="F986" s="136"/>
      <c r="G986" s="136"/>
      <c r="H986" s="136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2"/>
      <c r="F987" s="136"/>
      <c r="G987" s="136"/>
      <c r="H987" s="136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2"/>
      <c r="F988" s="136"/>
      <c r="G988" s="136"/>
      <c r="H988" s="136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2"/>
      <c r="F989" s="136"/>
      <c r="G989" s="136"/>
      <c r="H989" s="136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2"/>
      <c r="F990" s="136"/>
      <c r="G990" s="136"/>
      <c r="H990" s="136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2"/>
      <c r="F991" s="136"/>
      <c r="G991" s="136"/>
      <c r="H991" s="136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2"/>
      <c r="F992" s="136"/>
      <c r="G992" s="136"/>
      <c r="H992" s="136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2"/>
      <c r="F993" s="136"/>
      <c r="G993" s="136"/>
      <c r="H993" s="136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2"/>
      <c r="F994" s="136"/>
      <c r="G994" s="136"/>
      <c r="H994" s="136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2"/>
      <c r="F995" s="136"/>
      <c r="G995" s="136"/>
      <c r="H995" s="136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2"/>
      <c r="F996" s="136"/>
      <c r="G996" s="136"/>
      <c r="H996" s="136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2"/>
      <c r="F997" s="136"/>
      <c r="G997" s="136"/>
      <c r="H997" s="136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2"/>
      <c r="F998" s="136"/>
      <c r="G998" s="136"/>
      <c r="H998" s="136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2"/>
      <c r="F999" s="136"/>
      <c r="G999" s="136"/>
      <c r="H999" s="136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2"/>
      <c r="F1000" s="136"/>
      <c r="G1000" s="136"/>
      <c r="H1000" s="136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C181:C1048576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AG36" sqref="AG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50" t="s">
        <v>894</v>
      </c>
      <c r="AJ1" s="151" t="s">
        <v>895</v>
      </c>
      <c r="AK1" s="152" t="s">
        <v>896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pane xSplit="4" ySplit="3" topLeftCell="L4" activePane="bottomRight" state="frozen"/>
      <selection pane="topRight" activeCell="E1" sqref="E1"/>
      <selection pane="bottomLeft" activeCell="A4" sqref="A4"/>
      <selection pane="bottomRight" activeCell="H4" sqref="H4:H1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4.66406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1640625" style="5" bestFit="1" customWidth="1"/>
    <col min="20" max="20" width="13.5" style="5" bestFit="1" customWidth="1"/>
    <col min="21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121" t="s">
        <v>893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/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822</v>
      </c>
      <c r="B4" s="10" t="s">
        <v>831</v>
      </c>
      <c r="C4" s="5" t="str">
        <f>LEFT(D4,8)</f>
        <v>GCPR_inc</v>
      </c>
      <c r="D4" s="11" t="s">
        <v>879</v>
      </c>
      <c r="F4" s="5" t="str">
        <f>D4&amp;"_i"</f>
        <v>GCPR_inc_20_i</v>
      </c>
      <c r="G4" s="5" t="s">
        <v>760</v>
      </c>
      <c r="H4" s="5" t="s">
        <v>918</v>
      </c>
      <c r="L4" s="5">
        <v>30</v>
      </c>
      <c r="M4" s="5" t="s">
        <v>315</v>
      </c>
      <c r="N4" s="5">
        <v>20</v>
      </c>
      <c r="O4" s="5" t="s">
        <v>310</v>
      </c>
      <c r="S4" s="5">
        <v>0.88319999999999999</v>
      </c>
      <c r="T4" s="5" t="s">
        <v>318</v>
      </c>
      <c r="U4" s="5">
        <v>-26.07</v>
      </c>
      <c r="Z4" s="5">
        <v>117.01</v>
      </c>
      <c r="AC4" s="5">
        <v>1.117</v>
      </c>
    </row>
    <row r="5" spans="1:31">
      <c r="A5" s="20" t="s">
        <v>822</v>
      </c>
      <c r="B5" s="10" t="s">
        <v>831</v>
      </c>
      <c r="C5" s="5" t="str">
        <f t="shared" ref="C5:C17" si="0">LEFT(D5,8)</f>
        <v>GCPR_inc</v>
      </c>
      <c r="D5" s="11" t="s">
        <v>880</v>
      </c>
      <c r="F5" s="5" t="str">
        <f t="shared" ref="F5:F17" si="1">D5&amp;"_i"</f>
        <v>GCPR_inc_40_i</v>
      </c>
      <c r="G5" s="5" t="s">
        <v>760</v>
      </c>
      <c r="H5" s="5" t="s">
        <v>918</v>
      </c>
      <c r="L5" s="5">
        <v>30</v>
      </c>
      <c r="M5" s="5" t="s">
        <v>315</v>
      </c>
      <c r="N5" s="5">
        <v>20</v>
      </c>
      <c r="O5" s="5" t="s">
        <v>310</v>
      </c>
      <c r="S5" s="5">
        <v>0.92640000000000011</v>
      </c>
      <c r="T5" s="5" t="s">
        <v>318</v>
      </c>
      <c r="U5" s="5">
        <v>-24.2</v>
      </c>
      <c r="Z5" s="5">
        <v>-16.16</v>
      </c>
      <c r="AC5" s="5">
        <v>0.98380000000000001</v>
      </c>
    </row>
    <row r="6" spans="1:31">
      <c r="A6" s="20" t="s">
        <v>822</v>
      </c>
      <c r="B6" s="10" t="s">
        <v>831</v>
      </c>
      <c r="C6" s="5" t="str">
        <f t="shared" si="0"/>
        <v>GCPU_inc</v>
      </c>
      <c r="D6" s="11" t="s">
        <v>881</v>
      </c>
      <c r="F6" s="5" t="str">
        <f t="shared" si="1"/>
        <v>GCPU_inc_20_i</v>
      </c>
      <c r="G6" s="5" t="s">
        <v>760</v>
      </c>
      <c r="H6" s="5" t="s">
        <v>918</v>
      </c>
      <c r="L6" s="5">
        <v>30</v>
      </c>
      <c r="M6" s="5" t="s">
        <v>315</v>
      </c>
      <c r="N6" s="5">
        <v>20</v>
      </c>
      <c r="O6" s="5" t="s">
        <v>310</v>
      </c>
      <c r="U6" s="5">
        <v>-25.94</v>
      </c>
      <c r="Z6" s="5">
        <v>139.1</v>
      </c>
      <c r="AC6" s="5">
        <v>1.1456</v>
      </c>
    </row>
    <row r="7" spans="1:31">
      <c r="A7" s="20" t="s">
        <v>822</v>
      </c>
      <c r="B7" s="10" t="s">
        <v>831</v>
      </c>
      <c r="C7" s="5" t="str">
        <f t="shared" si="0"/>
        <v>GCPU_inc</v>
      </c>
      <c r="D7" s="11" t="s">
        <v>882</v>
      </c>
      <c r="F7" s="5" t="str">
        <f t="shared" si="1"/>
        <v>GCPU_inc_40_i</v>
      </c>
      <c r="G7" s="5" t="s">
        <v>760</v>
      </c>
      <c r="H7" s="5" t="s">
        <v>918</v>
      </c>
      <c r="L7" s="5">
        <v>30</v>
      </c>
      <c r="M7" s="5" t="s">
        <v>315</v>
      </c>
      <c r="N7" s="5">
        <v>20</v>
      </c>
      <c r="O7" s="5" t="s">
        <v>310</v>
      </c>
      <c r="U7" s="5">
        <v>-23.98</v>
      </c>
      <c r="Z7" s="5">
        <v>112.9</v>
      </c>
      <c r="AC7" s="5">
        <v>1.1192</v>
      </c>
    </row>
    <row r="8" spans="1:31">
      <c r="A8" s="20" t="s">
        <v>822</v>
      </c>
      <c r="B8" s="10" t="s">
        <v>831</v>
      </c>
      <c r="C8" s="5" t="str">
        <f t="shared" si="0"/>
        <v>GCPL_inc</v>
      </c>
      <c r="D8" s="12" t="s">
        <v>883</v>
      </c>
      <c r="F8" s="5" t="str">
        <f t="shared" si="1"/>
        <v>GCPL_inc_20_i</v>
      </c>
      <c r="G8" s="5" t="s">
        <v>760</v>
      </c>
      <c r="H8" s="5" t="s">
        <v>918</v>
      </c>
      <c r="L8" s="5">
        <v>30</v>
      </c>
      <c r="M8" s="5" t="s">
        <v>315</v>
      </c>
      <c r="N8" s="5">
        <v>20</v>
      </c>
      <c r="O8" s="5" t="s">
        <v>310</v>
      </c>
      <c r="S8" s="5">
        <v>0.82800000000000007</v>
      </c>
      <c r="T8" s="5" t="s">
        <v>318</v>
      </c>
      <c r="U8" s="5">
        <v>-26.77</v>
      </c>
      <c r="Z8" s="5">
        <v>157.80000000000001</v>
      </c>
      <c r="AC8" s="5">
        <v>1.1644000000000001</v>
      </c>
    </row>
    <row r="9" spans="1:31">
      <c r="A9" s="20" t="s">
        <v>822</v>
      </c>
      <c r="B9" s="10" t="s">
        <v>831</v>
      </c>
      <c r="C9" s="5" t="str">
        <f t="shared" si="0"/>
        <v>GCPL_inc</v>
      </c>
      <c r="D9" s="12" t="s">
        <v>884</v>
      </c>
      <c r="F9" s="5" t="str">
        <f t="shared" si="1"/>
        <v>GCPL_inc_40_i</v>
      </c>
      <c r="G9" s="5" t="s">
        <v>760</v>
      </c>
      <c r="H9" s="5" t="s">
        <v>918</v>
      </c>
      <c r="L9" s="5">
        <v>30</v>
      </c>
      <c r="M9" s="5" t="s">
        <v>315</v>
      </c>
      <c r="N9" s="5">
        <v>20</v>
      </c>
      <c r="O9" s="5" t="s">
        <v>310</v>
      </c>
      <c r="S9" s="5">
        <v>0.4224</v>
      </c>
      <c r="T9" s="5" t="s">
        <v>318</v>
      </c>
      <c r="U9" s="5">
        <v>-23.86</v>
      </c>
      <c r="Z9" s="5">
        <v>119.9</v>
      </c>
      <c r="AC9" s="5">
        <v>1.1263000000000001</v>
      </c>
    </row>
    <row r="10" spans="1:31">
      <c r="A10" s="20" t="s">
        <v>822</v>
      </c>
      <c r="B10" s="10" t="s">
        <v>831</v>
      </c>
      <c r="C10" s="5" t="str">
        <f t="shared" si="0"/>
        <v>BCPR_inc</v>
      </c>
      <c r="D10" s="12" t="s">
        <v>885</v>
      </c>
      <c r="F10" s="5" t="str">
        <f t="shared" si="1"/>
        <v>BCPR_inc_20_i</v>
      </c>
      <c r="G10" s="5" t="s">
        <v>760</v>
      </c>
      <c r="H10" s="5" t="s">
        <v>918</v>
      </c>
      <c r="L10" s="5">
        <v>30</v>
      </c>
      <c r="M10" s="5" t="s">
        <v>315</v>
      </c>
      <c r="N10" s="5">
        <v>20</v>
      </c>
      <c r="O10" s="5" t="s">
        <v>310</v>
      </c>
      <c r="S10" s="5">
        <v>1.0584</v>
      </c>
      <c r="T10" s="5" t="s">
        <v>318</v>
      </c>
      <c r="U10" s="5">
        <v>-23.86</v>
      </c>
    </row>
    <row r="11" spans="1:31">
      <c r="A11" s="20" t="s">
        <v>822</v>
      </c>
      <c r="B11" s="10" t="s">
        <v>831</v>
      </c>
      <c r="C11" s="5" t="str">
        <f t="shared" si="0"/>
        <v>BCPR_inc</v>
      </c>
      <c r="D11" s="12" t="s">
        <v>886</v>
      </c>
      <c r="F11" s="5" t="str">
        <f t="shared" si="1"/>
        <v>BCPR_inc_40_i</v>
      </c>
      <c r="G11" s="5" t="s">
        <v>760</v>
      </c>
      <c r="H11" s="5" t="s">
        <v>918</v>
      </c>
      <c r="L11" s="5">
        <v>30</v>
      </c>
      <c r="M11" s="5" t="s">
        <v>315</v>
      </c>
      <c r="N11" s="5">
        <v>20</v>
      </c>
      <c r="O11" s="5" t="s">
        <v>310</v>
      </c>
      <c r="S11" s="5">
        <v>0.96239999999999992</v>
      </c>
      <c r="T11" s="5" t="s">
        <v>318</v>
      </c>
      <c r="U11" s="5">
        <v>-24.52</v>
      </c>
    </row>
    <row r="12" spans="1:31">
      <c r="A12" s="20" t="s">
        <v>822</v>
      </c>
      <c r="B12" s="10" t="s">
        <v>832</v>
      </c>
      <c r="C12" s="5" t="str">
        <f t="shared" si="0"/>
        <v>NFPR_inc</v>
      </c>
      <c r="D12" s="12" t="s">
        <v>887</v>
      </c>
      <c r="F12" s="5" t="str">
        <f t="shared" si="1"/>
        <v>NFPR_inc_20_i</v>
      </c>
      <c r="G12" s="5" t="s">
        <v>760</v>
      </c>
      <c r="H12" s="5" t="s">
        <v>918</v>
      </c>
      <c r="L12" s="5">
        <v>30</v>
      </c>
      <c r="M12" s="5" t="s">
        <v>315</v>
      </c>
      <c r="N12" s="5">
        <v>20</v>
      </c>
      <c r="O12" s="5" t="s">
        <v>310</v>
      </c>
      <c r="S12" s="5">
        <v>0.92399999999999993</v>
      </c>
      <c r="T12" s="5" t="s">
        <v>318</v>
      </c>
      <c r="U12" s="5">
        <v>-24.274999999999999</v>
      </c>
      <c r="Z12" s="5">
        <v>127.52</v>
      </c>
      <c r="AC12" s="5">
        <v>1.1274999999999999</v>
      </c>
    </row>
    <row r="13" spans="1:31">
      <c r="A13" s="20" t="s">
        <v>822</v>
      </c>
      <c r="B13" s="10" t="s">
        <v>832</v>
      </c>
      <c r="C13" s="5" t="str">
        <f t="shared" si="0"/>
        <v>NFPR_inc</v>
      </c>
      <c r="D13" s="12" t="s">
        <v>888</v>
      </c>
      <c r="F13" s="5" t="str">
        <f t="shared" si="1"/>
        <v>NFPR_inc_40_i</v>
      </c>
      <c r="G13" s="5" t="s">
        <v>760</v>
      </c>
      <c r="H13" s="5" t="s">
        <v>918</v>
      </c>
      <c r="L13" s="5">
        <v>30</v>
      </c>
      <c r="M13" s="5" t="s">
        <v>315</v>
      </c>
      <c r="N13" s="5">
        <v>20</v>
      </c>
      <c r="O13" s="5" t="s">
        <v>310</v>
      </c>
      <c r="S13" s="5">
        <v>0.38400000000000001</v>
      </c>
      <c r="T13" s="5" t="s">
        <v>318</v>
      </c>
      <c r="U13" s="5">
        <v>-22.2</v>
      </c>
      <c r="Z13" s="5">
        <v>-136.655</v>
      </c>
      <c r="AC13" s="5">
        <v>0.86334999999999995</v>
      </c>
    </row>
    <row r="14" spans="1:31">
      <c r="A14" s="20" t="s">
        <v>822</v>
      </c>
      <c r="B14" s="10" t="s">
        <v>832</v>
      </c>
      <c r="C14" s="5" t="str">
        <f t="shared" si="0"/>
        <v>NFPU_inc</v>
      </c>
      <c r="D14" s="12" t="s">
        <v>889</v>
      </c>
      <c r="F14" s="5" t="str">
        <f t="shared" si="1"/>
        <v>NFPU_inc_20_i</v>
      </c>
      <c r="G14" s="5" t="s">
        <v>760</v>
      </c>
      <c r="H14" s="5" t="s">
        <v>918</v>
      </c>
      <c r="L14" s="5">
        <v>30</v>
      </c>
      <c r="M14" s="5" t="s">
        <v>315</v>
      </c>
      <c r="N14" s="5">
        <v>20</v>
      </c>
      <c r="O14" s="5" t="s">
        <v>310</v>
      </c>
      <c r="S14" s="5">
        <v>0.77759999999999996</v>
      </c>
      <c r="T14" s="5" t="s">
        <v>318</v>
      </c>
      <c r="U14" s="5">
        <v>-24.53</v>
      </c>
      <c r="Z14" s="5">
        <v>125.2</v>
      </c>
      <c r="AC14" s="5">
        <v>1.1315999999999999</v>
      </c>
    </row>
    <row r="15" spans="1:31">
      <c r="A15" s="20" t="s">
        <v>822</v>
      </c>
      <c r="B15" s="10" t="s">
        <v>832</v>
      </c>
      <c r="C15" s="5" t="str">
        <f t="shared" si="0"/>
        <v>NFPU_inc</v>
      </c>
      <c r="D15" s="12" t="s">
        <v>890</v>
      </c>
      <c r="F15" s="5" t="str">
        <f t="shared" si="1"/>
        <v>NFPU_inc_40_i</v>
      </c>
      <c r="G15" s="5" t="s">
        <v>760</v>
      </c>
      <c r="H15" s="5" t="s">
        <v>918</v>
      </c>
      <c r="L15" s="5">
        <v>30</v>
      </c>
      <c r="M15" s="5" t="s">
        <v>315</v>
      </c>
      <c r="N15" s="5">
        <v>20</v>
      </c>
      <c r="O15" s="5" t="s">
        <v>310</v>
      </c>
      <c r="S15" s="5">
        <v>0.28800000000000003</v>
      </c>
      <c r="T15" s="5" t="s">
        <v>318</v>
      </c>
      <c r="U15" s="5">
        <v>-21.33</v>
      </c>
      <c r="Z15" s="5">
        <v>-8.3000000000000007</v>
      </c>
      <c r="AC15" s="5">
        <v>0.99729999999999996</v>
      </c>
    </row>
    <row r="16" spans="1:31">
      <c r="A16" s="20" t="s">
        <v>822</v>
      </c>
      <c r="B16" s="10" t="s">
        <v>832</v>
      </c>
      <c r="C16" s="5" t="str">
        <f t="shared" si="0"/>
        <v>NFPL_inc</v>
      </c>
      <c r="D16" s="12" t="s">
        <v>891</v>
      </c>
      <c r="F16" s="5" t="str">
        <f t="shared" si="1"/>
        <v>NFPL_inc_20_i</v>
      </c>
      <c r="G16" s="5" t="s">
        <v>760</v>
      </c>
      <c r="H16" s="5" t="s">
        <v>918</v>
      </c>
      <c r="L16" s="5">
        <v>30</v>
      </c>
      <c r="M16" s="5" t="s">
        <v>315</v>
      </c>
      <c r="N16" s="5">
        <v>20</v>
      </c>
      <c r="O16" s="5" t="s">
        <v>310</v>
      </c>
      <c r="U16" s="5">
        <v>-23.86</v>
      </c>
      <c r="Z16" s="5">
        <v>121</v>
      </c>
      <c r="AC16" s="5">
        <v>1.1274</v>
      </c>
    </row>
    <row r="17" spans="1:15">
      <c r="A17" s="20" t="s">
        <v>822</v>
      </c>
      <c r="B17" s="10" t="s">
        <v>832</v>
      </c>
      <c r="C17" s="5" t="str">
        <f t="shared" si="0"/>
        <v>NFPL_inc</v>
      </c>
      <c r="D17" s="12" t="s">
        <v>892</v>
      </c>
      <c r="F17" s="5" t="str">
        <f t="shared" si="1"/>
        <v>NFPL_inc_40_i</v>
      </c>
      <c r="G17" s="5" t="s">
        <v>760</v>
      </c>
      <c r="H17" s="5" t="s">
        <v>918</v>
      </c>
      <c r="L17" s="5">
        <v>30</v>
      </c>
      <c r="M17" s="5" t="s">
        <v>315</v>
      </c>
      <c r="N17" s="5">
        <v>20</v>
      </c>
      <c r="O17" s="5" t="s">
        <v>310</v>
      </c>
    </row>
    <row r="18" spans="1:15">
      <c r="A18" s="14"/>
      <c r="B18" s="12"/>
      <c r="C18" s="5"/>
      <c r="D18" s="12"/>
    </row>
    <row r="19" spans="1:15">
      <c r="A19" s="14"/>
      <c r="B19" s="12"/>
      <c r="C19" s="5"/>
      <c r="D19" s="12"/>
    </row>
    <row r="20" spans="1:15">
      <c r="A20" s="14"/>
      <c r="B20" s="12"/>
      <c r="C20" s="5"/>
      <c r="D20" s="12"/>
    </row>
    <row r="21" spans="1:15">
      <c r="A21" s="14"/>
      <c r="B21" s="12"/>
      <c r="C21" s="5"/>
      <c r="D21" s="12"/>
    </row>
    <row r="22" spans="1:15">
      <c r="A22" s="14"/>
      <c r="B22" s="12"/>
      <c r="C22" s="5"/>
      <c r="D22" s="12"/>
    </row>
    <row r="23" spans="1:15">
      <c r="A23" s="14"/>
      <c r="B23" s="12"/>
      <c r="C23" s="5"/>
      <c r="D23" s="12"/>
    </row>
    <row r="24" spans="1:15">
      <c r="A24" s="14"/>
      <c r="B24" s="12"/>
      <c r="C24" s="5"/>
      <c r="D24" s="12"/>
    </row>
    <row r="25" spans="1:15">
      <c r="A25" s="14"/>
      <c r="B25" s="12"/>
      <c r="C25" s="5"/>
      <c r="D25" s="12"/>
    </row>
    <row r="26" spans="1:15">
      <c r="A26" s="14"/>
      <c r="B26" s="12"/>
      <c r="C26" s="5"/>
      <c r="D26" s="12"/>
    </row>
    <row r="27" spans="1:15">
      <c r="A27" s="14"/>
      <c r="B27" s="12"/>
      <c r="C27" s="5"/>
      <c r="D27" s="12"/>
    </row>
    <row r="28" spans="1:15">
      <c r="A28" s="14"/>
      <c r="B28" s="12"/>
      <c r="C28" s="5"/>
      <c r="D28" s="12"/>
    </row>
    <row r="29" spans="1:15">
      <c r="A29" s="14"/>
      <c r="B29" s="12"/>
      <c r="C29" s="5"/>
      <c r="D29" s="12"/>
    </row>
    <row r="30" spans="1:15">
      <c r="A30" s="14"/>
      <c r="B30" s="12"/>
      <c r="C30" s="5"/>
      <c r="D30" s="12"/>
    </row>
    <row r="31" spans="1:15">
      <c r="A31" s="14"/>
      <c r="B31" s="12"/>
      <c r="C31" s="5"/>
      <c r="D31" s="12"/>
    </row>
    <row r="32" spans="1:15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12" sqref="A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2019-06-04T11:07:30Z</dcterms:modified>
</cp:coreProperties>
</file>