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ready for upload\"/>
    </mc:Choice>
  </mc:AlternateContent>
  <bookViews>
    <workbookView xWindow="0" yWindow="0" windowWidth="20740" windowHeight="1176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96" i="1" l="1"/>
  <c r="H96" i="1"/>
  <c r="G34" i="1"/>
  <c r="H34" i="1"/>
  <c r="G41" i="1"/>
  <c r="H41" i="1"/>
  <c r="G40" i="1"/>
  <c r="H40" i="1"/>
  <c r="G53" i="1"/>
  <c r="H53" i="1"/>
  <c r="G94" i="1"/>
  <c r="H94" i="1"/>
  <c r="G102" i="1"/>
  <c r="H102" i="1"/>
  <c r="G52" i="1"/>
  <c r="H52" i="1"/>
  <c r="G129" i="1"/>
  <c r="H129" i="1"/>
  <c r="G127" i="1"/>
  <c r="H127" i="1"/>
  <c r="G125" i="1"/>
  <c r="H125" i="1"/>
  <c r="G114" i="1"/>
  <c r="H114" i="1"/>
  <c r="G97" i="1"/>
  <c r="H97" i="1"/>
  <c r="G113" i="1"/>
  <c r="H113" i="1"/>
  <c r="G112" i="1"/>
  <c r="H112" i="1"/>
  <c r="G111" i="1"/>
  <c r="H111" i="1"/>
  <c r="G98" i="1"/>
  <c r="H98" i="1"/>
  <c r="G84" i="1"/>
  <c r="H84" i="1"/>
  <c r="G51" i="1"/>
  <c r="H51" i="1"/>
  <c r="G50" i="1"/>
  <c r="H50" i="1"/>
  <c r="G49" i="1"/>
  <c r="H49" i="1"/>
  <c r="G48" i="1"/>
  <c r="H48" i="1"/>
  <c r="G45" i="1"/>
  <c r="H45" i="1"/>
  <c r="G28" i="1"/>
  <c r="H28" i="1"/>
  <c r="H133" i="1"/>
  <c r="G133" i="1"/>
  <c r="H132" i="1"/>
  <c r="G132" i="1"/>
  <c r="H131" i="1"/>
  <c r="G131" i="1"/>
  <c r="H130" i="1"/>
  <c r="G130" i="1"/>
  <c r="H128" i="1"/>
  <c r="G128" i="1"/>
  <c r="H126" i="1"/>
  <c r="G126" i="1"/>
  <c r="H124" i="1"/>
  <c r="G124" i="1"/>
  <c r="H123" i="1"/>
  <c r="G123" i="1"/>
  <c r="H122" i="1"/>
  <c r="G122" i="1"/>
  <c r="H121" i="1"/>
  <c r="G121" i="1"/>
  <c r="H120" i="1"/>
  <c r="G120" i="1"/>
  <c r="H119" i="1"/>
  <c r="G119" i="1"/>
  <c r="H118" i="1"/>
  <c r="G118" i="1"/>
  <c r="H117" i="1"/>
  <c r="G117" i="1"/>
  <c r="H116" i="1"/>
  <c r="G116" i="1"/>
  <c r="H115" i="1"/>
  <c r="G115"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<sst xmlns="http://schemas.openxmlformats.org/spreadsheetml/2006/main" count="16753" uniqueCount="16719">
  <si>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</si>
  <si>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</si>
  <si>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</si>
  <si>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</si>
  <si>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</si>
  <si>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</si>
  <si>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</si>
  <si>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</si>
  <si>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</si>
  <si>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</si>
  <si>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</si>
  <si>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</si>
  <si>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</si>
  <si>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</si>
  <si>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</si>
  <si>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</si>
  <si>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</si>
  <si>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</si>
  <si>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</si>
  <si>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</si>
  <si>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</si>
  <si>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</si>
  <si>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</si>
  <si>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</si>
  <si>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</si>
  <si>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</si>
  <si>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</si>
  <si>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</si>
  <si>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</si>
  <si>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</si>
  <si>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</si>
  <si>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</si>
  <si>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</si>
  <si>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</si>
  <si>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</si>
  <si>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</si>
  <si>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</si>
  <si>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</si>
  <si>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</si>
  <si>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</si>
  <si>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</si>
  <si>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</si>
  <si>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</si>
  <si>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</si>
  <si>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</si>
  <si>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</si>
  <si>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</si>
  <si>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</si>
  <si>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</si>
  <si>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</si>
  <si>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</si>
  <si>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</si>
  <si>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</si>
  <si>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</si>
  <si>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</si>
  <si>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</si>
  <si>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</si>
  <si>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</si>
  <si>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</si>
  <si>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</si>
  <si>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</si>
  <si>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</si>
  <si>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</si>
  <si>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</si>
  <si>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</si>
  <si>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</si>
  <si>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</si>
  <si>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</si>
  <si>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</si>
  <si>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</si>
  <si>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</si>
  <si>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</si>
  <si>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</si>
  <si>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</si>
  <si>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</si>
  <si>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</si>
  <si>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</si>
  <si>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</si>
  <si>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</si>
  <si>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</si>
  <si>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</si>
  <si>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</si>
  <si>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</si>
  <si>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</si>
  <si>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</si>
  <si>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</si>
  <si>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</si>
  <si>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</si>
  <si>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</si>
  <si>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</si>
  <si>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</si>
  <si>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</si>
  <si>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</si>
  <si>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</si>
  <si>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</si>
  <si>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</si>
  <si>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</si>
  <si>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</si>
  <si>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</si>
  <si>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</si>
  <si>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</si>
  <si>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</si>
  <si>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</si>
  <si>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</si>
  <si>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</si>
  <si>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</si>
  <si>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</si>
  <si>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</si>
  <si>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</si>
  <si>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</si>
  <si>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</si>
  <si>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</si>
  <si>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</si>
  <si>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</si>
  <si>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</si>
  <si>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</si>
  <si>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</si>
  <si>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</si>
  <si>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</si>
  <si>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</si>
  <si>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</si>
  <si>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</si>
  <si>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</si>
  <si>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</si>
  <si>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</si>
  <si>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</si>
  <si>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</si>
  <si>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</si>
  <si>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</si>
  <si>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</si>
  <si>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</si>
  <si>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</si>
  <si>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</si>
  <si>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</si>
  <si>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</si>
  <si>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</si>
  <si>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</si>
  <si>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</si>
  <si>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</si>
  <si>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</si>
  <si>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</si>
  <si>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</si>
  <si>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</si>
  <si>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</si>
  <si>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</si>
  <si>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</si>
  <si>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</si>
  <si>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</si>
  <si>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</si>
  <si>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</si>
  <si>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</si>
  <si>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</si>
  <si>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</si>
  <si>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</si>
  <si>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</si>
  <si>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</si>
  <si>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</si>
  <si>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</si>
  <si>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</si>
  <si>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</si>
  <si>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</si>
  <si>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</si>
  <si>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</si>
  <si>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</si>
  <si>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</si>
  <si>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</si>
  <si>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</si>
  <si>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</si>
  <si>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</si>
  <si>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</si>
  <si>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</si>
  <si>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</si>
  <si>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</si>
  <si>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</si>
  <si>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</si>
  <si>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</si>
  <si>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</si>
  <si>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</si>
  <si>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</si>
  <si>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</si>
  <si>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</si>
  <si>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</si>
  <si>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</si>
  <si>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</si>
  <si>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</si>
  <si>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</si>
  <si>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</si>
  <si>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</si>
  <si>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</si>
  <si>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</si>
  <si>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</si>
  <si>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</si>
  <si>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</si>
  <si>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</si>
  <si>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</si>
  <si>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</si>
  <si>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</si>
  <si>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</si>
  <si>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</si>
  <si>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</si>
  <si>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</si>
  <si>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</si>
  <si>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</si>
  <si>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</si>
  <si>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</si>
  <si>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</si>
  <si>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</si>
  <si>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</si>
  <si>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</si>
  <si>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</si>
  <si>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</si>
  <si>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</si>
  <si>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</si>
  <si>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</si>
  <si>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</si>
  <si>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</si>
  <si>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</si>
  <si>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</si>
  <si>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</si>
  <si>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</si>
  <si>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</si>
  <si>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</si>
  <si>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</si>
  <si>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</si>
  <si>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</si>
  <si>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</si>
  <si>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</si>
  <si>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</si>
  <si>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</si>
  <si>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</si>
  <si>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</si>
  <si>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</si>
  <si>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</si>
  <si>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</si>
  <si>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</si>
  <si>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</si>
  <si>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</si>
  <si>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</si>
  <si>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</si>
  <si>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</si>
  <si>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</si>
  <si>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</si>
  <si>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</si>
  <si>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</si>
  <si>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</si>
  <si>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</si>
  <si>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</si>
  <si>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</si>
  <si>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</si>
  <si>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</si>
  <si>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</si>
  <si>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</si>
  <si>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</si>
  <si>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</si>
  <si>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</si>
  <si>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</si>
  <si>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</si>
  <si>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</si>
  <si>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</si>
  <si>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</si>
  <si>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</si>
  <si>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</si>
  <si>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</si>
  <si>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</si>
  <si>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</si>
  <si>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</si>
  <si>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</si>
  <si>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</si>
  <si>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</si>
  <si>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</si>
  <si>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</si>
  <si>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</si>
  <si>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</si>
  <si>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</si>
  <si>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</si>
  <si>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</si>
  <si>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</si>
  <si>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</si>
  <si>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</si>
  <si>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</si>
  <si>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</si>
  <si>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</si>
  <si>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</si>
  <si>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</si>
  <si>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</si>
  <si>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</si>
  <si>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</si>
  <si>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</si>
  <si>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</si>
  <si>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</si>
  <si>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</si>
  <si>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</si>
  <si>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</si>
  <si>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</si>
  <si>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</si>
  <si>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</si>
  <si>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</si>
  <si>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</si>
  <si>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</si>
  <si>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</si>
  <si>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</si>
  <si>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</si>
  <si>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</si>
  <si>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</si>
  <si>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</si>
  <si>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</si>
  <si>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</si>
  <si>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</si>
  <si>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</si>
  <si>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</si>
  <si>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</si>
  <si>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</si>
  <si>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</si>
  <si>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</si>
  <si>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</si>
  <si>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</si>
  <si>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</si>
  <si>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</si>
  <si>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</si>
  <si>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</si>
  <si>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</si>
  <si>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</si>
  <si>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</si>
  <si>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</si>
  <si>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</si>
  <si>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</si>
  <si>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</si>
  <si>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</si>
  <si>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</si>
  <si>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</si>
  <si>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</si>
  <si>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</si>
  <si>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</si>
  <si>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</si>
  <si>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</si>
  <si>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</si>
  <si>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</si>
  <si>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</si>
  <si>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</si>
  <si>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</si>
  <si>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</si>
  <si>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</si>
  <si>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</si>
  <si>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</si>
  <si>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</si>
  <si>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</si>
  <si>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</si>
  <si>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</si>
  <si>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</si>
  <si>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</si>
  <si>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</si>
  <si>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</si>
  <si>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</si>
  <si>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</si>
  <si>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</si>
  <si>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</si>
  <si>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</si>
  <si>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</si>
  <si>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</si>
  <si>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</si>
  <si>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</si>
  <si>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</si>
  <si>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</si>
  <si>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</si>
  <si>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</si>
  <si>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</si>
  <si>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</si>
  <si>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</si>
  <si>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</si>
  <si>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</si>
  <si>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</si>
  <si>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</si>
  <si>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</si>
  <si>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</si>
  <si>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</si>
  <si>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</si>
  <si>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</si>
  <si>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</si>
  <si>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</si>
  <si>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</si>
  <si>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</si>
  <si>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</si>
  <si>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</si>
  <si>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</si>
  <si>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</si>
  <si>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</si>
  <si>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</si>
  <si>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</si>
  <si>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</si>
  <si>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</si>
  <si>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</si>
  <si>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</si>
  <si>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</si>
  <si>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</si>
  <si>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</si>
  <si>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</si>
  <si>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</si>
  <si>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</si>
  <si>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</si>
  <si>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</si>
  <si>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</si>
  <si>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</si>
  <si>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</si>
  <si>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</si>
  <si>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</si>
  <si>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</si>
  <si>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</si>
  <si>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</si>
  <si>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</si>
  <si>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</si>
  <si>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</si>
  <si>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</si>
  <si>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</si>
  <si>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</si>
  <si>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</si>
  <si>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</si>
  <si>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</si>
  <si>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</si>
  <si>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</si>
  <si>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</si>
  <si>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</si>
  <si>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</si>
  <si>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</si>
  <si>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</si>
  <si>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</si>
  <si>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</si>
  <si>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</si>
  <si>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</si>
  <si>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</si>
  <si>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</si>
  <si>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</si>
  <si>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</si>
  <si>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</si>
  <si>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</si>
  <si>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</si>
  <si>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</si>
  <si>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</si>
  <si>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</si>
  <si>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</si>
  <si>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</si>
  <si>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</si>
  <si>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</si>
  <si>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</si>
  <si>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</si>
  <si>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</si>
  <si>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</si>
  <si>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</si>
  <si>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</si>
  <si>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</si>
  <si>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</si>
  <si>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</si>
  <si>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</si>
  <si>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</si>
  <si>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</si>
  <si>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</si>
  <si>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</si>
  <si>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</si>
  <si>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</si>
  <si>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</si>
  <si>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</si>
  <si>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</si>
  <si>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</si>
  <si>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</si>
  <si>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</si>
  <si>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</si>
  <si>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</si>
  <si>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</si>
  <si>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</si>
  <si>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</si>
  <si>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</si>
  <si>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</si>
  <si>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</si>
  <si>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</si>
  <si>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</si>
  <si>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</si>
  <si>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</si>
  <si>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</si>
  <si>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</si>
  <si>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</si>
  <si>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</si>
  <si>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</si>
  <si>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</si>
  <si>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</si>
  <si>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</si>
  <si>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</si>
  <si>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</si>
  <si>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</si>
  <si>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</si>
  <si>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</si>
  <si>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</si>
  <si>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</si>
  <si>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</si>
  <si>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</si>
  <si>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</si>
  <si>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</si>
  <si>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</si>
  <si>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</si>
  <si>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</si>
  <si>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</si>
  <si>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</si>
  <si>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</si>
  <si>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</si>
  <si>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</si>
  <si>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</si>
  <si>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</si>
  <si>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</si>
  <si>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</si>
  <si>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</si>
  <si>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</si>
  <si>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</si>
  <si>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</si>
  <si>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</si>
  <si>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</si>
  <si>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</si>
  <si>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</si>
  <si>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</si>
  <si>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</si>
  <si>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</si>
  <si>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</si>
  <si>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</si>
  <si>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</si>
  <si>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</si>
  <si>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</si>
  <si>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</si>
  <si>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</si>
  <si>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</si>
  <si>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</si>
  <si>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</si>
  <si>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</si>
  <si>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</si>
  <si>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</si>
  <si>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</si>
  <si>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</si>
  <si>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</si>
  <si>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</si>
  <si>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</si>
  <si>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</si>
  <si>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</si>
  <si>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</si>
  <si>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</si>
  <si>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</si>
  <si>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</si>
  <si>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</si>
  <si>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</si>
  <si>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</si>
  <si>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</si>
  <si>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</si>
  <si>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</si>
  <si>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</si>
  <si>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</si>
  <si>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</si>
  <si>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</si>
  <si>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</si>
  <si>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</si>
  <si>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</si>
  <si>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</si>
  <si>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</si>
  <si>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</si>
  <si>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</si>
  <si>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</si>
  <si>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</si>
  <si>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</si>
  <si>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</si>
  <si>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</si>
  <si>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</si>
  <si>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</si>
  <si>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</si>
  <si>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</si>
  <si>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</si>
  <si>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</si>
  <si>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</si>
  <si>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</si>
  <si>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</si>
  <si>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</si>
  <si>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</si>
  <si>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</si>
  <si>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</si>
  <si>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</si>
  <si>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</si>
  <si>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</si>
  <si>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</si>
  <si>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</si>
  <si>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</si>
  <si>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</si>
  <si>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</si>
  <si>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</si>
  <si>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</si>
  <si>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</si>
  <si>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</si>
  <si>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</si>
  <si>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</si>
  <si>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</si>
  <si>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</si>
  <si>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</si>
  <si>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</si>
  <si>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</si>
  <si>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</si>
  <si>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</si>
  <si>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</si>
  <si>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</si>
  <si>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</si>
  <si>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</si>
  <si>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</si>
  <si>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</si>
  <si>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</si>
  <si>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</si>
  <si>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</si>
  <si>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</si>
  <si>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</si>
  <si>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</si>
  <si>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</si>
  <si>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</si>
  <si>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</si>
  <si>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</si>
  <si>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</si>
  <si>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</si>
  <si>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</si>
  <si>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</si>
  <si>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</si>
  <si>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</si>
  <si>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</si>
  <si>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</si>
  <si>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</si>
  <si>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</si>
  <si>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</si>
  <si>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</si>
  <si>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</si>
  <si>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</si>
  <si>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</si>
  <si>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</si>
  <si>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</si>
  <si>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</si>
  <si>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</si>
  <si>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</si>
  <si>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</si>
  <si>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</si>
  <si>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</si>
  <si>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</si>
  <si>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</si>
  <si>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</si>
  <si>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</si>
  <si>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</si>
  <si>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</si>
  <si>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</si>
  <si>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</si>
  <si>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</si>
  <si>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</si>
  <si>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</si>
  <si>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</si>
  <si>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</si>
  <si>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</si>
  <si>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</si>
  <si>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</si>
  <si>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</si>
  <si>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</si>
  <si>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</si>
  <si>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</si>
  <si>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</si>
  <si>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</si>
  <si>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</si>
  <si>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</si>
  <si>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</si>
  <si>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</si>
  <si>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</si>
  <si>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</si>
  <si>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</si>
  <si>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</si>
  <si>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</si>
  <si>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</si>
  <si>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</si>
  <si>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</si>
  <si>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</si>
  <si>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</si>
  <si>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</si>
  <si>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</si>
  <si>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</si>
  <si>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</si>
  <si>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</si>
  <si>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</si>
  <si>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</si>
  <si>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</si>
  <si>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</si>
  <si>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</si>
  <si>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</si>
  <si>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</si>
  <si>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</si>
  <si>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</si>
  <si>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</si>
  <si>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</si>
  <si>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</si>
  <si>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</si>
  <si>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</si>
  <si>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</si>
  <si>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</si>
  <si>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</si>
  <si>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</si>
  <si>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</si>
  <si>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</si>
  <si>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</si>
  <si>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</si>
  <si>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</si>
  <si>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</si>
  <si>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</si>
  <si>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</si>
  <si>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</si>
  <si>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</si>
  <si>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</si>
  <si>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</si>
  <si>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</si>
  <si>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</si>
  <si>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</si>
  <si>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</si>
  <si>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</si>
  <si>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</si>
  <si>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</si>
  <si>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</si>
  <si>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</si>
  <si>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</si>
  <si>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</si>
  <si>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</si>
  <si>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</si>
  <si>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</si>
  <si>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</si>
  <si>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</si>
  <si>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</si>
  <si>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</si>
  <si>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</si>
  <si>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</si>
  <si>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</si>
  <si>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</si>
  <si>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</si>
  <si>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</si>
  <si>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</si>
  <si>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</si>
  <si>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</si>
  <si>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</si>
  <si>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</si>
  <si>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</si>
  <si>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</si>
  <si>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</si>
  <si>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</si>
  <si>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</si>
  <si>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</si>
  <si>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</si>
  <si>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</si>
  <si>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</si>
  <si>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</si>
  <si>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</si>
  <si>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</si>
  <si>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</si>
  <si>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</si>
  <si>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</si>
  <si>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</si>
  <si>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</si>
  <si>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</si>
  <si>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</si>
  <si>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</si>
  <si>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</si>
  <si>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</si>
  <si>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</si>
  <si>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</si>
  <si>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</si>
  <si>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</si>
  <si>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</si>
  <si>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</si>
  <si>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</si>
  <si>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</si>
  <si>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</si>
  <si>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</si>
  <si>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</si>
  <si>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</si>
  <si>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</si>
  <si>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</si>
  <si>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</si>
  <si>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</si>
  <si>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</si>
  <si>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</si>
  <si>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</si>
  <si>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</si>
  <si>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</si>
  <si>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</si>
  <si>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</si>
  <si>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</si>
  <si>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</si>
  <si>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</si>
  <si>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</si>
  <si>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</si>
  <si>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</si>
  <si>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</si>
  <si>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</si>
  <si>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</si>
  <si>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</si>
  <si>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</si>
  <si>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</si>
  <si>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</si>
  <si>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</si>
  <si>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</si>
  <si>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</si>
  <si>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</si>
  <si>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</si>
  <si>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</si>
  <si>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</si>
  <si>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</si>
  <si>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</si>
  <si>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</si>
  <si>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</si>
  <si>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</si>
  <si>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</si>
  <si>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</si>
  <si>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</si>
  <si>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</si>
  <si>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</si>
  <si>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</si>
  <si>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</si>
  <si>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</si>
  <si>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</si>
  <si>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</si>
  <si>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</si>
  <si>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</si>
  <si>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</si>
  <si>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</si>
  <si>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</si>
  <si>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</si>
  <si>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</si>
  <si>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</si>
  <si>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</si>
  <si>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</si>
  <si>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</si>
  <si>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</si>
  <si>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</si>
  <si>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</si>
  <si>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</si>
  <si>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</si>
  <si>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</si>
  <si>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</si>
  <si>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</si>
  <si>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</si>
  <si>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</si>
  <si>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</si>
  <si>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</si>
  <si>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</si>
  <si>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</si>
  <si>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</si>
  <si>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</si>
  <si>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</si>
  <si>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</si>
  <si>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</si>
  <si>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</si>
  <si>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</si>
  <si>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</si>
  <si>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</si>
  <si>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</si>
  <si>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</si>
  <si>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</si>
  <si>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</si>
  <si>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</si>
  <si>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</si>
  <si>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</si>
  <si>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</si>
  <si>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</si>
  <si>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</si>
  <si>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</si>
  <si>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</si>
  <si>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</si>
  <si>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</si>
  <si>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</si>
  <si>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</si>
  <si>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</si>
  <si>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</si>
  <si>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</si>
  <si>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</si>
  <si>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</si>
  <si>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</si>
  <si>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</si>
  <si>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</si>
  <si>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</si>
  <si>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</si>
  <si>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</si>
  <si>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</si>
  <si>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</si>
  <si>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</si>
  <si>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</si>
  <si>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</si>
  <si>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</si>
  <si>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</si>
  <si>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</si>
  <si>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</si>
  <si>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</si>
  <si>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</si>
  <si>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</si>
  <si>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</si>
  <si>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</si>
  <si>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</si>
  <si>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</si>
  <si>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</si>
  <si>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</si>
  <si>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</si>
  <si>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</si>
  <si>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</si>
  <si>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</si>
  <si>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</si>
  <si>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</si>
  <si>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</si>
  <si>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</si>
  <si>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</si>
  <si>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</si>
  <si>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</si>
  <si>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</si>
  <si>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</si>
  <si>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</si>
  <si>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</si>
  <si>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</si>
  <si>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</si>
  <si>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</si>
  <si>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</si>
  <si>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</si>
  <si>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</si>
  <si>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</si>
  <si>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</si>
  <si>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</si>
  <si>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</si>
  <si>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</si>
  <si>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</si>
  <si>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</si>
  <si>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</si>
  <si>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</si>
  <si>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</si>
  <si>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</si>
  <si>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</si>
  <si>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</si>
  <si>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</si>
  <si>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</si>
  <si>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</si>
  <si>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</si>
  <si>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</si>
  <si>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</si>
  <si>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</si>
  <si>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</si>
  <si>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</si>
  <si>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</si>
  <si>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</si>
  <si>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</si>
  <si>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</si>
  <si>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</si>
  <si>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</si>
  <si>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</si>
  <si>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</si>
  <si>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</si>
  <si>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</si>
  <si>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</si>
  <si>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</si>
  <si>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</si>
  <si>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</si>
  <si>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</si>
  <si>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</si>
  <si>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</si>
  <si>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</si>
  <si>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</si>
  <si>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</si>
  <si>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</si>
  <si>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</si>
  <si>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</si>
  <si>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</si>
  <si>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</si>
  <si>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</si>
  <si>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</si>
  <si>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</si>
  <si>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</si>
  <si>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</si>
  <si>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</si>
  <si>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</si>
  <si>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</si>
  <si>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</si>
  <si>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</si>
  <si>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</si>
  <si>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</si>
  <si>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</si>
  <si>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</si>
  <si>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</si>
  <si>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</si>
  <si>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</si>
  <si>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</si>
  <si>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</si>
  <si>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</si>
  <si>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</si>
  <si>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</si>
  <si>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</si>
  <si>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</si>
  <si>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</si>
  <si>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</si>
  <si>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</si>
  <si>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</si>
  <si>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</si>
  <si>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</si>
  <si>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</si>
  <si>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</si>
  <si>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</si>
  <si>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</si>
  <si>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</si>
  <si>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</si>
  <si>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</si>
  <si>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</si>
  <si>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</si>
  <si>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</si>
  <si>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</si>
  <si>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</si>
  <si>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</si>
  <si>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</si>
  <si>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</si>
  <si>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</si>
  <si>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</si>
  <si>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</si>
  <si>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</si>
  <si>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</si>
  <si>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</si>
  <si>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</si>
  <si>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</si>
  <si>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</si>
  <si>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</si>
  <si>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</si>
  <si>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</si>
  <si>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</si>
  <si>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</si>
  <si>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</si>
  <si>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</si>
  <si>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</si>
  <si>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</si>
  <si>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</si>
  <si>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</si>
  <si>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</si>
  <si>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</si>
  <si>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</si>
  <si>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</si>
  <si>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</si>
  <si>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</si>
  <si>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</si>
  <si>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</si>
  <si>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</si>
  <si>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</si>
  <si>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</si>
  <si>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</si>
  <si>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</si>
  <si>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</si>
  <si>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</si>
  <si>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</si>
  <si>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</si>
  <si>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</si>
  <si>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</si>
  <si>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</si>
  <si>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</si>
  <si>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</si>
  <si>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</si>
  <si>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</si>
  <si>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</si>
  <si>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</si>
  <si>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</si>
  <si>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</si>
  <si>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</si>
  <si>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</si>
  <si>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</si>
  <si>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</si>
  <si>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</si>
  <si>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</si>
  <si>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</si>
  <si>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</si>
  <si>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</si>
  <si>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</si>
  <si>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</si>
  <si>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</si>
  <si>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</si>
  <si>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</si>
  <si>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</si>
  <si>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</si>
  <si>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</si>
  <si>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</si>
  <si>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</si>
  <si>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</si>
  <si>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</si>
  <si>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</si>
  <si>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</si>
  <si>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</si>
  <si>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</si>
  <si>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</si>
  <si>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</si>
  <si>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</si>
  <si>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</si>
  <si>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</si>
  <si>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</si>
  <si>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</si>
  <si>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</si>
  <si>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</si>
  <si>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</si>
  <si>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</si>
  <si>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</si>
  <si>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</si>
  <si>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</si>
  <si>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</si>
  <si>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</si>
  <si>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</si>
  <si>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</si>
  <si>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</si>
  <si>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</si>
  <si>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</si>
  <si>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</si>
  <si>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</si>
  <si>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</si>
  <si>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</si>
  <si>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</si>
  <si>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</si>
  <si>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</si>
  <si>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</si>
  <si>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</si>
  <si>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</si>
  <si>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</si>
  <si>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</si>
  <si>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</si>
  <si>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</si>
  <si>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</si>
  <si>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</si>
  <si>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</si>
  <si>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</si>
  <si>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</si>
  <si>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</si>
  <si>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</si>
  <si>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</si>
  <si>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</si>
  <si>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</si>
  <si>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</si>
  <si>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</si>
  <si>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</si>
  <si>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</si>
  <si>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</si>
  <si>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</si>
  <si>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</si>
  <si>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</si>
  <si>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</si>
  <si>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</si>
  <si>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</si>
  <si>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</si>
  <si>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</si>
  <si>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</si>
  <si>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</si>
  <si>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</si>
  <si>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</si>
  <si>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</si>
  <si>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</si>
  <si>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</si>
  <si>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</si>
  <si>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</si>
  <si>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</si>
  <si>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</si>
  <si>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</si>
  <si>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</si>
  <si>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</si>
  <si>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</si>
  <si>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</si>
  <si>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</si>
  <si>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</si>
  <si>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</si>
  <si>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</si>
  <si>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</si>
  <si>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</si>
  <si>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</si>
  <si>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</si>
  <si>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</si>
  <si>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</si>
  <si>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</si>
  <si>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</si>
  <si>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</si>
  <si>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</si>
  <si>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</si>
  <si>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</si>
  <si>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</si>
  <si>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</si>
  <si>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</si>
  <si>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</si>
  <si>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</si>
  <si>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</si>
  <si>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</si>
  <si>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</si>
  <si>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</si>
  <si>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</si>
  <si>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</si>
  <si>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</si>
  <si>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</si>
  <si>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</si>
  <si>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</si>
  <si>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</si>
  <si>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</si>
  <si>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</si>
  <si>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</si>
  <si>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</si>
  <si>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</si>
  <si>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</si>
  <si>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</si>
  <si>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</si>
  <si>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</si>
  <si>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</si>
  <si>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</si>
  <si>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</si>
  <si>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</si>
  <si>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</si>
  <si>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</si>
  <si>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</si>
  <si>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</si>
  <si>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</si>
  <si>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</si>
  <si>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</si>
  <si>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</si>
  <si>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</si>
  <si>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</si>
  <si>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</si>
  <si>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</si>
  <si>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</si>
  <si>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</si>
  <si>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</si>
  <si>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</si>
  <si>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</si>
  <si>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</si>
  <si>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</si>
  <si>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</si>
  <si>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</si>
  <si>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</si>
  <si>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</si>
  <si>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</si>
  <si>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</si>
  <si>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</si>
  <si>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</si>
  <si>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</si>
  <si>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</si>
  <si>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</si>
  <si>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</si>
  <si>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</si>
  <si>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</si>
  <si>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</si>
  <si>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</si>
  <si>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</si>
  <si>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</si>
  <si>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</si>
  <si>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</si>
  <si>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</si>
  <si>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</si>
  <si>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</si>
  <si>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</si>
  <si>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</si>
  <si>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</si>
  <si>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</si>
  <si>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</si>
  <si>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</si>
  <si>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</si>
  <si>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</si>
  <si>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</si>
  <si>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</si>
  <si>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</si>
  <si>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</si>
  <si>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</si>
  <si>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</si>
  <si>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</si>
  <si>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</si>
  <si>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</si>
  <si>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</si>
  <si>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</si>
  <si>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</si>
  <si>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</si>
  <si>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</si>
  <si>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</si>
  <si>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</si>
  <si>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</si>
  <si>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</si>
  <si>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</si>
  <si>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</si>
  <si>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</si>
  <si>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</si>
  <si>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</si>
  <si>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</si>
  <si>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</si>
  <si>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</si>
  <si>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</si>
  <si>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</si>
  <si>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</si>
  <si>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</si>
  <si>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</si>
  <si>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</si>
  <si>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</si>
  <si>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</si>
  <si>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</si>
  <si>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</si>
  <si>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</si>
  <si>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</si>
  <si>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</si>
  <si>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</si>
  <si>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</si>
  <si>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</si>
  <si>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</si>
  <si>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</si>
  <si>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</si>
  <si>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</si>
  <si>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</si>
  <si>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</si>
  <si>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</si>
  <si>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</si>
  <si>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</si>
  <si>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</si>
  <si>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</si>
  <si>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</si>
  <si>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</si>
  <si>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</si>
  <si>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</si>
  <si>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</si>
  <si>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</si>
  <si>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</si>
  <si>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</si>
  <si>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</si>
  <si>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</si>
  <si>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</si>
  <si>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</si>
  <si>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</si>
  <si>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</si>
  <si>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</si>
  <si>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</si>
  <si>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</si>
  <si>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</si>
  <si>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</si>
  <si>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</si>
  <si>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</si>
  <si>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</si>
  <si>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</si>
  <si>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</si>
  <si>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</si>
  <si>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</si>
  <si>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</si>
  <si>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</si>
  <si>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</si>
  <si>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</si>
  <si>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</si>
  <si>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</si>
  <si>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</si>
  <si>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</si>
  <si>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</si>
  <si>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</si>
  <si>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</si>
  <si>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</si>
  <si>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</si>
  <si>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</si>
  <si>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</si>
  <si>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</si>
  <si>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</si>
  <si>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</si>
  <si>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</si>
  <si>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</si>
  <si>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</si>
  <si>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</si>
  <si>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</si>
  <si>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</si>
  <si>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</si>
  <si>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</si>
  <si>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</si>
  <si>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</si>
  <si>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</si>
  <si>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</si>
  <si>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</si>
  <si>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</si>
  <si>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</si>
  <si>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</si>
  <si>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</si>
  <si>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</si>
  <si>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</si>
  <si>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</si>
  <si>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</si>
  <si>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</si>
  <si>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</si>
  <si>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</si>
  <si>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</si>
  <si>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</si>
  <si>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</si>
  <si>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</si>
  <si>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</si>
  <si>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</si>
  <si>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</si>
  <si>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</si>
  <si>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</si>
  <si>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</si>
  <si>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</si>
  <si>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</si>
  <si>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</si>
  <si>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</si>
  <si>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</si>
  <si>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</si>
  <si>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</si>
  <si>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</si>
  <si>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</si>
  <si>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</si>
  <si>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</si>
  <si>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</si>
  <si>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</si>
  <si>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</si>
  <si>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</si>
  <si>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</si>
  <si>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</si>
  <si>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</si>
  <si>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</si>
  <si>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</si>
  <si>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</si>
  <si>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</si>
  <si>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</si>
  <si>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</si>
  <si>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</si>
  <si>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</si>
  <si>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</si>
  <si>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</si>
  <si>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</si>
  <si>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</si>
  <si>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</si>
  <si>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</si>
  <si>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</si>
  <si>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</si>
  <si>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</si>
  <si>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</si>
  <si>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</si>
  <si>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</si>
  <si>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</si>
  <si>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</si>
  <si>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</si>
  <si>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</si>
  <si>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</si>
  <si>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</si>
  <si>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</si>
  <si>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</si>
  <si>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</si>
  <si>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</si>
  <si>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</si>
  <si>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</si>
  <si>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</si>
  <si>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</si>
  <si>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</si>
  <si>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</si>
  <si>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</si>
  <si>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</si>
  <si>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</si>
  <si>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</si>
  <si>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</si>
  <si>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</si>
  <si>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</si>
  <si>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</si>
  <si>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</si>
  <si>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</si>
  <si>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</si>
  <si>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</si>
  <si>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</si>
  <si>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</si>
  <si>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</si>
  <si>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</si>
  <si>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</si>
  <si>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</si>
  <si>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</si>
  <si>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</si>
  <si>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</si>
  <si>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</si>
  <si>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</si>
  <si>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</si>
  <si>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</si>
  <si>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</si>
  <si>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</si>
  <si>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</si>
  <si>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</si>
  <si>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</si>
  <si>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</si>
  <si>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</si>
  <si>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</si>
  <si>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</si>
  <si>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</si>
  <si>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</si>
  <si>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</si>
  <si>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</si>
  <si>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</si>
  <si>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</si>
  <si>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</si>
  <si>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</si>
  <si>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</si>
  <si>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</si>
  <si>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</si>
  <si>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</si>
  <si>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</si>
  <si>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</si>
  <si>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</si>
  <si>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</si>
  <si>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</si>
  <si>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</si>
  <si>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</si>
  <si>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</si>
  <si>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</si>
  <si>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</si>
  <si>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</si>
  <si>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</si>
  <si>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</si>
  <si>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</si>
  <si>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</si>
  <si>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</si>
  <si>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</si>
  <si>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</si>
  <si>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</si>
  <si>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</si>
  <si>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</si>
  <si>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</si>
  <si>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</si>
  <si>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</si>
  <si>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</si>
  <si>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</si>
  <si>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</si>
  <si>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</si>
  <si>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</si>
  <si>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</si>
  <si>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</si>
  <si>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</si>
  <si>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</si>
  <si>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</si>
  <si>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</si>
  <si>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</si>
  <si>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</si>
  <si>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</si>
  <si>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</si>
  <si>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</si>
  <si>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</si>
  <si>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</si>
  <si>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</si>
  <si>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</si>
  <si>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</si>
  <si>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</si>
  <si>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</si>
  <si>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</si>
  <si>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</si>
  <si>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</si>
  <si>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</si>
  <si>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</si>
  <si>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</si>
  <si>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</si>
  <si>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</si>
  <si>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</si>
  <si>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</si>
  <si>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</si>
  <si>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</si>
  <si>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</si>
  <si>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</si>
  <si>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</si>
  <si>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</si>
  <si>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</si>
  <si>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</si>
  <si>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</si>
  <si>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</si>
  <si>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</si>
  <si>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</si>
  <si>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</si>
  <si>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</si>
  <si>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</si>
  <si>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</si>
  <si>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</si>
  <si>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</si>
  <si>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</si>
  <si>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</si>
  <si>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</si>
  <si>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</si>
  <si>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</si>
  <si>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</si>
  <si>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</si>
  <si>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</si>
  <si>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</si>
  <si>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</si>
  <si>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</si>
  <si>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</si>
  <si>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</si>
  <si>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</si>
  <si>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</si>
  <si>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</si>
  <si>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</si>
  <si>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</si>
  <si>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</si>
  <si>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</si>
  <si>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</si>
  <si>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</si>
  <si>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</si>
  <si>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</si>
  <si>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</si>
  <si>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</si>
  <si>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</si>
  <si>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</si>
  <si>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</si>
  <si>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</si>
  <si>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</si>
  <si>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</si>
  <si>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</si>
  <si>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</si>
  <si>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</si>
  <si>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</si>
  <si>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</si>
  <si>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</si>
  <si>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</si>
  <si>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</si>
  <si>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</si>
  <si>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</si>
  <si>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</si>
  <si>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</si>
  <si>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</si>
  <si>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</si>
  <si>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</si>
  <si>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</si>
  <si>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</si>
  <si>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</si>
  <si>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</si>
  <si>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</si>
  <si>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</si>
  <si>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</si>
  <si>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</si>
  <si>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</si>
  <si>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</si>
  <si>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</si>
  <si>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</si>
  <si>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</si>
  <si>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</si>
  <si>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</si>
  <si>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</si>
  <si>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</si>
  <si>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</si>
  <si>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</si>
  <si>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</si>
  <si>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</si>
  <si>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</si>
  <si>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</si>
  <si>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</si>
  <si>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</si>
  <si>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</si>
  <si>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</si>
  <si>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</si>
  <si>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</si>
  <si>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</si>
  <si>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</si>
  <si>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</si>
  <si>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</si>
  <si>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</si>
  <si>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</si>
  <si>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</si>
  <si>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</si>
  <si>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</si>
  <si>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</si>
  <si>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</si>
  <si>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</si>
  <si>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</si>
  <si>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</si>
  <si>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</si>
  <si>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</si>
  <si>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</si>
  <si>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</si>
  <si>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</si>
  <si>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</si>
  <si>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</si>
  <si>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</si>
  <si>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</si>
  <si>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</si>
  <si>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</si>
  <si>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</si>
  <si>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</si>
  <si>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</si>
  <si>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</si>
  <si>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</si>
  <si>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</si>
  <si>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</si>
  <si>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</si>
  <si>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</si>
  <si>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</si>
  <si>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</si>
  <si>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</si>
  <si>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</si>
  <si>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</si>
  <si>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</si>
  <si>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</si>
  <si>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</si>
  <si>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</si>
  <si>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</si>
  <si>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</si>
  <si>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</si>
  <si>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</si>
  <si>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</si>
  <si>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</si>
  <si>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</si>
  <si>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</si>
  <si>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</si>
  <si>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</si>
  <si>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</si>
  <si>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</si>
  <si>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</si>
  <si>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</si>
  <si>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</si>
  <si>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</si>
  <si>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</si>
  <si>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</si>
  <si>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</si>
  <si>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</si>
  <si>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</si>
  <si>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</si>
  <si>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</si>
  <si>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</si>
  <si>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</si>
  <si>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</si>
  <si>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</si>
  <si>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</si>
  <si>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</si>
  <si>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</si>
  <si>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</si>
  <si>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</si>
  <si>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</si>
  <si>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</si>
  <si>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</si>
  <si>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</si>
  <si>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</si>
  <si>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</si>
  <si>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</si>
  <si>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</si>
  <si>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</si>
  <si>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</si>
  <si>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</si>
  <si>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</si>
  <si>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</si>
  <si>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</si>
  <si>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</si>
  <si>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</si>
  <si>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</si>
  <si>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</si>
  <si>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</si>
  <si>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</si>
  <si>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</si>
  <si>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</si>
  <si>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</si>
  <si>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</si>
  <si>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</si>
  <si>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</si>
  <si>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</si>
  <si>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</si>
  <si>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</si>
  <si>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</si>
  <si>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</si>
  <si>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</si>
  <si>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</si>
  <si>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</si>
  <si>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</si>
  <si>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</si>
  <si>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</si>
  <si>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</si>
  <si>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</si>
  <si>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</si>
  <si>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</si>
  <si>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</si>
  <si>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</si>
  <si>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</si>
  <si>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</si>
  <si>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</si>
  <si>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</si>
  <si>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</si>
  <si>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</si>
  <si>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</si>
  <si>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</si>
  <si>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</si>
  <si>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</si>
  <si>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</si>
  <si>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</si>
  <si>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</si>
  <si>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</si>
  <si>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</si>
  <si>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</si>
  <si>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</si>
  <si>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</si>
  <si>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</si>
  <si>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</si>
  <si>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</si>
  <si>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</si>
  <si>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</si>
  <si>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</si>
  <si>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</si>
  <si>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</si>
  <si>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</si>
  <si>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</si>
  <si>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</si>
  <si>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</si>
  <si>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</si>
  <si>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</si>
  <si>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</si>
  <si>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</si>
  <si>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</si>
  <si>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</si>
  <si>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</si>
  <si>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</si>
  <si>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</si>
  <si>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</si>
  <si>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</si>
  <si>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</si>
  <si>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</si>
  <si>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</si>
  <si>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</si>
  <si>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</si>
  <si>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</si>
  <si>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</si>
  <si>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</si>
  <si>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</si>
  <si>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</si>
  <si>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</si>
  <si>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</si>
  <si>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</si>
  <si>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</si>
  <si>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</si>
  <si>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</si>
  <si>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</si>
  <si>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</si>
  <si>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</si>
  <si>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</si>
  <si>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</si>
  <si>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</si>
  <si>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</si>
  <si>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</si>
  <si>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</si>
  <si>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</si>
  <si>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</si>
  <si>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</si>
  <si>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</si>
  <si>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</si>
  <si>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</si>
  <si>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</si>
  <si>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</si>
  <si>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</si>
  <si>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</si>
  <si>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</si>
  <si>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</si>
  <si>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</si>
  <si>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</si>
  <si>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</si>
  <si>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</si>
  <si>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</si>
  <si>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</si>
  <si>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</si>
  <si>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</si>
  <si>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</si>
  <si>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</si>
  <si>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</si>
  <si>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</si>
  <si>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</si>
  <si>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</si>
  <si>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</si>
  <si>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</si>
  <si>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</si>
  <si>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</si>
  <si>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</si>
  <si>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</si>
  <si>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</si>
  <si>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</si>
  <si>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</si>
  <si>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</si>
  <si>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</si>
  <si>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</si>
  <si>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</si>
  <si>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</si>
  <si>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</si>
  <si>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</si>
  <si>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</si>
  <si>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</si>
  <si>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</si>
  <si>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</si>
  <si>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</si>
  <si>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</si>
  <si>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</si>
  <si>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</si>
  <si>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</si>
  <si>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</si>
  <si>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</si>
  <si>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</si>
  <si>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</si>
  <si>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</si>
  <si>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</si>
  <si>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</si>
  <si>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</si>
  <si>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</si>
  <si>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</si>
  <si>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</si>
  <si>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</si>
  <si>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</si>
  <si>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</si>
  <si>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</si>
  <si>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</si>
  <si>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</si>
  <si>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</si>
  <si>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</si>
  <si>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</si>
  <si>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</si>
  <si>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</si>
  <si>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</si>
  <si>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</si>
  <si>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</si>
  <si>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</si>
  <si>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</si>
  <si>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</si>
  <si>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</si>
  <si>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</si>
  <si>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</si>
  <si>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</si>
  <si>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</si>
  <si>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</si>
  <si>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</si>
  <si>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</si>
  <si>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</si>
  <si>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</si>
  <si>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</si>
  <si>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</si>
  <si>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</si>
  <si>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</si>
  <si>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</si>
  <si>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</si>
  <si>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</si>
  <si>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</si>
  <si>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</si>
  <si>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</si>
  <si>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</si>
  <si>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</si>
  <si>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</si>
  <si>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</si>
  <si>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</si>
  <si>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</si>
  <si>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</si>
  <si>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</si>
  <si>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</si>
  <si>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</si>
  <si>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</si>
  <si>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</si>
  <si>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</si>
  <si>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</si>
  <si>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</si>
  <si>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</si>
  <si>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</si>
  <si>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</si>
  <si>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</si>
  <si>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</si>
  <si>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</si>
  <si>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</si>
  <si>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</si>
  <si>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</si>
  <si>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</si>
  <si>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</si>
  <si>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</si>
  <si>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</si>
  <si>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</si>
  <si>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</si>
  <si>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</si>
  <si>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</si>
  <si>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</si>
  <si>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</si>
  <si>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</si>
  <si>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</si>
  <si>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</si>
  <si>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</si>
  <si>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</si>
  <si>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</si>
  <si>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</si>
  <si>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</si>
  <si>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</si>
  <si>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</si>
  <si>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</si>
  <si>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</si>
  <si>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</si>
  <si>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</si>
  <si>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</si>
  <si>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</si>
  <si>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</si>
  <si>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</si>
  <si>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</si>
  <si>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</si>
  <si>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</si>
  <si>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</si>
  <si>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</si>
  <si>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</si>
  <si>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</si>
  <si>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</si>
  <si>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</si>
  <si>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</si>
  <si>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</si>
  <si>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</si>
  <si>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</si>
  <si>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</si>
  <si>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</si>
  <si>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</si>
  <si>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</si>
  <si>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</si>
  <si>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</si>
  <si>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</si>
  <si>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</si>
  <si>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</si>
  <si>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</si>
  <si>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</si>
  <si>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</si>
  <si>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</si>
  <si>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</si>
  <si>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</si>
  <si>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</si>
  <si>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</si>
  <si>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</si>
  <si>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</si>
  <si>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</si>
  <si>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</si>
  <si>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</si>
  <si>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</si>
  <si>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</si>
  <si>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</si>
  <si>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</si>
  <si>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</si>
  <si>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</si>
  <si>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</si>
  <si>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</si>
  <si>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</si>
  <si>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</si>
  <si>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</si>
  <si>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</si>
  <si>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</si>
  <si>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</si>
  <si>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</si>
  <si>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</si>
  <si>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</si>
  <si>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</si>
  <si>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</si>
  <si>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</si>
  <si>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</si>
  <si>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</si>
  <si>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</si>
  <si>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</si>
  <si>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</si>
  <si>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</si>
  <si>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</si>
  <si>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</si>
  <si>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</si>
  <si>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</si>
  <si>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</si>
  <si>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</si>
  <si>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</si>
  <si>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</si>
  <si>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</si>
  <si>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</si>
  <si>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</si>
  <si>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</si>
  <si>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</si>
  <si>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</si>
  <si>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</si>
  <si>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</si>
  <si>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</si>
  <si>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</si>
  <si>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</si>
  <si>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</si>
  <si>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</si>
  <si>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</si>
  <si>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</si>
  <si>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</si>
  <si>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</si>
  <si>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</si>
  <si>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</si>
  <si>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</si>
  <si>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</si>
  <si>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</si>
  <si>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</si>
  <si>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</si>
  <si>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</si>
  <si>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</si>
  <si>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</si>
  <si>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</si>
  <si>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</si>
  <si>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</si>
  <si>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</si>
  <si>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</si>
  <si>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</si>
  <si>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</si>
  <si>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</si>
  <si>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</si>
  <si>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</si>
  <si>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</si>
  <si>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</si>
  <si>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</si>
  <si>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</si>
  <si>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</si>
  <si>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</si>
  <si>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</si>
  <si>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</si>
  <si>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</si>
  <si>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</si>
  <si>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</si>
  <si>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</si>
  <si>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</si>
  <si>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</si>
  <si>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</si>
  <si>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</si>
  <si>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</si>
  <si>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</si>
  <si>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</si>
  <si>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</si>
  <si>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</si>
  <si>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</si>
  <si>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</si>
  <si>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</si>
  <si>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</si>
  <si>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</si>
  <si>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</si>
  <si>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</si>
  <si>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</si>
  <si>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</si>
  <si>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</si>
  <si>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</si>
  <si>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</si>
  <si>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</si>
  <si>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</si>
  <si>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</si>
  <si>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</si>
  <si>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</si>
  <si>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</si>
  <si>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</si>
  <si>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</si>
  <si>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</si>
  <si>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</si>
  <si>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</si>
  <si>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</si>
  <si>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</si>
  <si>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</si>
  <si>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</si>
  <si>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</si>
  <si>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</si>
  <si>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</si>
  <si>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</si>
  <si>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</si>
  <si>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</si>
  <si>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</si>
  <si>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</si>
  <si>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</si>
  <si>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</si>
  <si>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</si>
  <si>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</si>
  <si>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</si>
  <si>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</si>
  <si>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</si>
  <si>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</si>
  <si>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</si>
  <si>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</si>
  <si>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</si>
  <si>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</si>
  <si>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</si>
  <si>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</si>
  <si>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</si>
  <si>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</si>
  <si>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</si>
  <si>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</si>
  <si>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</si>
  <si>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</si>
  <si>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</si>
  <si>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</si>
  <si>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</si>
  <si>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</si>
  <si>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</si>
  <si>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</si>
  <si>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</si>
  <si>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</si>
  <si>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</si>
  <si>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</si>
  <si>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</si>
  <si>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</si>
  <si>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</si>
  <si>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</si>
  <si>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</si>
  <si>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</si>
  <si>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</si>
  <si>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</si>
  <si>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</si>
  <si>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</si>
  <si>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</si>
  <si>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</si>
  <si>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</si>
  <si>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</si>
  <si>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</si>
  <si>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</si>
  <si>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</si>
  <si>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</si>
  <si>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</si>
  <si>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</si>
  <si>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</si>
  <si>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</si>
  <si>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</si>
  <si>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</si>
  <si>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</si>
  <si>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</si>
  <si>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</si>
  <si>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</si>
  <si>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</si>
  <si>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</si>
  <si>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</si>
  <si>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</si>
  <si>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</si>
  <si>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</si>
  <si>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</si>
  <si>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</si>
  <si>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</si>
  <si>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</si>
  <si>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</si>
  <si>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</si>
  <si>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</si>
  <si>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</si>
  <si>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</si>
  <si>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</si>
  <si>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</si>
  <si>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</si>
  <si>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</si>
  <si>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</si>
  <si>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</si>
  <si>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</si>
  <si>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</si>
  <si>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</si>
  <si>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</si>
  <si>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</si>
  <si>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</si>
  <si>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</si>
  <si>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</si>
  <si>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</si>
  <si>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</si>
  <si>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</si>
  <si>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</si>
  <si>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</si>
  <si>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</si>
  <si>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</si>
  <si>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</si>
  <si>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</si>
  <si>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</si>
  <si>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</si>
  <si>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</si>
  <si>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</si>
  <si>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</si>
  <si>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</si>
  <si>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</si>
  <si>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</si>
  <si>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</si>
  <si>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</si>
  <si>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</si>
  <si>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</si>
  <si>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</si>
  <si>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</si>
  <si>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</si>
  <si>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</si>
  <si>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</si>
  <si>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</si>
  <si>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</si>
  <si>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</si>
  <si>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</si>
  <si>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</si>
  <si>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</si>
  <si>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</si>
  <si>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</si>
  <si>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</si>
  <si>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</si>
  <si>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</si>
  <si>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</si>
  <si>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</si>
  <si>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</si>
  <si>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</si>
  <si>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</si>
  <si>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</si>
  <si>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</si>
  <si>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</si>
  <si>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</si>
  <si>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</si>
  <si>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</si>
  <si>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</si>
  <si>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</si>
  <si>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</si>
  <si>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</si>
  <si>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</si>
  <si>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</si>
  <si>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</si>
  <si>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</si>
  <si>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</si>
  <si>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</si>
  <si>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</si>
  <si>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</si>
  <si>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</si>
  <si>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</si>
  <si>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</si>
  <si>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</si>
  <si>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</si>
  <si>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</si>
  <si>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</si>
  <si>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</si>
  <si>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</si>
  <si>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</si>
  <si>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</si>
  <si>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</si>
  <si>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</si>
  <si>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</si>
  <si>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</si>
  <si>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</si>
  <si>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</si>
  <si>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</si>
  <si>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</si>
  <si>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</si>
  <si>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</si>
  <si>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</si>
  <si>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</si>
  <si>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</si>
  <si>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</si>
  <si>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</si>
  <si>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</si>
  <si>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</si>
  <si>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</si>
  <si>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</si>
  <si>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</si>
  <si>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</si>
  <si>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</si>
  <si>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</si>
  <si>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</si>
  <si>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</si>
  <si>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</si>
  <si>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</si>
  <si>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</si>
  <si>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</si>
  <si>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</si>
  <si>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</si>
  <si>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</si>
  <si>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</si>
  <si>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</si>
  <si>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</si>
  <si>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</si>
  <si>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</si>
  <si>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</si>
  <si>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</si>
  <si>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</si>
  <si>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</si>
  <si>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</si>
  <si>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</si>
  <si>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</si>
  <si>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</si>
  <si>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</si>
  <si>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</si>
  <si>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</si>
  <si>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</si>
  <si>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</si>
  <si>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</si>
  <si>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</si>
  <si>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</si>
  <si>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</si>
  <si>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</si>
  <si>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</si>
  <si>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</si>
  <si>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</si>
  <si>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</si>
  <si>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</si>
  <si>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</si>
  <si>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</si>
  <si>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</si>
  <si>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</si>
  <si>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</si>
  <si>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</si>
  <si>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</si>
  <si>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</si>
  <si>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</si>
  <si>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</si>
  <si>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</si>
  <si>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</si>
  <si>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</si>
  <si>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</si>
  <si>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</si>
  <si>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</si>
  <si>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</si>
  <si>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</si>
  <si>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</si>
  <si>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</si>
  <si>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</si>
  <si>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</si>
  <si>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</si>
  <si>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</si>
  <si>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</si>
  <si>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</si>
  <si>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</si>
  <si>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</si>
  <si>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</si>
  <si>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</si>
  <si>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</si>
  <si>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</si>
  <si>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</si>
  <si>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</si>
  <si>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</si>
  <si>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</si>
  <si>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</si>
  <si>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</si>
  <si>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</si>
  <si>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</si>
  <si>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</si>
  <si>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</si>
  <si>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</si>
  <si>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</si>
  <si>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</si>
  <si>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</si>
  <si>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</si>
  <si>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</si>
  <si>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</si>
  <si>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</si>
  <si>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</si>
  <si>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</si>
  <si>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</si>
  <si>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</si>
  <si>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</si>
  <si>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</si>
  <si>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</si>
  <si>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</si>
  <si>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</si>
  <si>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</si>
  <si>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</si>
  <si>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</si>
  <si>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</si>
  <si>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</si>
  <si>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</si>
  <si>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</si>
  <si>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</si>
  <si>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</si>
  <si>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</si>
  <si>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</si>
  <si>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</si>
  <si>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</si>
  <si>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</si>
  <si>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</si>
  <si>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</si>
  <si>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</si>
  <si>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</si>
  <si>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</si>
  <si>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</si>
  <si>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</si>
  <si>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</si>
  <si>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</si>
  <si>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</si>
  <si>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</si>
  <si>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</si>
  <si>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</si>
  <si>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</si>
  <si>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</si>
  <si>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</si>
  <si>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</si>
  <si>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</si>
  <si>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</si>
  <si>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</si>
  <si>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</si>
  <si>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</si>
  <si>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</si>
  <si>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</si>
  <si>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</si>
  <si>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</si>
  <si>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</si>
  <si>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</si>
  <si>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</si>
  <si>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</si>
  <si>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</si>
  <si>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</si>
  <si>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</si>
  <si>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</si>
  <si>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</si>
  <si>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</si>
  <si>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</si>
  <si>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</si>
  <si>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</si>
  <si>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</si>
  <si>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</si>
  <si>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</si>
  <si>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</si>
  <si>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</si>
  <si>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</si>
  <si>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</si>
  <si>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</si>
  <si>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</si>
  <si>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</si>
  <si>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</si>
  <si>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</si>
  <si>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</si>
  <si>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</si>
  <si>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</si>
  <si>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</si>
  <si>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</si>
  <si>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</si>
  <si>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</si>
  <si>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</si>
  <si>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</si>
  <si>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</si>
  <si>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</si>
  <si>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</si>
  <si>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</si>
  <si>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</si>
  <si>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</si>
  <si>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</si>
  <si>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</si>
  <si>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</si>
  <si>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</si>
  <si>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</si>
  <si>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</si>
  <si>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</si>
  <si>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</si>
  <si>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</si>
  <si>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</si>
  <si>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</si>
  <si>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</si>
  <si>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</si>
  <si>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</si>
  <si>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</si>
  <si>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</si>
  <si>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</si>
  <si>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</si>
  <si>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</si>
  <si>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</si>
  <si>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</si>
  <si>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</si>
  <si>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</si>
  <si>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</si>
  <si>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</si>
  <si>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</si>
  <si>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</si>
  <si>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</si>
  <si>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</si>
  <si>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</si>
  <si>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</si>
  <si>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</si>
  <si>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</si>
  <si>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</si>
  <si>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</si>
  <si>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</si>
  <si>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</si>
  <si>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</si>
  <si>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</si>
  <si>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</si>
  <si>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</si>
  <si>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</si>
  <si>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</si>
  <si>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</si>
  <si>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</si>
  <si>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</si>
  <si>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</si>
  <si>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</si>
  <si>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</si>
  <si>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</si>
  <si>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</si>
  <si>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</si>
  <si>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</si>
  <si>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</si>
  <si>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</si>
  <si>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</si>
  <si>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</si>
  <si>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</si>
  <si>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</si>
  <si>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</si>
  <si>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</si>
  <si>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</si>
  <si>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</si>
  <si>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</si>
  <si>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</si>
  <si>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</si>
  <si>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</si>
  <si>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</si>
  <si>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</si>
  <si>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</si>
  <si>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</si>
  <si>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</si>
  <si>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</si>
  <si>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</si>
  <si>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</si>
  <si>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</si>
  <si>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</si>
  <si>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</si>
  <si>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</si>
  <si>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</si>
  <si>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</si>
  <si>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</si>
  <si>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</si>
  <si>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</si>
  <si>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</si>
  <si>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</si>
  <si>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</si>
  <si>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</si>
  <si>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</si>
  <si>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</si>
  <si>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</si>
  <si>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</si>
  <si>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</si>
  <si>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</si>
  <si>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</si>
  <si>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</si>
  <si>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</si>
  <si>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</si>
  <si>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</si>
  <si>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</si>
  <si>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</si>
  <si>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</si>
  <si>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</si>
  <si>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</si>
  <si>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</si>
  <si>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</si>
  <si>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</si>
  <si>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</si>
  <si>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</si>
  <si>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</si>
  <si>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</si>
  <si>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</si>
  <si>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</si>
  <si>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</si>
  <si>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</si>
  <si>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</si>
  <si>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</si>
  <si>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</si>
  <si>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</si>
  <si>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</si>
  <si>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</si>
  <si>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</si>
  <si>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</si>
  <si>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</si>
  <si>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</si>
  <si>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</si>
  <si>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</si>
  <si>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</si>
  <si>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</si>
  <si>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</si>
  <si>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</si>
  <si>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</si>
  <si>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</si>
  <si>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</si>
  <si>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</si>
  <si>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</si>
  <si>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</si>
  <si>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</si>
  <si>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</si>
  <si>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</si>
  <si>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</si>
  <si>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</si>
  <si>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</si>
  <si>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</si>
  <si>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</si>
  <si>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</si>
  <si>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</si>
  <si>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</si>
  <si>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</si>
  <si>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</si>
  <si>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</si>
  <si>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</si>
  <si>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</si>
  <si>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</si>
  <si>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</si>
  <si>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</si>
  <si>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</si>
  <si>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</si>
  <si>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</si>
  <si>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</si>
  <si>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</si>
  <si>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</si>
  <si>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</si>
  <si>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</si>
  <si>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</si>
  <si>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</si>
  <si>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</si>
  <si>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</si>
  <si>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</si>
  <si>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</si>
  <si>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</si>
  <si>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</si>
  <si>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</si>
  <si>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</si>
  <si>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</si>
  <si>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</si>
  <si>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</si>
  <si>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</si>
  <si>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</si>
  <si>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</si>
  <si>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</si>
  <si>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</si>
  <si>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</si>
  <si>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</si>
  <si>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</si>
  <si>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</si>
  <si>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</si>
  <si>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</si>
  <si>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</si>
  <si>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</si>
  <si>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</si>
  <si>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</si>
  <si>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</si>
  <si>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</si>
  <si>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</si>
  <si>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</si>
  <si>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</si>
  <si>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</si>
  <si>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</si>
  <si>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</si>
  <si>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</si>
  <si>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</si>
  <si>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</si>
  <si>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</si>
  <si>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</si>
  <si>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</si>
  <si>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</si>
  <si>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</si>
  <si>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</si>
  <si>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</si>
  <si>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</si>
  <si>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</si>
  <si>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</si>
  <si>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</si>
  <si>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</si>
  <si>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</si>
  <si>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</si>
  <si>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</si>
  <si>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</si>
  <si>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</si>
  <si>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</si>
  <si>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</si>
  <si>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</si>
  <si>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</si>
  <si>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</si>
  <si>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</si>
  <si>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</si>
  <si>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</si>
  <si>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</si>
  <si>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</si>
  <si>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</si>
  <si>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</si>
  <si>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</si>
  <si>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</si>
  <si>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</si>
  <si>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</si>
  <si>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</si>
  <si>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</si>
  <si>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</si>
  <si>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</si>
  <si>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</si>
  <si>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</si>
  <si>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</si>
  <si>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</si>
  <si>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</si>
  <si>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</si>
  <si>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</si>
  <si>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</si>
  <si>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</si>
  <si>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</si>
  <si>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</si>
  <si>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</si>
  <si>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</si>
  <si>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</si>
  <si>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</si>
  <si>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</si>
  <si>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</si>
  <si>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</si>
  <si>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</si>
  <si>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</si>
  <si>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</si>
  <si>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</si>
  <si>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</si>
  <si>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</si>
  <si>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</si>
  <si>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</si>
  <si>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</si>
  <si>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</si>
  <si>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</si>
  <si>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</si>
  <si>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</si>
  <si>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</si>
  <si>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</si>
  <si>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</si>
  <si>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</si>
  <si>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</si>
  <si>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</si>
  <si>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</si>
  <si>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</si>
  <si>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</si>
  <si>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</si>
  <si>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</si>
  <si>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</si>
  <si>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</si>
  <si>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</si>
  <si>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</si>
  <si>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</si>
  <si>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</si>
  <si>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</si>
  <si>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</si>
  <si>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</si>
  <si>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</si>
  <si>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</si>
  <si>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</si>
  <si>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</si>
  <si>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</si>
  <si>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</si>
  <si>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</si>
  <si>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</si>
  <si>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</si>
  <si>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</si>
  <si>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</si>
  <si>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</si>
  <si>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</si>
  <si>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</si>
  <si>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</si>
  <si>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</si>
  <si>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</si>
  <si>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</si>
  <si>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</si>
  <si>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</si>
  <si>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</si>
  <si>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</si>
  <si>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</si>
  <si>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</si>
  <si>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</si>
  <si>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</si>
  <si>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</si>
  <si>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</si>
  <si>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</si>
  <si>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</si>
  <si>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</si>
  <si>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</si>
  <si>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</si>
  <si>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</si>
  <si>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</si>
  <si>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</si>
  <si>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</si>
  <si>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</si>
  <si>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</si>
  <si>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</si>
  <si>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</si>
  <si>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</si>
  <si>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</si>
  <si>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</si>
  <si>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</si>
  <si>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</si>
  <si>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</si>
  <si>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</si>
  <si>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</si>
  <si>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</si>
  <si>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</si>
  <si>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</si>
  <si>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</si>
  <si>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</si>
  <si>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</si>
  <si>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</si>
  <si>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</si>
  <si>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</si>
  <si>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</si>
  <si>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</si>
  <si>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</si>
  <si>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</si>
  <si>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</si>
  <si>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</si>
  <si>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</si>
  <si>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</si>
  <si>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</si>
  <si>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</si>
  <si>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</si>
  <si>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</si>
  <si>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</si>
  <si>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</si>
  <si>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</si>
  <si>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</si>
  <si>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</si>
  <si>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</si>
  <si>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</si>
  <si>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</si>
  <si>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</si>
  <si>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</si>
  <si>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</si>
  <si>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</si>
  <si>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</si>
  <si>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</si>
  <si>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</si>
  <si>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</si>
  <si>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</si>
  <si>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</si>
  <si>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</si>
  <si>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</si>
  <si>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</si>
  <si>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</si>
  <si>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</si>
  <si>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</si>
  <si>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</si>
  <si>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</si>
  <si>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</si>
  <si>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</si>
  <si>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</si>
  <si>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</si>
  <si>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</si>
  <si>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</si>
  <si>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</si>
  <si>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</si>
  <si>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</si>
  <si>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</si>
  <si>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</si>
  <si>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</si>
  <si>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</si>
  <si>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</si>
  <si>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</si>
  <si>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</si>
  <si>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</si>
  <si>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</si>
  <si>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</si>
  <si>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</si>
  <si>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</si>
  <si>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</si>
  <si>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</si>
  <si>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</si>
  <si>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</si>
  <si>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</si>
  <si>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</si>
  <si>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</si>
  <si>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</si>
  <si>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</si>
  <si>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</si>
  <si>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</si>
  <si>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</si>
  <si>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</si>
  <si>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</si>
  <si>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</si>
  <si>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</si>
  <si>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</si>
  <si>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</si>
  <si>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</si>
  <si>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</si>
  <si>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</si>
  <si>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</si>
  <si>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</si>
  <si>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</si>
  <si>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</si>
  <si>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</si>
  <si>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</si>
  <si>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</si>
  <si>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</si>
  <si>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</si>
  <si>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</si>
  <si>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</si>
  <si>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</si>
  <si>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</si>
  <si>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</si>
  <si>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</si>
  <si>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</si>
  <si>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</si>
  <si>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</si>
  <si>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</si>
  <si>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</si>
  <si>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</si>
  <si>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</si>
  <si>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</si>
  <si>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</si>
  <si>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</si>
  <si>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</si>
  <si>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</si>
  <si>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</si>
  <si>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</si>
  <si>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</si>
  <si>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</si>
  <si>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</si>
  <si>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</si>
  <si>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</si>
  <si>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</si>
  <si>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</si>
  <si>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</si>
  <si>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</si>
  <si>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</si>
  <si>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</si>
  <si>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</si>
  <si>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</si>
  <si>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</si>
  <si>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</si>
  <si>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</si>
  <si>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</si>
  <si>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</si>
  <si>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</si>
  <si>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</si>
  <si>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</si>
  <si>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</si>
  <si>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</si>
  <si>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</si>
  <si>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</si>
  <si>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</si>
  <si>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</si>
  <si>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</si>
  <si>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</si>
  <si>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</si>
  <si>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</si>
  <si>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</si>
  <si>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</si>
  <si>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</si>
  <si>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</si>
  <si>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</si>
  <si>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</si>
  <si>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</si>
  <si>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</si>
  <si>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</si>
  <si>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</si>
  <si>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</si>
  <si>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</si>
  <si>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</si>
  <si>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</si>
  <si>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</si>
  <si>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</si>
  <si>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</si>
  <si>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</si>
  <si>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</si>
  <si>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</si>
  <si>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</si>
  <si>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</si>
  <si>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</si>
  <si>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</si>
  <si>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</si>
  <si>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</si>
  <si>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</si>
  <si>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</si>
  <si>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</si>
  <si>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</si>
  <si>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</si>
  <si>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</si>
  <si>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</si>
  <si>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</si>
  <si>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</si>
  <si>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</si>
  <si>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</si>
  <si>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</si>
  <si>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</si>
  <si>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</si>
  <si>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</si>
  <si>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</si>
  <si>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</si>
  <si>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</si>
  <si>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</si>
  <si>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</si>
  <si>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</si>
  <si>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</si>
  <si>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</si>
  <si>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</si>
  <si>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</si>
  <si>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</si>
  <si>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</si>
  <si>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</si>
  <si>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</si>
  <si>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</si>
  <si>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</si>
  <si>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</si>
  <si>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</si>
  <si>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</si>
  <si>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</si>
  <si>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</si>
  <si>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</si>
  <si>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</si>
  <si>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</si>
  <si>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</si>
  <si>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</si>
  <si>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</si>
  <si>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</si>
  <si>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</si>
  <si>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</si>
  <si>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</si>
  <si>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</si>
  <si>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</si>
  <si>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</si>
  <si>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</si>
  <si>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</si>
  <si>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</si>
  <si>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</si>
  <si>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</si>
  <si>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</si>
  <si>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</si>
  <si>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</si>
  <si>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</si>
  <si>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</si>
  <si>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</si>
  <si>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</si>
  <si>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</si>
  <si>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</si>
  <si>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</si>
  <si>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</si>
  <si>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</si>
  <si>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</si>
  <si>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</si>
  <si>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</si>
  <si>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</si>
  <si>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</si>
  <si>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</si>
  <si>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</si>
  <si>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</si>
  <si>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</si>
  <si>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</si>
  <si>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</si>
  <si>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</si>
  <si>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</si>
  <si>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</si>
  <si>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</si>
  <si>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</si>
  <si>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</si>
  <si>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</si>
  <si>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</si>
  <si>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</si>
  <si>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</si>
  <si>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</si>
  <si>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</si>
  <si>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</si>
  <si>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</si>
  <si>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</si>
  <si>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</si>
  <si>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</si>
  <si>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</si>
  <si>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</si>
  <si>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</si>
  <si>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</si>
  <si>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</si>
  <si>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</si>
  <si>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</si>
  <si>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</si>
  <si>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</si>
  <si>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</si>
  <si>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</si>
  <si>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</si>
  <si>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</si>
  <si>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</si>
  <si>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</si>
  <si>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</si>
  <si>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</si>
  <si>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</si>
  <si>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</si>
  <si>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</si>
  <si>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</si>
  <si>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</si>
  <si>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</si>
  <si>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</si>
  <si>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</si>
  <si>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</si>
  <si>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</si>
  <si>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</si>
  <si>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</si>
  <si>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</si>
  <si>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</si>
  <si>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</si>
  <si>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</si>
  <si>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</si>
  <si>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</si>
  <si>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</si>
  <si>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</si>
  <si>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</si>
  <si>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</si>
  <si>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</si>
  <si>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</si>
  <si>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</si>
  <si>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</si>
  <si>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</si>
  <si>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</si>
  <si>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</si>
  <si>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</si>
  <si>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</si>
  <si>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</si>
  <si>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</si>
  <si>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</si>
  <si>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</si>
  <si>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</si>
  <si>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</si>
  <si>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</si>
  <si>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</si>
  <si>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</si>
  <si>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</si>
  <si>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</si>
  <si>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</si>
  <si>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</si>
  <si>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</si>
  <si>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</si>
  <si>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</si>
  <si>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</si>
  <si>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</si>
  <si>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</si>
  <si>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</si>
  <si>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</si>
  <si>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</si>
  <si>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</si>
  <si>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</si>
  <si>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</si>
  <si>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</si>
  <si>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</si>
  <si>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</si>
  <si>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</si>
  <si>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</si>
  <si>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</si>
  <si>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</si>
  <si>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</si>
  <si>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</si>
  <si>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</si>
  <si>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</si>
  <si>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</si>
  <si>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</si>
  <si>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</si>
  <si>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</si>
  <si>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</si>
  <si>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</si>
  <si>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</si>
  <si>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</si>
  <si>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</si>
  <si>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</si>
  <si>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</si>
  <si>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</si>
  <si>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</si>
  <si>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</si>
  <si>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</si>
  <si>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</si>
  <si>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</si>
  <si>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</si>
  <si>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</si>
  <si>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</si>
  <si>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</si>
  <si>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</si>
  <si>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</si>
  <si>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</si>
  <si>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</si>
  <si>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</si>
  <si>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</si>
  <si>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</si>
  <si>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</si>
  <si>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</si>
  <si>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</si>
  <si>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</si>
  <si>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</si>
  <si>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</si>
  <si>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</si>
  <si>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</si>
  <si>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</si>
  <si>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</si>
  <si>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</si>
  <si>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</si>
  <si>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</si>
  <si>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</si>
  <si>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</si>
  <si>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</si>
  <si>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</si>
  <si>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</si>
  <si>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</si>
  <si>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</si>
  <si>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</si>
  <si>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</si>
  <si>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</si>
  <si>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</si>
  <si>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</si>
  <si>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</si>
  <si>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</si>
  <si>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</si>
  <si>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</si>
  <si>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</si>
  <si>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</si>
  <si>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</si>
  <si>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</si>
  <si>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</si>
  <si>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</si>
  <si>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</si>
  <si>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</si>
  <si>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</si>
  <si>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</si>
  <si>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</si>
  <si>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</si>
  <si>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</si>
  <si>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</si>
  <si>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</si>
  <si>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</si>
  <si>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</si>
  <si>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</si>
  <si>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</si>
  <si>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</si>
  <si>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</si>
  <si>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</si>
  <si>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</si>
  <si>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</si>
  <si>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</si>
  <si>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</si>
  <si>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</si>
  <si>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</si>
  <si>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</si>
  <si>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</si>
  <si>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</si>
  <si>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</si>
  <si>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</si>
  <si>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</si>
  <si>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</si>
  <si>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</si>
  <si>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</si>
  <si>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</si>
  <si>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</si>
  <si>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</si>
  <si>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</si>
  <si>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</si>
  <si>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</si>
  <si>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</si>
  <si>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</si>
  <si>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</si>
  <si>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</si>
  <si>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</si>
  <si>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</si>
  <si>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</si>
  <si>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</si>
  <si>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</si>
  <si>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</si>
  <si>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</si>
  <si>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</si>
  <si>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</si>
  <si>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</si>
  <si>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</si>
  <si>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</si>
  <si>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</si>
  <si>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</si>
  <si>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</si>
  <si>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</si>
  <si>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</si>
  <si>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</si>
  <si>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</si>
  <si>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</si>
  <si>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</si>
  <si>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</si>
  <si>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</si>
  <si>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</si>
  <si>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</si>
  <si>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</si>
  <si>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</si>
  <si>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</si>
  <si>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</si>
  <si>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</si>
  <si>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</si>
  <si>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</si>
  <si>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</si>
  <si>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</si>
  <si>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</si>
  <si>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</si>
  <si>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</si>
  <si>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</si>
  <si>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</si>
  <si>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</si>
  <si>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</si>
  <si>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</si>
  <si>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</si>
  <si>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</si>
  <si>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</si>
  <si>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</si>
  <si>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</si>
  <si>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</si>
  <si>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</si>
  <si>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</si>
  <si>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</si>
  <si>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</si>
  <si>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</si>
  <si>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</si>
  <si>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</si>
  <si>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</si>
  <si>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</si>
  <si>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</si>
  <si>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</si>
  <si>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</si>
  <si>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</si>
  <si>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</si>
  <si>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</si>
  <si>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</si>
  <si>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</si>
  <si>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</si>
  <si>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</si>
  <si>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</si>
  <si>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</si>
  <si>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</si>
  <si>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</si>
  <si>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</si>
  <si>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</si>
  <si>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</si>
  <si>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</si>
  <si>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</si>
  <si>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</si>
  <si>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</si>
  <si>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</si>
  <si>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</si>
  <si>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</si>
  <si>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</si>
  <si>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</si>
  <si>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</si>
  <si>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</si>
  <si>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</si>
  <si>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</si>
  <si>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</si>
  <si>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</si>
  <si>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</si>
  <si>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</si>
  <si>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</si>
  <si>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</si>
  <si>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</si>
  <si>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</si>
  <si>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</si>
  <si>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</si>
  <si>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</si>
  <si>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</si>
  <si>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</si>
  <si>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</si>
  <si>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</si>
  <si>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</si>
  <si>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</si>
  <si>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</si>
  <si>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</si>
  <si>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</si>
  <si>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</si>
  <si>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</si>
  <si>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</si>
  <si>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</si>
  <si>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</si>
  <si>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</si>
  <si>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</si>
  <si>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</si>
  <si>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</si>
  <si>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</si>
  <si>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</si>
  <si>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</si>
  <si>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</si>
  <si>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</si>
  <si>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</si>
  <si>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</si>
  <si>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</si>
  <si>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</si>
  <si>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</si>
  <si>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</si>
  <si>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</si>
  <si>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</si>
  <si>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</si>
  <si>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</si>
  <si>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</si>
  <si>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</si>
  <si>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</si>
  <si>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</si>
  <si>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</si>
  <si>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</si>
  <si>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</si>
  <si>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</si>
  <si>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</si>
  <si>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</si>
  <si>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</si>
  <si>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</si>
  <si>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</si>
  <si>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</si>
  <si>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</si>
  <si>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</si>
  <si>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</si>
  <si>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</si>
  <si>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</si>
  <si>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</si>
  <si>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</si>
  <si>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</si>
  <si>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</si>
  <si>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</si>
  <si>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</si>
  <si>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</si>
  <si>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</si>
  <si>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</si>
  <si>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</si>
  <si>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</si>
  <si>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</si>
  <si>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</si>
  <si>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</si>
  <si>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</si>
  <si>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</si>
  <si>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</si>
  <si>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</si>
  <si>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</si>
  <si>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</si>
  <si>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</si>
  <si>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</si>
  <si>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</si>
  <si>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</si>
  <si>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</si>
  <si>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</si>
  <si>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</si>
  <si>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</si>
  <si>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</si>
  <si>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</si>
  <si>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</si>
  <si>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</si>
  <si>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</si>
  <si>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</si>
  <si>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</si>
  <si>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</si>
  <si>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</si>
  <si>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</si>
  <si>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</si>
  <si>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</si>
  <si>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</si>
  <si>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</si>
  <si>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</si>
  <si>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</si>
  <si>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</si>
  <si>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</si>
  <si>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</si>
  <si>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</si>
  <si>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</si>
  <si>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</si>
  <si>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</si>
  <si>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</si>
  <si>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</si>
  <si>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</si>
  <si>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</si>
  <si>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</si>
  <si>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</si>
  <si>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</si>
  <si>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</si>
  <si>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</si>
  <si>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</si>
  <si>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</si>
  <si>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</si>
  <si>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</si>
  <si>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</si>
  <si>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</si>
  <si>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</si>
  <si>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</si>
  <si>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</si>
  <si>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</si>
  <si>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</si>
  <si>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</si>
  <si>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</si>
  <si>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</si>
  <si>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</si>
  <si>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</si>
  <si>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</si>
  <si>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</si>
  <si>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</si>
  <si>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</si>
  <si>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</si>
  <si>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</si>
  <si>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</si>
  <si>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</si>
  <si>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</si>
  <si>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</si>
  <si>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</si>
  <si>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</si>
  <si>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</si>
  <si>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</si>
  <si>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</si>
  <si>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</si>
  <si>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</si>
  <si>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</si>
  <si>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</si>
  <si>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</si>
  <si>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</si>
  <si>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</si>
  <si>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</si>
  <si>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</si>
  <si>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</si>
  <si>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</si>
  <si>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</si>
  <si>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</si>
  <si>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</si>
  <si>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</si>
  <si>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</si>
  <si>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</si>
  <si>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</si>
  <si>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</si>
  <si>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</si>
  <si>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</si>
  <si>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</si>
  <si>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</si>
  <si>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</si>
  <si>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</si>
  <si>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</si>
  <si>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</si>
  <si>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</si>
  <si>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</si>
  <si>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</si>
  <si>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</si>
  <si>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</si>
  <si>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</si>
  <si>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</si>
  <si>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</si>
  <si>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</si>
  <si>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</si>
  <si>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</si>
  <si>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</si>
  <si>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</si>
  <si>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</si>
  <si>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</si>
  <si>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</si>
  <si>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</si>
  <si>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</si>
  <si>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</si>
  <si>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</si>
  <si>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</si>
  <si>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</si>
  <si>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</si>
  <si>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</si>
  <si>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</si>
  <si>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</si>
  <si>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</si>
  <si>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</si>
  <si>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</si>
  <si>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</si>
  <si>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</si>
  <si>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</si>
  <si>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</si>
  <si>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</si>
  <si>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</si>
  <si>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</si>
  <si>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</si>
  <si>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</si>
  <si>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</si>
  <si>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</si>
  <si>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</si>
  <si>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</si>
  <si>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</si>
  <si>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</si>
  <si>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</si>
  <si>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</si>
  <si>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</si>
  <si>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</si>
  <si>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</si>
  <si>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</si>
  <si>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</si>
  <si>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</si>
  <si>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</si>
  <si>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</si>
  <si>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</si>
  <si>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</si>
  <si>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</si>
  <si>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</si>
  <si>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</si>
  <si>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</si>
  <si>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</si>
  <si>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</si>
  <si>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</si>
  <si>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</si>
  <si>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</si>
  <si>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</si>
  <si>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</si>
  <si>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</si>
  <si>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</si>
  <si>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</si>
  <si>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</si>
  <si>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</si>
  <si>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</si>
  <si>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</si>
  <si>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</si>
  <si>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</si>
  <si>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</si>
  <si>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</si>
  <si>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</si>
  <si>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</si>
  <si>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</si>
  <si>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</si>
  <si>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</si>
  <si>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</si>
  <si>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</si>
  <si>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</si>
  <si>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</si>
  <si>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</si>
  <si>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</si>
  <si>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</si>
  <si>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</si>
  <si>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</si>
  <si>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</si>
  <si>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</si>
  <si>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</si>
  <si>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</si>
  <si>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</si>
  <si>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</si>
  <si>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</si>
  <si>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</si>
  <si>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</si>
  <si>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</si>
  <si>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</si>
  <si>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</si>
  <si>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</si>
  <si>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</si>
  <si>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</si>
  <si>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</si>
  <si>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</si>
  <si>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</si>
  <si>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</si>
  <si>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</si>
  <si>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</si>
  <si>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</si>
  <si>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</si>
  <si>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</si>
  <si>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</si>
  <si>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</si>
  <si>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</si>
  <si>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</si>
  <si>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</si>
  <si>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</si>
  <si>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</si>
  <si>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</si>
  <si>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</si>
  <si>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</si>
  <si>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</si>
  <si>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</si>
  <si>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</si>
  <si>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</si>
  <si>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</si>
  <si>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</si>
  <si>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</si>
  <si>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</si>
  <si>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</si>
  <si>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</si>
  <si>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</si>
  <si>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</si>
  <si>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</si>
  <si>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</si>
  <si>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</si>
  <si>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</si>
  <si>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</si>
  <si>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</si>
  <si>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</si>
  <si>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</si>
  <si>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</si>
  <si>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</si>
  <si>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</si>
  <si>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</si>
  <si>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</si>
  <si>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</si>
  <si>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</si>
  <si>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</si>
  <si>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</si>
  <si>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</si>
  <si>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</si>
  <si>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</si>
  <si>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</si>
  <si>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</si>
  <si>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</si>
  <si>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</si>
  <si>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</si>
  <si>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</si>
  <si>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</si>
  <si>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</si>
  <si>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</si>
  <si>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</si>
  <si>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</si>
  <si>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</si>
  <si>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</si>
  <si>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</si>
  <si>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</si>
  <si>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</si>
  <si>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</si>
  <si>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</si>
  <si>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</si>
  <si>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</si>
  <si>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</si>
  <si>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</si>
  <si>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</si>
  <si>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</si>
  <si>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</si>
  <si>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</si>
  <si>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</si>
  <si>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</si>
  <si>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</si>
  <si>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</si>
  <si>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</si>
  <si>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</si>
  <si>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</si>
  <si>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</si>
  <si>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</si>
  <si>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</si>
  <si>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</si>
  <si>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</si>
  <si>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</si>
  <si>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</si>
  <si>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</si>
  <si>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</si>
  <si>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</si>
  <si>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</si>
  <si>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</si>
  <si>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</si>
  <si>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</si>
  <si>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</si>
  <si>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</si>
  <si>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</si>
  <si>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</si>
  <si>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</si>
  <si>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</si>
  <si>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</si>
  <si>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</si>
  <si>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</si>
  <si>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</si>
  <si>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</si>
  <si>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</si>
  <si>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</si>
  <si>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</si>
  <si>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</si>
  <si>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</si>
  <si>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</si>
  <si>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</si>
  <si>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</si>
  <si>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</si>
  <si>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</si>
  <si>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</si>
  <si>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</si>
  <si>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</si>
  <si>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</si>
  <si>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</si>
  <si>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</si>
  <si>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</si>
  <si>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</si>
  <si>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</si>
  <si>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</si>
  <si>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</si>
  <si>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</si>
  <si>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</si>
  <si>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</si>
  <si>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</si>
  <si>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</si>
  <si>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</si>
  <si>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</si>
  <si>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</si>
  <si>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</si>
  <si>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</si>
  <si>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</si>
  <si>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</si>
  <si>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</si>
  <si>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</si>
  <si>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</si>
  <si>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</si>
  <si>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</si>
  <si>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</si>
  <si>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</si>
  <si>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</si>
  <si>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</si>
  <si>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</si>
  <si>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</si>
  <si>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</si>
  <si>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</si>
  <si>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</si>
  <si>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</si>
  <si>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</si>
  <si>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</si>
  <si>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</si>
  <si>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</si>
  <si>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</si>
  <si>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</si>
  <si>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</si>
  <si>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</si>
  <si>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</si>
  <si>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</si>
  <si>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</si>
  <si>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</si>
  <si>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</si>
  <si>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</si>
  <si>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</si>
  <si>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</si>
  <si>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</si>
  <si>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</si>
  <si>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</si>
  <si>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</si>
  <si>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</si>
  <si>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</si>
  <si>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</si>
  <si>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</si>
  <si>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</si>
  <si>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</si>
  <si>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</si>
  <si>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</si>
  <si>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</si>
  <si>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</si>
  <si>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</si>
  <si>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</si>
  <si>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</si>
  <si>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</si>
  <si>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</si>
  <si>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</si>
  <si>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</si>
  <si>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</si>
  <si>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</si>
  <si>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</si>
  <si>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</si>
  <si>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</si>
  <si>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</si>
  <si>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</si>
  <si>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</si>
  <si>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</si>
  <si>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</si>
  <si>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</si>
  <si>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</si>
  <si>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</si>
  <si>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</si>
  <si>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</si>
  <si>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</si>
  <si>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</si>
  <si>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</si>
  <si>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</si>
  <si>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</si>
  <si>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</si>
  <si>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</si>
  <si>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</si>
  <si>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</si>
  <si>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</si>
  <si>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</si>
  <si>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</si>
  <si>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</si>
  <si>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</si>
  <si>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</si>
  <si>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</si>
  <si>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</si>
  <si>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</si>
  <si>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</si>
  <si>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</si>
  <si>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</si>
  <si>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</si>
  <si>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</si>
  <si>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</si>
  <si>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</si>
  <si>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</si>
  <si>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</si>
  <si>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</si>
  <si>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</si>
  <si>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</si>
  <si>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</si>
  <si>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</si>
  <si>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</si>
  <si>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</si>
  <si>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</si>
  <si>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</si>
  <si>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</si>
  <si>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</si>
  <si>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</si>
  <si>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</si>
  <si>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</si>
  <si>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</si>
  <si>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</si>
  <si>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</si>
  <si>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</si>
  <si>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</si>
  <si>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</si>
  <si>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</si>
  <si>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</si>
  <si>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</si>
  <si>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</si>
  <si>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</si>
  <si>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</si>
  <si>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</si>
  <si>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</si>
  <si>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</si>
  <si>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</si>
  <si>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</si>
  <si>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</si>
  <si>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</si>
  <si>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</si>
  <si>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</si>
  <si>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</si>
  <si>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</si>
  <si>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</si>
  <si>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</si>
  <si>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</si>
  <si>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</si>
  <si>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</si>
  <si>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</si>
  <si>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</si>
  <si>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</si>
  <si>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</si>
  <si>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</si>
  <si>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</si>
  <si>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</si>
  <si>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</si>
  <si>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</si>
  <si>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</si>
  <si>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</si>
  <si>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</si>
  <si>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</si>
  <si>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</si>
  <si>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</si>
  <si>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</si>
  <si>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</si>
  <si>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</si>
  <si>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</si>
  <si>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</si>
  <si>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</si>
  <si>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</si>
  <si>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</si>
  <si>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</si>
  <si>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</si>
  <si>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</si>
  <si>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</si>
  <si>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</si>
  <si>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</si>
  <si>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</si>
  <si>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</si>
  <si>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</si>
  <si>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</si>
  <si>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</si>
  <si>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</si>
  <si>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</si>
  <si>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</si>
  <si>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</si>
  <si>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</si>
  <si>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</si>
  <si>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</si>
  <si>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</si>
  <si>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</si>
  <si>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</si>
  <si>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</si>
  <si>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</si>
  <si>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</si>
  <si>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</si>
  <si>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</si>
  <si>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</si>
  <si>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</si>
  <si>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</si>
  <si>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</si>
  <si>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</si>
  <si>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</si>
  <si>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</si>
  <si>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</si>
  <si>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</si>
  <si>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</si>
  <si>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</si>
  <si>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</si>
  <si>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</si>
  <si>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</si>
  <si>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</si>
  <si>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</si>
  <si>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</si>
  <si>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</si>
  <si>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</si>
  <si>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</si>
  <si>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</si>
  <si>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</si>
  <si>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</si>
  <si>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</si>
  <si>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</si>
  <si>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</si>
  <si>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</si>
  <si>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</si>
  <si>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</si>
  <si>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</si>
  <si>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</si>
  <si>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</si>
  <si>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</si>
  <si>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</si>
  <si>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</si>
  <si>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</si>
  <si>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</si>
  <si>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</si>
  <si>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</si>
  <si>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</si>
  <si>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</si>
  <si>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</si>
  <si>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</si>
  <si>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</si>
  <si>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</si>
  <si>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</si>
  <si>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</si>
  <si>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</si>
  <si>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</si>
  <si>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</si>
  <si>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</si>
  <si>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</si>
  <si>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</si>
  <si>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</si>
  <si>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</si>
  <si>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</si>
  <si>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</si>
  <si>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</si>
  <si>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</si>
  <si>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</si>
  <si>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</si>
  <si>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</si>
  <si>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</si>
  <si>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</si>
  <si>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</si>
  <si>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</si>
  <si>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</si>
  <si>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</si>
  <si>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</si>
  <si>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</si>
  <si>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</si>
  <si>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</si>
  <si>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</si>
  <si>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</si>
  <si>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</si>
  <si>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</si>
  <si>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</si>
  <si>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</si>
  <si>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</si>
  <si>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</si>
  <si>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</si>
  <si>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</si>
  <si>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</si>
  <si>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</si>
  <si>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</si>
  <si>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</si>
  <si>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</si>
  <si>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</si>
  <si>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</si>
  <si>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</si>
  <si>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</si>
  <si>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</si>
  <si>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</si>
  <si>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</si>
  <si>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</si>
  <si>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</si>
  <si>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</si>
  <si>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</si>
  <si>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</si>
  <si>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</si>
  <si>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</si>
  <si>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</si>
  <si>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</si>
  <si>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</si>
  <si>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</si>
  <si>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</si>
  <si>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</si>
  <si>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</si>
  <si>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</si>
  <si>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</si>
  <si>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</si>
  <si>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</si>
  <si>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</si>
  <si>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</si>
  <si>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</si>
  <si>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</si>
  <si>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</si>
  <si>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</si>
  <si>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</si>
  <si>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</si>
  <si>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</si>
  <si>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</si>
  <si>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</si>
  <si>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</si>
  <si>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</si>
  <si>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</si>
  <si>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</si>
  <si>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</si>
  <si>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</si>
  <si>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</si>
  <si>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</si>
  <si>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</si>
  <si>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</si>
  <si>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</si>
  <si>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</si>
  <si>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</si>
  <si>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</si>
  <si>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</si>
  <si>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</si>
  <si>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</si>
  <si>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</si>
  <si>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</si>
  <si>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</si>
  <si>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</si>
  <si>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</si>
  <si>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</si>
  <si>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</si>
  <si>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</si>
  <si>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</si>
  <si>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</si>
  <si>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</si>
  <si>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</si>
  <si>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</si>
  <si>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</si>
  <si>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</si>
  <si>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</si>
  <si>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</si>
  <si>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</si>
  <si>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</si>
  <si>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</si>
  <si>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</si>
  <si>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</si>
  <si>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</si>
  <si>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</si>
  <si>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</si>
  <si>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</si>
  <si>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</si>
  <si>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</si>
  <si>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</si>
  <si>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</si>
  <si>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</si>
  <si>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</si>
  <si>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</si>
  <si>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</si>
  <si>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</si>
  <si>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</si>
  <si>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</si>
  <si>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</si>
  <si>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</si>
  <si>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</si>
  <si>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</si>
  <si>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</si>
  <si>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</si>
  <si>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</si>
  <si>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</si>
  <si>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</si>
  <si>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</si>
  <si>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</si>
  <si>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</si>
  <si>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</si>
  <si>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</si>
  <si>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</si>
  <si>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</si>
  <si>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</si>
  <si>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</si>
  <si>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</si>
  <si>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</si>
  <si>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</si>
  <si>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</si>
  <si>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</si>
  <si>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</si>
  <si>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</si>
  <si>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</si>
  <si>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</si>
  <si>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</si>
  <si>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</si>
  <si>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</si>
  <si>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</si>
  <si>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</si>
  <si>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</si>
  <si>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</si>
  <si>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</si>
  <si>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</si>
  <si>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</si>
  <si>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</si>
  <si>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</si>
  <si>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</si>
  <si>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</si>
  <si>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</si>
  <si>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</si>
  <si>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</si>
  <si>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</si>
  <si>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</si>
  <si>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</si>
  <si>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</si>
  <si>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</si>
  <si>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</si>
  <si>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</si>
  <si>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</si>
  <si>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</si>
  <si>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</si>
  <si>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</si>
  <si>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</si>
  <si>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</si>
  <si>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</si>
  <si>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</si>
  <si>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</si>
  <si>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</si>
  <si>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</si>
  <si>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</si>
  <si>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</si>
  <si>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</si>
  <si>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</si>
  <si>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</si>
  <si>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</si>
  <si>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</si>
  <si>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</si>
  <si>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</si>
  <si>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</si>
  <si>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</si>
  <si>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</si>
  <si>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</si>
  <si>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</si>
  <si>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</si>
  <si>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</si>
  <si>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</si>
  <si>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</si>
  <si>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</si>
  <si>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</si>
  <si>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</si>
  <si>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</si>
  <si>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</si>
  <si>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</si>
  <si>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</si>
  <si>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</si>
  <si>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</si>
  <si>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</si>
  <si>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</si>
  <si>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</si>
  <si>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</si>
  <si>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</si>
  <si>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</si>
  <si>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</si>
  <si>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</si>
  <si>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</si>
  <si>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</si>
  <si>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</si>
  <si>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</si>
  <si>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</si>
  <si>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</si>
  <si>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</si>
  <si>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</si>
  <si>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</si>
  <si>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</si>
  <si>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</si>
  <si>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</si>
  <si>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</si>
  <si>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</si>
  <si>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</si>
  <si>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</si>
  <si>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</si>
  <si>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</si>
  <si>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</si>
  <si>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</si>
  <si>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</si>
  <si>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</si>
  <si>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</si>
  <si>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</si>
  <si>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</si>
  <si>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</si>
  <si>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</si>
  <si>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</si>
  <si>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</si>
  <si>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</si>
  <si>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</si>
  <si>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</si>
  <si>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</si>
  <si>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</si>
  <si>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</si>
  <si>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</si>
  <si>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</si>
  <si>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</si>
  <si>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</si>
  <si>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</si>
  <si>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</si>
  <si>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</si>
  <si>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</si>
  <si>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</si>
  <si>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</si>
  <si>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</si>
  <si>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</si>
  <si>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</si>
  <si>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</si>
  <si>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</si>
  <si>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</si>
  <si>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</si>
  <si>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</si>
  <si>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</si>
  <si>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</si>
  <si>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</si>
  <si>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</si>
  <si>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</si>
  <si>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</si>
  <si>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</si>
  <si>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</si>
  <si>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</si>
  <si>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</si>
  <si>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</si>
  <si>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</si>
  <si>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</si>
  <si>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</si>
  <si>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</si>
  <si>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</si>
  <si>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</si>
  <si>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</si>
  <si>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</si>
  <si>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</si>
  <si>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</si>
  <si>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</si>
  <si>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</si>
  <si>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</si>
  <si>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</si>
  <si>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</si>
  <si>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</si>
  <si>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</si>
  <si>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</si>
  <si>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</si>
  <si>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</si>
  <si>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</si>
  <si>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</si>
  <si>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</si>
  <si>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</si>
  <si>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</si>
  <si>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</si>
  <si>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</si>
  <si>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</si>
  <si>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</si>
  <si>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</si>
  <si>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</si>
  <si>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</si>
  <si>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</si>
  <si>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</si>
  <si>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</si>
  <si>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</si>
  <si>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</si>
  <si>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</si>
  <si>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</si>
  <si>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</si>
  <si>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</si>
  <si>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</si>
  <si>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</si>
  <si>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</si>
  <si>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</si>
  <si>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</si>
  <si>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</si>
  <si>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</si>
  <si>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</si>
  <si>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</si>
  <si>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</si>
  <si>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</si>
  <si>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</si>
  <si>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</si>
  <si>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</si>
  <si>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</si>
  <si>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</si>
  <si>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</si>
  <si>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</si>
  <si>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</si>
  <si>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</si>
  <si>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</si>
  <si>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</si>
  <si>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</si>
  <si>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</si>
  <si>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</si>
  <si>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</si>
  <si>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</si>
  <si>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</si>
  <si>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</si>
  <si>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</si>
  <si>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</si>
  <si>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</si>
  <si>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</si>
  <si>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</si>
  <si>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</si>
  <si>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</si>
  <si>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</si>
  <si>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</si>
  <si>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</si>
  <si>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</si>
  <si>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</si>
  <si>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</si>
  <si>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</si>
  <si>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</si>
  <si>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</si>
  <si>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</si>
  <si>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</si>
  <si>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</si>
  <si>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</si>
  <si>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</si>
  <si>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</si>
  <si>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</si>
  <si>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</si>
  <si>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</si>
  <si>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</si>
  <si>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</si>
  <si>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</si>
  <si>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</si>
  <si>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</si>
  <si>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</si>
  <si>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</si>
  <si>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</si>
  <si>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</si>
  <si>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</si>
  <si>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</si>
  <si>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</si>
  <si>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</si>
  <si>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</si>
  <si>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</si>
  <si>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</si>
  <si>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</si>
  <si>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</si>
  <si>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</si>
  <si>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</si>
  <si>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</si>
  <si>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</si>
  <si>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</si>
  <si>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</si>
  <si>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</si>
  <si>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</si>
  <si>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</si>
  <si>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</si>
  <si>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</si>
  <si>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</si>
  <si>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</si>
  <si>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</si>
  <si>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</si>
  <si>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</si>
  <si>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</si>
  <si>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</si>
  <si>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</si>
  <si>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</si>
  <si>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</si>
  <si>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</si>
  <si>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</si>
  <si>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</si>
  <si>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</si>
  <si>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</si>
  <si>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</si>
  <si>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</si>
  <si>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</si>
  <si>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</si>
  <si>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</si>
  <si>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</si>
  <si>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</si>
  <si>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</si>
  <si>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</si>
  <si>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</si>
  <si>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</si>
  <si>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</si>
  <si>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</si>
  <si>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</si>
  <si>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</si>
  <si>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</si>
  <si>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</si>
  <si>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</si>
  <si>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</si>
  <si>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</si>
  <si>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</si>
  <si>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</si>
  <si>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</si>
  <si>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</si>
  <si>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</si>
  <si>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</si>
  <si>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</si>
  <si>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</si>
  <si>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</si>
  <si>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</si>
  <si>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</si>
  <si>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</si>
  <si>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</si>
  <si>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</si>
  <si>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</si>
  <si>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</si>
  <si>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</si>
  <si>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</si>
  <si>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</si>
  <si>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</si>
  <si>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</si>
  <si>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</si>
  <si>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</si>
  <si>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</si>
  <si>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</si>
  <si>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</si>
  <si>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</si>
  <si>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</si>
  <si>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</si>
  <si>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</si>
  <si>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</si>
  <si>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</si>
  <si>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</si>
  <si>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</si>
  <si>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</si>
  <si>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</si>
  <si>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</si>
  <si>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</si>
  <si>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</si>
  <si>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</si>
  <si>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</si>
  <si>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</si>
  <si>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</si>
  <si>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</si>
  <si>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</si>
  <si>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</si>
  <si>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</si>
  <si>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</si>
  <si>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</si>
  <si>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</si>
  <si>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</si>
  <si>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</si>
  <si>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</si>
  <si>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</si>
  <si>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</si>
  <si>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</si>
  <si>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</si>
  <si>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</si>
  <si>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</si>
  <si>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</si>
  <si>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</si>
  <si>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</si>
  <si>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</si>
  <si>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</si>
  <si>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</si>
  <si>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</si>
  <si>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</si>
  <si>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</si>
  <si>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</si>
  <si>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</si>
  <si>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</si>
  <si>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</si>
  <si>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</si>
  <si>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</si>
  <si>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</si>
  <si>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</si>
  <si>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</si>
  <si>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</si>
  <si>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</si>
  <si>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</si>
  <si>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</si>
  <si>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</si>
  <si>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</si>
  <si>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</si>
  <si>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</si>
  <si>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</si>
  <si>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</si>
  <si>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</si>
  <si>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</si>
  <si>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</si>
  <si>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</si>
  <si>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</si>
  <si>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</si>
  <si>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</si>
  <si>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</si>
  <si>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</si>
  <si>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</si>
  <si>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</si>
  <si>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</si>
  <si>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</si>
  <si>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</si>
  <si>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</si>
  <si>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</si>
  <si>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</si>
  <si>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</si>
  <si>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</si>
  <si>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</si>
  <si>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</si>
  <si>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</si>
  <si>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</si>
  <si>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</si>
  <si>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</si>
  <si>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</si>
  <si>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</si>
  <si>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</si>
  <si>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</si>
  <si>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</si>
  <si>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</si>
  <si>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</si>
  <si>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</si>
  <si>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</si>
  <si>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</si>
  <si>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</si>
  <si>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</si>
  <si>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</si>
  <si>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</si>
  <si>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</si>
  <si>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</si>
  <si>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</si>
  <si>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</si>
  <si>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</si>
  <si>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</si>
  <si>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</si>
  <si>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</si>
  <si>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</si>
  <si>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</si>
  <si>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</si>
  <si>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</si>
  <si>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</si>
  <si>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</si>
  <si>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</si>
  <si>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</si>
  <si>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</si>
  <si>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</si>
  <si>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</si>
  <si>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</si>
  <si>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</si>
  <si>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</si>
  <si>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</si>
  <si>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</si>
  <si>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</si>
  <si>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</si>
  <si>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</si>
  <si>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</si>
  <si>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</si>
  <si>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</si>
  <si>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</si>
  <si>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</si>
  <si>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</si>
  <si>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</si>
  <si>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</si>
  <si>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</si>
  <si>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</si>
  <si>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</si>
  <si>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</si>
  <si>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</si>
  <si>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</si>
  <si>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</si>
  <si>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</si>
  <si>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</si>
  <si>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</si>
  <si>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</si>
  <si>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</si>
  <si>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</si>
  <si>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</si>
  <si>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</si>
  <si>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</si>
  <si>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</si>
  <si>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</si>
  <si>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</si>
  <si>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</si>
  <si>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</si>
  <si>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</si>
  <si>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</si>
  <si>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</si>
  <si>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</si>
  <si>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</si>
  <si>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</si>
  <si>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</si>
  <si>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</si>
  <si>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</si>
  <si>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</si>
  <si>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</si>
  <si>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</si>
  <si>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</si>
  <si>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</si>
  <si>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</si>
  <si>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</si>
  <si>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</si>
  <si>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</si>
  <si>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</si>
  <si>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</si>
  <si>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</si>
  <si>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</si>
  <si>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</si>
  <si>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</si>
  <si>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</si>
  <si>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</si>
  <si>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</si>
  <si>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</si>
  <si>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</si>
  <si>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</si>
  <si>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</si>
  <si>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</si>
  <si>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</si>
  <si>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</si>
  <si>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</si>
  <si>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</si>
  <si>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</si>
  <si>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</si>
  <si>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</si>
  <si>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</si>
  <si>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</si>
  <si>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</si>
  <si>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</si>
  <si>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</si>
  <si>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</si>
  <si>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</si>
  <si>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</si>
  <si>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</si>
  <si>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</si>
  <si>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</si>
  <si>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</si>
  <si>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</si>
  <si>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</si>
  <si>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</si>
  <si>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</si>
  <si>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</si>
  <si>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</si>
  <si>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</si>
  <si>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</si>
  <si>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</si>
  <si>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</si>
  <si>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</si>
  <si>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</si>
  <si>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</si>
  <si>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</si>
  <si>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</si>
  <si>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</si>
  <si>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</si>
  <si>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</si>
  <si>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</si>
  <si>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</si>
  <si>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</si>
  <si>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</si>
  <si>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</si>
  <si>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</si>
  <si>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</si>
  <si>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</si>
  <si>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</si>
  <si>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</si>
  <si>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</si>
  <si>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</si>
  <si>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</si>
  <si>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</si>
  <si>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</si>
  <si>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</si>
  <si>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</si>
  <si>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</si>
  <si>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</si>
  <si>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</si>
  <si>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</si>
  <si>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</si>
  <si>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</si>
  <si>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</si>
  <si>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</si>
  <si>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</si>
  <si>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</si>
  <si>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</si>
  <si>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</si>
  <si>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</si>
  <si>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</si>
  <si>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</si>
  <si>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</si>
  <si>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</si>
  <si>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</si>
  <si>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</si>
  <si>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</si>
  <si>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</si>
  <si>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</si>
  <si>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</si>
  <si>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</si>
  <si>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</si>
  <si>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</si>
  <si>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</si>
  <si>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</si>
  <si>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</si>
  <si>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</si>
  <si>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</si>
  <si>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</si>
  <si>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</si>
  <si>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</si>
  <si>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</si>
  <si>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</si>
  <si>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</si>
  <si>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</si>
  <si>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</si>
  <si>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</si>
  <si>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</si>
  <si>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</si>
  <si>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</si>
  <si>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</si>
  <si>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</si>
  <si>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</si>
  <si>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</si>
  <si>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</si>
  <si>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</si>
  <si>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</si>
  <si>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</si>
  <si>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</si>
  <si>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</si>
  <si>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</si>
  <si>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</si>
  <si>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</si>
  <si>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</si>
  <si>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</si>
  <si>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</si>
  <si>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</si>
  <si>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</si>
  <si>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</si>
  <si>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</si>
  <si>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</si>
  <si>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</si>
  <si>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</si>
  <si>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</si>
  <si>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</si>
  <si>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</si>
  <si>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</si>
  <si>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</si>
  <si>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</si>
  <si>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</si>
  <si>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</si>
  <si>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</si>
  <si>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</si>
  <si>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</si>
  <si>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</si>
  <si>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</si>
  <si>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</si>
  <si>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</si>
  <si>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</si>
  <si>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</si>
  <si>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</si>
  <si>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</si>
  <si>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</si>
  <si>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</si>
  <si>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</si>
  <si>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</si>
  <si>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</si>
  <si>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</si>
  <si>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</si>
  <si>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</si>
  <si>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</si>
  <si>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</si>
  <si>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</si>
  <si>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</si>
  <si>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</si>
  <si>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</si>
  <si>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</si>
  <si>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</si>
  <si>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</si>
  <si>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</si>
  <si>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</si>
  <si>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</si>
  <si>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</si>
  <si>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</si>
  <si>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</si>
  <si>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</si>
  <si>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</si>
  <si>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</si>
  <si>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</si>
  <si>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</si>
  <si>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</si>
  <si>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</si>
  <si>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</si>
  <si>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</si>
  <si>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</si>
  <si>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</si>
  <si>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</si>
  <si>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</si>
  <si>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</si>
  <si>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</si>
  <si>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</si>
  <si>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</si>
  <si>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</si>
  <si>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</si>
  <si>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</si>
  <si>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</si>
  <si>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</si>
  <si>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</si>
  <si>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</si>
  <si>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</si>
  <si>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</si>
  <si>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</si>
  <si>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</si>
  <si>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</si>
  <si>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</si>
  <si>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</si>
  <si>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</si>
  <si>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</si>
  <si>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</si>
  <si>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</si>
  <si>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</si>
  <si>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</si>
  <si>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</si>
  <si>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</si>
  <si>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</si>
  <si>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</si>
  <si>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</si>
  <si>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</si>
  <si>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</si>
  <si>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</si>
  <si>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</si>
  <si>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</si>
  <si>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</si>
  <si>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</si>
  <si>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</si>
  <si>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</si>
  <si>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</si>
  <si>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</si>
  <si>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</si>
  <si>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</si>
  <si>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</si>
  <si>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</si>
  <si>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</si>
  <si>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</si>
  <si>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</si>
  <si>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</si>
  <si>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</si>
  <si>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</si>
  <si>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</si>
  <si>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</si>
  <si>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</si>
  <si>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</si>
  <si>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</si>
  <si>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</si>
  <si>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</si>
  <si>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</si>
  <si>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</si>
  <si>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</si>
  <si>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</si>
  <si>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</si>
  <si>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</si>
  <si>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</si>
  <si>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</si>
  <si>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</si>
  <si>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</si>
  <si>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</si>
  <si>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</si>
  <si>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</si>
  <si>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</si>
  <si>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</si>
  <si>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</si>
  <si>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</si>
  <si>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</si>
  <si>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</si>
  <si>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</si>
  <si>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</si>
  <si>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</si>
  <si>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</si>
  <si>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</si>
  <si>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</si>
  <si>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</si>
  <si>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</si>
  <si>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</si>
  <si>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</si>
  <si>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</si>
  <si>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</si>
  <si>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</si>
  <si>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</si>
  <si>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</si>
  <si>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</si>
  <si>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</si>
  <si>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</si>
  <si>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</si>
  <si>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</si>
  <si>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</si>
  <si>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</si>
  <si>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</si>
  <si>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</si>
  <si>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</si>
  <si>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</si>
  <si>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</si>
  <si>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</si>
  <si>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</si>
  <si>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</si>
  <si>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</si>
  <si>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</si>
  <si>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</si>
  <si>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</si>
  <si>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</si>
  <si>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</si>
  <si>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</si>
  <si>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</si>
  <si>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</si>
  <si>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</si>
  <si>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</si>
  <si>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</si>
  <si>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</si>
  <si>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</si>
  <si>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</si>
  <si>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</si>
  <si>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</si>
  <si>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</si>
  <si>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</si>
  <si>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</si>
  <si>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</si>
  <si>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</si>
  <si>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</si>
  <si>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</si>
  <si>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</si>
  <si>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</si>
  <si>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</si>
  <si>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</si>
  <si>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</si>
  <si>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</si>
  <si>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</si>
  <si>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</si>
  <si>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</si>
  <si>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</si>
  <si>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</si>
  <si>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</si>
  <si>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</si>
  <si>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</si>
  <si>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</si>
  <si>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</si>
  <si>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</si>
  <si>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</si>
  <si>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</si>
  <si>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</si>
  <si>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</si>
  <si>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</si>
  <si>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</si>
  <si>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</si>
  <si>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</si>
  <si>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</si>
  <si>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</si>
  <si>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</si>
  <si>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</si>
  <si>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</si>
  <si>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</si>
  <si>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</si>
  <si>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</si>
  <si>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</si>
  <si>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</si>
  <si>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</si>
  <si>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</si>
  <si>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</si>
  <si>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</si>
  <si>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</si>
  <si>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</si>
  <si>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</si>
  <si>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</si>
  <si>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</si>
  <si>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</si>
  <si>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</si>
  <si>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</si>
  <si>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</si>
  <si>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</si>
  <si>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</si>
  <si>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</si>
  <si>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</si>
  <si>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</si>
  <si>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</si>
  <si>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</si>
  <si>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</si>
  <si>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</si>
  <si>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</si>
  <si>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</si>
  <si>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</si>
  <si>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</si>
  <si>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</si>
  <si>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</si>
  <si>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</si>
  <si>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</si>
  <si>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</si>
  <si>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</si>
  <si>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</si>
  <si>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</si>
  <si>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</si>
  <si>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</si>
  <si>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</si>
  <si>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</si>
  <si>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</si>
  <si>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</si>
  <si>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</si>
  <si>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</si>
  <si>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</si>
  <si>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</si>
  <si>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</si>
  <si>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</si>
  <si>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</si>
  <si>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</si>
  <si>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</si>
  <si>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</si>
  <si>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</si>
  <si>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</si>
  <si>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</si>
  <si>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</si>
  <si>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</si>
  <si>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</si>
  <si>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</si>
  <si>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</si>
  <si>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</si>
  <si>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</si>
  <si>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</si>
  <si>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</si>
  <si>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</si>
  <si>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</si>
  <si>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</si>
  <si>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</si>
  <si>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</si>
  <si>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</si>
  <si>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</si>
  <si>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</si>
  <si>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</si>
  <si>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</si>
  <si>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</si>
  <si>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</si>
  <si>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</si>
  <si>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</si>
  <si>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</si>
  <si>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</si>
  <si>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</si>
  <si>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</si>
  <si>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</si>
  <si>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</si>
  <si>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</si>
  <si>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</si>
  <si>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</si>
  <si>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</si>
  <si>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</si>
  <si>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</si>
  <si>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</si>
  <si>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</si>
  <si>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</si>
  <si>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</si>
  <si>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</si>
  <si>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</si>
  <si>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</si>
  <si>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</si>
  <si>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</si>
  <si>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</si>
  <si>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</si>
  <si>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</si>
  <si>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</si>
  <si>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</si>
  <si>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</si>
  <si>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</si>
  <si>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</si>
  <si>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</si>
  <si>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</si>
  <si>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</si>
  <si>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</si>
  <si>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</si>
  <si>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</si>
  <si>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</si>
  <si>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</si>
  <si>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</si>
  <si>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</si>
  <si>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</si>
  <si>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</si>
  <si>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</si>
  <si>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</si>
  <si>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</si>
  <si>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</si>
  <si>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</si>
  <si>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</si>
  <si>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</si>
  <si>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</si>
  <si>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</si>
  <si>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</si>
  <si>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</si>
  <si>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</si>
  <si>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</si>
  <si>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</si>
  <si>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</si>
  <si>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</si>
  <si>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</si>
  <si>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</si>
  <si>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</si>
  <si>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</si>
  <si>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</si>
  <si>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</si>
  <si>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</si>
  <si>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</si>
  <si>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</si>
  <si>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</si>
  <si>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</si>
  <si>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</si>
  <si>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</si>
  <si>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</si>
  <si>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</si>
  <si>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</si>
  <si>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</si>
  <si>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</si>
  <si>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</si>
  <si>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</si>
  <si>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</si>
  <si>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</si>
  <si>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</si>
  <si>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</si>
  <si>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</si>
  <si>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</si>
  <si>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</si>
  <si>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</si>
  <si>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</si>
  <si>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</si>
  <si>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</si>
  <si>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</si>
  <si>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</si>
  <si>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</si>
  <si>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</si>
  <si>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</si>
  <si>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</si>
  <si>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</si>
  <si>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</si>
  <si>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</si>
  <si>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</si>
  <si>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</si>
  <si>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</si>
  <si>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</si>
  <si>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</si>
  <si>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</si>
  <si>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</si>
  <si>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</si>
  <si>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</si>
  <si>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</si>
  <si>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</si>
  <si>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</si>
  <si>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</si>
  <si>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</si>
  <si>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</si>
  <si>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</si>
  <si>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</si>
  <si>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</si>
  <si>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</si>
  <si>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</si>
  <si>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</si>
  <si>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</si>
  <si>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</si>
  <si>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</si>
  <si>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</si>
  <si>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</si>
  <si>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</si>
  <si>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</si>
  <si>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</si>
  <si>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</si>
  <si>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</si>
  <si>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</si>
  <si>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</si>
  <si>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</si>
  <si>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</si>
  <si>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</si>
  <si>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</si>
  <si>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</si>
  <si>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</si>
  <si>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</si>
  <si>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</si>
  <si>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</si>
  <si>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</si>
  <si>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</si>
  <si>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</si>
  <si>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</si>
  <si>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</si>
  <si>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</si>
  <si>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</si>
  <si>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</si>
  <si>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</si>
  <si>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</si>
  <si>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</si>
  <si>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</si>
  <si>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</si>
  <si>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</si>
  <si>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</si>
  <si>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</si>
  <si>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</si>
  <si>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</si>
  <si>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</si>
  <si>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</si>
  <si>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</si>
  <si>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</si>
  <si>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</si>
  <si>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</si>
  <si>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</si>
  <si>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</si>
  <si>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</si>
  <si>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</si>
  <si>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</si>
  <si>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</si>
  <si>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</si>
  <si>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</si>
  <si>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</si>
  <si>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</si>
  <si>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</si>
  <si>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</si>
  <si>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</si>
  <si>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</si>
  <si>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</si>
  <si>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</si>
  <si>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</si>
  <si>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</si>
  <si>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</si>
  <si>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</si>
  <si>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</si>
  <si>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</si>
  <si>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</si>
  <si>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</si>
  <si>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</si>
  <si>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</si>
  <si>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</si>
  <si>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</si>
  <si>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</si>
  <si>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</si>
  <si>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</si>
  <si>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</si>
  <si>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</si>
  <si>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</si>
  <si>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</si>
  <si>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</si>
  <si>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</si>
  <si>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</si>
  <si>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</si>
  <si>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</si>
  <si>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</si>
  <si>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</si>
  <si>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</si>
  <si>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</si>
  <si>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</si>
  <si>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</si>
  <si>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</si>
  <si>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</si>
  <si>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</si>
  <si>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</si>
  <si>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</si>
  <si>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</si>
  <si>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</si>
  <si>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</si>
  <si>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</si>
  <si>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</si>
  <si>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</si>
  <si>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</si>
  <si>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</si>
  <si>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</si>
  <si>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</si>
  <si>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</si>
  <si>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</si>
  <si>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</si>
  <si>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</si>
  <si>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</si>
  <si>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</si>
  <si>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</si>
  <si>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</si>
  <si>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</si>
  <si>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</si>
  <si>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</si>
  <si>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</si>
  <si>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</si>
  <si>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</si>
  <si>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</si>
  <si>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</si>
  <si>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</si>
  <si>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</si>
  <si>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</si>
  <si>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</si>
  <si>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</si>
  <si>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</si>
  <si>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</si>
  <si>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</si>
  <si>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</si>
  <si>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</si>
  <si>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</si>
  <si>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</si>
  <si>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</si>
  <si>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</si>
  <si>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</si>
  <si>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</si>
  <si>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</si>
  <si>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</si>
  <si>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</si>
  <si>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</si>
  <si>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</si>
  <si>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</si>
  <si>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</si>
  <si>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</si>
  <si>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</si>
  <si>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</si>
  <si>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</si>
  <si>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</si>
  <si>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</si>
  <si>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</si>
  <si>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</si>
  <si>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</si>
  <si>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</si>
  <si>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</si>
  <si>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</si>
  <si>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</si>
  <si>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</si>
  <si>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</si>
  <si>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</si>
  <si>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</si>
  <si>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</si>
  <si>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</si>
  <si>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</si>
  <si>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</si>
  <si>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</si>
  <si>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</si>
  <si>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</si>
  <si>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</si>
  <si>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</si>
  <si>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</si>
  <si>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</si>
  <si>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</si>
  <si>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</si>
  <si>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</si>
  <si>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</si>
  <si>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</si>
  <si>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</si>
  <si>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</si>
  <si>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</si>
  <si>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</si>
  <si>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</si>
  <si>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</si>
  <si>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</si>
  <si>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</si>
  <si>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</si>
  <si>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</si>
  <si>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</si>
  <si>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</si>
  <si>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</si>
  <si>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</si>
  <si>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</si>
  <si>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</si>
  <si>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</si>
  <si>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</si>
  <si>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</si>
  <si>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</si>
  <si>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</si>
  <si>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</si>
  <si>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</si>
  <si>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</si>
  <si>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</si>
  <si>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</si>
  <si>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</si>
  <si>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</si>
  <si>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</si>
  <si>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</si>
  <si>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</si>
  <si>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</si>
  <si>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</si>
  <si>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</si>
  <si>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</si>
  <si>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</si>
  <si>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</si>
  <si>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</si>
  <si>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</si>
  <si>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</si>
  <si>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</si>
  <si>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</si>
  <si>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</si>
  <si>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</si>
  <si>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</si>
  <si>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</si>
  <si>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</si>
  <si>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</si>
  <si>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</si>
  <si>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</si>
  <si>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</si>
  <si>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</si>
  <si>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</si>
  <si>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</si>
  <si>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</si>
  <si>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</si>
  <si>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</si>
  <si>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</si>
  <si>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</si>
  <si>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</si>
  <si>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</si>
  <si>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</si>
  <si>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</si>
  <si>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</si>
  <si>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</si>
  <si>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</si>
  <si>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</si>
  <si>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</si>
  <si>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</si>
  <si>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</si>
  <si>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</si>
  <si>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</si>
  <si>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</si>
  <si>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</si>
  <si>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</si>
  <si>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</si>
  <si>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</si>
  <si>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</si>
  <si>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</si>
  <si>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</si>
  <si>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</si>
  <si>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</si>
  <si>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</si>
  <si>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</si>
  <si>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</si>
  <si>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</si>
  <si>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</si>
  <si>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</si>
  <si>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</si>
  <si>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</si>
  <si>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</si>
  <si>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</si>
  <si>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</si>
  <si>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</si>
  <si>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</si>
  <si>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</si>
  <si>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</si>
  <si>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</si>
  <si>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</si>
  <si>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</si>
  <si>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</si>
  <si>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</si>
  <si>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</si>
  <si>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</si>
  <si>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</si>
  <si>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</si>
  <si>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</si>
  <si>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</si>
  <si>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</si>
  <si>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</si>
  <si>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</si>
  <si>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</si>
  <si>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</si>
  <si>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</si>
  <si>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</si>
  <si>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</si>
  <si>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</si>
  <si>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</si>
  <si>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</si>
  <si>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</si>
  <si>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</si>
  <si>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</si>
  <si>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</si>
  <si>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</si>
  <si>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</si>
  <si>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</si>
  <si>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</si>
  <si>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</si>
  <si>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</si>
  <si>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</si>
  <si>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</si>
  <si>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</si>
  <si>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</si>
  <si>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</si>
  <si>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</si>
  <si>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</si>
  <si>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</si>
  <si>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</si>
  <si>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</si>
  <si>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</si>
  <si>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</si>
  <si>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</si>
  <si>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</si>
  <si>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</si>
  <si>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</si>
  <si>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</si>
  <si>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</si>
  <si>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</si>
  <si>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</si>
  <si>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</si>
  <si>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</si>
  <si>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</si>
  <si>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</si>
  <si>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</si>
  <si>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</si>
  <si>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</si>
  <si>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</si>
  <si>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</si>
  <si>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</si>
  <si>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</si>
  <si>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</si>
  <si>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</si>
  <si>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</si>
  <si>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</si>
  <si>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</si>
  <si>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</si>
  <si>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</si>
  <si>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</si>
  <si>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</si>
  <si>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</si>
  <si>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</si>
  <si>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</si>
  <si>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</si>
  <si>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</si>
  <si>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</si>
  <si>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</si>
  <si>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</si>
  <si>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</si>
  <si>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</si>
  <si>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</si>
  <si>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</si>
  <si>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</si>
  <si>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</si>
  <si>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</si>
  <si>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</si>
  <si>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</si>
  <si>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</si>
  <si>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</si>
  <si>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</si>
  <si>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</si>
  <si>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</si>
  <si>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</si>
  <si>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</si>
  <si>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</si>
  <si>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</si>
  <si>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</si>
  <si>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</si>
  <si>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</si>
  <si>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</si>
  <si>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</si>
  <si>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</si>
  <si>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</si>
  <si>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</si>
  <si>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</si>
  <si>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</si>
  <si>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</si>
  <si>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</si>
  <si>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</si>
  <si>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</si>
  <si>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</si>
  <si>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</si>
  <si>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</si>
  <si>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</si>
  <si>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</si>
  <si>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</si>
  <si>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</si>
  <si>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</si>
  <si>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</si>
  <si>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</si>
  <si>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</si>
  <si>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</si>
  <si>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</si>
  <si>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</si>
  <si>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</si>
  <si>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</si>
  <si>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</si>
  <si>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</si>
  <si>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</si>
  <si>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</si>
  <si>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</si>
  <si>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</si>
  <si>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</si>
  <si>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</si>
  <si>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</si>
  <si>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</si>
  <si>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</si>
  <si>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</si>
  <si>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</si>
  <si>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</si>
  <si>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</si>
  <si>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</si>
  <si>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</si>
  <si>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</si>
  <si>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</si>
  <si>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</si>
  <si>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</si>
  <si>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</si>
  <si>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</si>
  <si>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</si>
  <si>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</si>
  <si>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</si>
  <si>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</si>
  <si>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</si>
  <si>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</si>
  <si>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</si>
  <si>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</si>
  <si>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</si>
  <si>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</si>
  <si>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</si>
  <si>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</si>
  <si>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</si>
  <si>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</si>
  <si>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</si>
  <si>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</si>
  <si>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</si>
  <si>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</si>
  <si>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</si>
  <si>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</si>
  <si>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</si>
  <si>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</si>
  <si>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</si>
  <si>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</si>
  <si>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</si>
  <si>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</si>
  <si>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</si>
  <si>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</si>
  <si>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</si>
  <si>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</si>
  <si>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</si>
  <si>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</si>
  <si>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</si>
  <si>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</si>
  <si>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</si>
  <si>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</si>
  <si>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</si>
  <si>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</si>
  <si>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</si>
  <si>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</si>
  <si>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</si>
  <si>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</si>
  <si>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</si>
  <si>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</si>
  <si>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</si>
  <si>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</si>
  <si>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</si>
  <si>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</si>
  <si>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</si>
  <si>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</si>
  <si>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</si>
  <si>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</si>
  <si>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</si>
  <si>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</si>
  <si>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</si>
  <si>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</si>
  <si>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</si>
  <si>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</si>
  <si>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</si>
  <si>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</si>
  <si>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</si>
  <si>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</si>
  <si>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</si>
  <si>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</si>
  <si>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</si>
  <si>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</si>
  <si>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</si>
  <si>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</si>
  <si>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</si>
  <si>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</si>
  <si>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</si>
  <si>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</si>
  <si>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</si>
  <si>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</si>
  <si>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</si>
  <si>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</si>
  <si>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</si>
  <si>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</si>
  <si>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</si>
  <si>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</si>
  <si>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</si>
  <si>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</si>
  <si>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</si>
  <si>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</si>
  <si>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</si>
  <si>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</si>
  <si>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</si>
  <si>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</si>
  <si>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</si>
  <si>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</si>
  <si>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</si>
  <si>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</si>
  <si>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</si>
  <si>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</si>
  <si>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</si>
  <si>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</si>
  <si>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</si>
  <si>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</si>
  <si>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</si>
  <si>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</si>
  <si>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</si>
  <si>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</si>
  <si>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</si>
  <si>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</si>
  <si>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</si>
  <si>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</si>
  <si>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</si>
  <si>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</si>
  <si>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</si>
  <si>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</si>
  <si>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</si>
  <si>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</si>
  <si>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</si>
  <si>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</si>
  <si>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</si>
  <si>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</si>
  <si>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</si>
  <si>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</si>
  <si>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</si>
  <si>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</si>
  <si>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</si>
  <si>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</si>
  <si>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</si>
  <si>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</si>
  <si>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</si>
  <si>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</si>
  <si>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</si>
  <si>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</si>
  <si>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</si>
  <si>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</si>
  <si>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</si>
  <si>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</si>
  <si>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</si>
  <si>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</si>
  <si>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</si>
  <si>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</si>
  <si>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</si>
  <si>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</si>
  <si>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</si>
  <si>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</si>
  <si>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</si>
  <si>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</si>
  <si>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</si>
  <si>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</si>
  <si>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</si>
  <si>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</si>
  <si>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</si>
  <si>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</si>
  <si>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</si>
  <si>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</si>
  <si>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</si>
  <si>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</si>
  <si>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</si>
  <si>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</si>
  <si>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</si>
  <si>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</si>
  <si>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</si>
  <si>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</si>
  <si>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</si>
  <si>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</si>
  <si>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</si>
  <si>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</si>
  <si>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</si>
  <si>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</si>
  <si>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</si>
  <si>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</si>
  <si>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</si>
  <si>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</si>
  <si>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</si>
  <si>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</si>
  <si>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</si>
  <si>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</si>
  <si>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</si>
  <si>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</si>
  <si>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</si>
  <si>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</si>
  <si>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</si>
  <si>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</si>
  <si>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</si>
  <si>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</si>
  <si>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</si>
  <si>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</si>
  <si>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</si>
  <si>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</si>
  <si>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</si>
  <si>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</si>
  <si>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</si>
  <si>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</si>
  <si>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</si>
  <si>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</si>
  <si>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</si>
  <si>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</si>
  <si>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</si>
  <si>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</si>
  <si>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</si>
  <si>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</si>
  <si>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</si>
  <si>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</si>
  <si>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</si>
  <si>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</si>
  <si>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</si>
  <si>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</si>
  <si>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</si>
  <si>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</si>
  <si>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</si>
  <si>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</si>
  <si>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</si>
  <si>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</si>
  <si>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</si>
  <si>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</si>
  <si>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</si>
  <si>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</si>
  <si>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</si>
  <si>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</si>
  <si>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</si>
  <si>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</si>
  <si>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</si>
  <si>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</si>
  <si>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</si>
  <si>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</si>
  <si>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</si>
  <si>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</si>
  <si>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</si>
  <si>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</si>
  <si>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</si>
  <si>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</si>
  <si>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</si>
  <si>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</si>
  <si>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</si>
  <si>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</si>
  <si>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</si>
  <si>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</si>
  <si>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</si>
  <si>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</si>
  <si>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</si>
  <si>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</si>
  <si>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</si>
  <si>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</si>
  <si>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</si>
  <si>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</si>
  <si>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</si>
  <si>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</si>
  <si>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</si>
  <si>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</si>
  <si>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</si>
  <si>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</si>
  <si>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</si>
  <si>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</si>
  <si>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</si>
  <si>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</si>
  <si>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</si>
  <si>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</si>
  <si>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</si>
  <si>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</si>
  <si>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</si>
  <si>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</si>
  <si>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</si>
  <si>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</si>
  <si>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</si>
  <si>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</si>
  <si>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</si>
  <si>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</si>
  <si>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</si>
  <si>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</si>
  <si>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</si>
  <si>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</si>
  <si>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</si>
  <si>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</si>
  <si>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</si>
  <si>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</si>
  <si>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</si>
  <si>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</si>
  <si>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</si>
  <si>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</si>
  <si>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</si>
  <si>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</si>
  <si>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</si>
  <si>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</si>
  <si>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</si>
  <si>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</si>
  <si>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</si>
  <si>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</si>
  <si>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</si>
  <si>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</si>
  <si>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</si>
  <si>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</si>
  <si>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</si>
  <si>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</si>
  <si>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</si>
  <si>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</si>
  <si>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</si>
  <si>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</si>
  <si>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</si>
  <si>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</si>
  <si>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</si>
  <si>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</si>
  <si>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</si>
  <si>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</si>
  <si>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</si>
  <si>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</si>
  <si>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</si>
  <si>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</si>
  <si>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</si>
  <si>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</si>
  <si>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</si>
  <si>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</si>
  <si>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</si>
  <si>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</si>
  <si>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</si>
  <si>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</si>
  <si>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</si>
  <si>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</si>
  <si>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</si>
  <si>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</si>
  <si>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</si>
  <si>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</si>
  <si>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</si>
  <si>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</si>
  <si>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</si>
  <si>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</si>
  <si>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</si>
  <si>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</si>
  <si>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</si>
  <si>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</si>
  <si>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</si>
  <si>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</si>
  <si>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</si>
  <si>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</si>
  <si>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</si>
  <si>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</si>
  <si>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</si>
  <si>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</si>
  <si>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</si>
  <si>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</si>
  <si>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</si>
  <si>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</si>
  <si>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</si>
  <si>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</si>
  <si>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</si>
  <si>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</si>
  <si>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</si>
  <si>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</si>
  <si>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</si>
  <si>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</si>
  <si>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</si>
  <si>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</si>
  <si>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</si>
  <si>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</si>
  <si>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</si>
  <si>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</si>
  <si>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</si>
  <si>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</si>
  <si>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</si>
  <si>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</si>
  <si>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</si>
  <si>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</si>
  <si>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</si>
  <si>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</si>
  <si>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</si>
  <si>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</si>
  <si>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</si>
  <si>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</si>
  <si>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</si>
  <si>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</si>
  <si>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</si>
  <si>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</si>
  <si>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</si>
  <si>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</si>
  <si>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</si>
  <si>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</si>
  <si>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</si>
  <si>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</si>
  <si>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</si>
  <si>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</si>
  <si>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</si>
  <si>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</si>
  <si>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</si>
  <si>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</si>
  <si>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</si>
  <si>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</si>
  <si>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</si>
  <si>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</si>
  <si>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</si>
  <si>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</si>
  <si>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</si>
  <si>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</si>
  <si>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</si>
  <si>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</si>
  <si>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</si>
  <si>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</si>
  <si>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</si>
  <si>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</si>
  <si>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</si>
  <si>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</si>
  <si>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</si>
  <si>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</si>
  <si>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</si>
  <si>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</si>
  <si>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</si>
  <si>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</si>
  <si>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</si>
  <si>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</si>
  <si>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</si>
  <si>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</si>
  <si>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</si>
  <si>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</si>
  <si>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</si>
  <si>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</si>
  <si>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</si>
  <si>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</si>
  <si>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</si>
  <si>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</si>
  <si>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</si>
  <si>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</si>
  <si>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</si>
  <si>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</si>
  <si>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</si>
  <si>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</si>
  <si>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</si>
  <si>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</si>
  <si>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</si>
  <si>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</si>
  <si>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</si>
  <si>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</si>
  <si>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</si>
  <si>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</si>
  <si>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</si>
  <si>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</si>
  <si>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</si>
  <si>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</si>
  <si>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</si>
  <si>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</si>
  <si>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</si>
  <si>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</si>
  <si>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</si>
  <si>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</si>
  <si>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</si>
  <si>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</si>
  <si>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</si>
  <si>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</si>
  <si>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</si>
  <si>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</si>
  <si>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</si>
  <si>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</si>
  <si>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</si>
  <si>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</si>
  <si>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</si>
  <si>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</si>
  <si>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</si>
  <si>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</si>
  <si>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</si>
  <si>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</si>
  <si>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</si>
  <si>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</si>
  <si>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</si>
  <si>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</si>
  <si>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</si>
  <si>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</si>
  <si>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</si>
  <si>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</si>
  <si>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</si>
  <si>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</si>
  <si>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</si>
  <si>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</si>
  <si>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</si>
  <si>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</si>
  <si>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</si>
  <si>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</si>
  <si>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</si>
  <si>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</si>
  <si>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</si>
  <si>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</si>
  <si>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</si>
  <si>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</si>
  <si>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</si>
  <si>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</si>
  <si>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</si>
  <si>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</si>
  <si>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</si>
  <si>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</si>
  <si>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</si>
  <si>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</si>
  <si>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</si>
  <si>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</si>
  <si>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</si>
  <si>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</si>
  <si>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</si>
  <si>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</si>
  <si>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</si>
  <si>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</si>
  <si>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</si>
  <si>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</si>
  <si>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</si>
  <si>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</si>
  <si>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</si>
  <si>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</si>
  <si>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</si>
  <si>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</si>
  <si>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</si>
  <si>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</si>
  <si>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</si>
  <si>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</si>
  <si>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</si>
  <si>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</si>
  <si>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</si>
  <si>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</si>
  <si>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</si>
  <si>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</si>
  <si>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</si>
  <si>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</si>
  <si>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</si>
  <si>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</si>
  <si>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</si>
  <si>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</si>
  <si>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</si>
  <si>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</si>
  <si>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</si>
  <si>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</si>
  <si>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</si>
  <si>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</si>
  <si>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</si>
  <si>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</si>
  <si>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</si>
  <si>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</si>
  <si>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</si>
  <si>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</si>
  <si>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</si>
  <si>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</si>
  <si>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</si>
  <si>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</si>
  <si>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</si>
  <si>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</si>
  <si>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</si>
  <si>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</si>
  <si>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</si>
  <si>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</si>
  <si>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</si>
  <si>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</si>
  <si>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</si>
  <si>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</si>
  <si>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</si>
  <si>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</si>
  <si>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</si>
  <si>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</si>
  <si>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</si>
  <si>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</si>
  <si>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</si>
  <si>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</si>
  <si>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</si>
  <si>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</si>
  <si>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</si>
  <si>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</si>
  <si>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</si>
  <si>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</si>
  <si>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</si>
  <si>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</si>
  <si>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</si>
  <si>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</si>
  <si>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</si>
  <si>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</si>
  <si>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</si>
  <si>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</si>
  <si>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</si>
  <si>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</si>
  <si>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</si>
  <si>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</si>
  <si>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</si>
  <si>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</si>
  <si>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</si>
  <si>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</si>
  <si>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</si>
  <si>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</si>
  <si>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</si>
  <si>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</si>
  <si>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</si>
  <si>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</si>
  <si>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</si>
  <si>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</si>
  <si>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</si>
  <si>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</si>
  <si>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</si>
  <si>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</si>
  <si>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</si>
  <si>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</si>
  <si>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</si>
  <si>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</si>
  <si>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</si>
  <si>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</si>
  <si>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</si>
  <si>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</si>
  <si>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</si>
  <si>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</si>
  <si>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</si>
  <si>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</si>
  <si>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</si>
  <si>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</si>
  <si>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</si>
  <si>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</si>
  <si>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</si>
  <si>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</si>
  <si>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</si>
  <si>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</si>
  <si>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</si>
  <si>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</si>
  <si>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</si>
  <si>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</si>
  <si>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</si>
  <si>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</si>
  <si>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</si>
  <si>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</si>
  <si>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</si>
  <si>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</si>
  <si>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</si>
  <si>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</si>
  <si>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</si>
  <si>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</si>
  <si>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</si>
  <si>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</si>
  <si>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</si>
  <si>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</si>
  <si>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</si>
  <si>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</si>
  <si>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</si>
  <si>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</si>
  <si>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</si>
  <si>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</si>
  <si>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</si>
  <si>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</si>
  <si>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</si>
  <si>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</si>
  <si>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</si>
  <si>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</si>
  <si>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</si>
  <si>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</si>
  <si>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</si>
  <si>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</si>
  <si>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</si>
  <si>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</si>
  <si>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</si>
  <si>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</si>
  <si>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</si>
  <si>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</si>
  <si>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</si>
  <si>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</si>
  <si>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</si>
  <si>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</si>
  <si>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</si>
  <si>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</si>
  <si>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</si>
  <si>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</si>
  <si>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</si>
  <si>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</si>
  <si>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</si>
  <si>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</si>
  <si>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</si>
  <si>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</si>
  <si>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</si>
  <si>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</si>
  <si>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</si>
  <si>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</si>
  <si>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</si>
  <si>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</si>
  <si>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</si>
  <si>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</si>
  <si>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</si>
  <si>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</si>
  <si>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</si>
  <si>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</si>
  <si>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</si>
  <si>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</si>
  <si>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</si>
  <si>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</si>
  <si>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</si>
  <si>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</si>
  <si>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</si>
  <si>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</si>
  <si>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</si>
  <si>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</si>
  <si>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</si>
  <si>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</si>
  <si>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</si>
  <si>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</si>
  <si>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</si>
  <si>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</si>
  <si>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</si>
  <si>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</si>
  <si>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</si>
  <si>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</si>
  <si>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</si>
  <si>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</si>
  <si>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</si>
  <si>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</si>
  <si>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</si>
  <si>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</si>
  <si>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</si>
  <si>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</si>
  <si>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</si>
  <si>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</si>
  <si>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</si>
  <si>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</si>
  <si>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</si>
  <si>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</si>
  <si>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</si>
  <si>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</si>
  <si>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</si>
  <si>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</si>
  <si>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</si>
  <si>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</si>
  <si>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</si>
  <si>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</si>
  <si>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</si>
  <si>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</si>
  <si>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</si>
  <si>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</si>
  <si>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</si>
  <si>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</si>
  <si>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</si>
  <si>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</si>
  <si>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</si>
  <si>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</si>
  <si>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</si>
  <si>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</si>
  <si>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</si>
  <si>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</si>
  <si>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</si>
  <si>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</si>
  <si>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</si>
  <si>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</si>
  <si>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</si>
  <si>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</si>
  <si>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</si>
  <si>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</si>
  <si>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</si>
  <si>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</si>
  <si>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</si>
  <si>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</si>
  <si>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</si>
  <si>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</si>
  <si>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</si>
  <si>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</si>
  <si>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</si>
  <si>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</si>
  <si>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</si>
  <si>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</si>
  <si>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</si>
  <si>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</si>
  <si>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</si>
  <si>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</si>
  <si>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</si>
  <si>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</si>
  <si>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</si>
  <si>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</si>
  <si>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</si>
  <si>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</si>
  <si>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</si>
  <si>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</si>
  <si>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</si>
  <si>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</si>
  <si>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</si>
  <si>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</si>
  <si>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</si>
  <si>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</si>
  <si>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</si>
  <si>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</si>
  <si>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</si>
  <si>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</si>
  <si>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</si>
  <si>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</si>
  <si>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</si>
  <si>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</si>
  <si>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</si>
  <si>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</si>
  <si>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</si>
  <si>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</si>
  <si>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</si>
  <si>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</si>
  <si>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</si>
  <si>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</si>
  <si>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</si>
  <si>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</si>
  <si>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</si>
  <si>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</si>
  <si>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</si>
  <si>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</si>
  <si>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</si>
  <si>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</si>
  <si>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</si>
  <si>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</si>
  <si>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</si>
  <si>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</si>
  <si>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</si>
  <si>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</si>
  <si>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</si>
  <si>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</si>
  <si>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</si>
  <si>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</si>
  <si>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</si>
  <si>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</si>
  <si>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</si>
  <si>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</si>
  <si>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</si>
  <si>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</si>
  <si>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</si>
  <si>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</si>
  <si>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</si>
  <si>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</si>
  <si>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</si>
  <si>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</si>
  <si>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</si>
  <si>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</si>
  <si>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</si>
  <si>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</si>
  <si>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</si>
  <si>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</si>
  <si>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</si>
  <si>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</si>
  <si>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</si>
  <si>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</si>
  <si>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</si>
  <si>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</si>
  <si>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</si>
  <si>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</si>
  <si>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</si>
  <si>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</si>
  <si>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</si>
  <si>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</si>
  <si>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</si>
  <si>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</si>
  <si>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</si>
  <si>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</si>
  <si>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</si>
  <si>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</si>
  <si>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</si>
  <si>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</si>
  <si>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</si>
  <si>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</si>
  <si>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</si>
  <si>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</si>
  <si>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</si>
  <si>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</si>
  <si>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</si>
  <si>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</si>
  <si>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</si>
  <si>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</si>
  <si>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</si>
  <si>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</si>
  <si>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</si>
  <si>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</si>
  <si>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</si>
  <si>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</si>
  <si>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</si>
  <si>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</si>
  <si>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</si>
  <si>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</si>
  <si>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</si>
  <si>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</si>
  <si>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</si>
  <si>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</si>
  <si>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</si>
  <si>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</si>
  <si>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</si>
  <si>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</si>
  <si>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</si>
  <si>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</si>
  <si>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</si>
  <si>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</si>
  <si>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</si>
  <si>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</si>
  <si>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</si>
  <si>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</si>
  <si>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</si>
  <si>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</si>
  <si>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</si>
  <si>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</si>
  <si>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</si>
  <si>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</si>
  <si>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</si>
  <si>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</si>
  <si>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</si>
  <si>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</si>
  <si>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</si>
  <si>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</si>
  <si>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</si>
  <si>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</si>
  <si>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</si>
  <si>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</si>
  <si>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</si>
  <si>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</si>
  <si>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</si>
  <si>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</si>
  <si>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</si>
  <si>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</si>
  <si>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</si>
  <si>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</si>
  <si>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</si>
  <si>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</si>
  <si>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</si>
  <si>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</si>
  <si>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</si>
  <si>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</si>
  <si>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</si>
  <si>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</si>
  <si>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</si>
  <si>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</si>
  <si>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</si>
  <si>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</si>
  <si>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</si>
  <si>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</si>
  <si>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</si>
  <si>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</si>
  <si>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</si>
  <si>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</si>
  <si>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</si>
  <si>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</si>
  <si>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</si>
  <si>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</si>
  <si>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</si>
  <si>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</si>
  <si>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</si>
  <si>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</si>
  <si>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</si>
  <si>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</si>
  <si>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</si>
  <si>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</si>
  <si>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</si>
  <si>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</si>
  <si>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</si>
  <si>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</si>
  <si>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</si>
  <si>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</si>
  <si>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</si>
  <si>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</si>
  <si>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</si>
  <si>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</si>
  <si>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</si>
  <si>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</si>
  <si>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</si>
  <si>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</si>
  <si>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</si>
  <si>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</si>
  <si>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</si>
  <si>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</si>
  <si>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</si>
  <si>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</si>
  <si>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</si>
  <si>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</si>
  <si>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</si>
  <si>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</si>
  <si>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</si>
  <si>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</si>
  <si>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</si>
  <si>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</si>
  <si>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</si>
  <si>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</si>
  <si>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</si>
  <si>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</si>
  <si>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</si>
  <si>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</si>
  <si>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</si>
  <si>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</si>
  <si>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</si>
  <si>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</si>
  <si>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</si>
  <si>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</si>
  <si>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</si>
  <si>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</si>
  <si>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</si>
  <si>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</si>
  <si>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</si>
  <si>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</si>
  <si>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</si>
  <si>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</si>
  <si>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</si>
  <si>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</si>
  <si>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</si>
  <si>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</si>
  <si>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</si>
  <si>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</si>
  <si>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</si>
  <si>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</si>
  <si>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</si>
  <si>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</si>
  <si>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</si>
  <si>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</si>
  <si>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</si>
  <si>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</si>
  <si>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</si>
  <si>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</si>
  <si>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</si>
  <si>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</si>
  <si>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</si>
  <si>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</si>
  <si>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</si>
  <si>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</si>
  <si>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</si>
  <si>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</si>
  <si>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</si>
  <si>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</si>
  <si>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</si>
  <si>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</si>
  <si>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</si>
  <si>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</si>
  <si>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</si>
  <si>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</si>
  <si>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</si>
  <si>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</si>
  <si>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</si>
  <si>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</si>
  <si>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</si>
  <si>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</si>
  <si>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</si>
  <si>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</si>
  <si>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</si>
  <si>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</si>
  <si>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</si>
  <si>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</si>
  <si>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</si>
  <si>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</si>
  <si>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</si>
  <si>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</si>
  <si>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</si>
  <si>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</si>
  <si>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</si>
  <si>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</si>
  <si>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</si>
  <si>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</si>
  <si>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</si>
  <si>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</si>
  <si>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</si>
  <si>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</si>
  <si>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</si>
  <si>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</si>
  <si>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</si>
  <si>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</si>
  <si>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</si>
  <si>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</si>
  <si>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</si>
  <si>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</si>
  <si>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</si>
  <si>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</si>
  <si>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</si>
  <si>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</si>
  <si>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</si>
  <si>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</si>
  <si>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</si>
  <si>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</si>
  <si>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</si>
  <si>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</si>
  <si>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</si>
  <si>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</si>
  <si>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</si>
  <si>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</si>
  <si>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</si>
  <si>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</si>
  <si>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</si>
  <si>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</si>
  <si>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</si>
  <si>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</si>
  <si>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</si>
  <si>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</si>
  <si>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</si>
  <si>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</si>
  <si>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</si>
  <si>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</si>
  <si>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</si>
  <si>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</si>
  <si>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</si>
  <si>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</si>
  <si>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</si>
  <si>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</si>
  <si>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</si>
  <si>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</si>
  <si>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</si>
  <si>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</si>
  <si>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</si>
  <si>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</si>
  <si>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</si>
  <si>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</si>
  <si>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</si>
  <si>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</si>
  <si>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</si>
  <si>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</si>
  <si>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</si>
  <si>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</si>
  <si>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</si>
  <si>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</si>
  <si>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</si>
  <si>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</si>
  <si>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</si>
  <si>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</si>
  <si>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</si>
  <si>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</si>
  <si>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</si>
  <si>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</si>
  <si>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</si>
  <si>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</si>
  <si>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</si>
  <si>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</si>
  <si>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</si>
  <si>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</si>
  <si>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</si>
  <si>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</si>
  <si>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</si>
  <si>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</si>
  <si>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</si>
  <si>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</si>
  <si>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</si>
  <si>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</si>
  <si>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</si>
  <si>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</si>
  <si>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</si>
  <si>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</si>
  <si>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</si>
  <si>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</si>
  <si>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</si>
  <si>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</si>
  <si>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</si>
  <si>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</si>
  <si>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</si>
  <si>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</si>
  <si>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</si>
  <si>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</si>
  <si>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</si>
  <si>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</si>
  <si>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</si>
  <si>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</si>
  <si>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</si>
  <si>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</si>
  <si>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</si>
  <si>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</si>
  <si>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</si>
  <si>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</si>
  <si>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</si>
  <si>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</si>
  <si>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</si>
  <si>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</si>
  <si>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</si>
  <si>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</si>
  <si>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</si>
  <si>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</si>
  <si>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</si>
  <si>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</si>
  <si>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</si>
  <si>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</si>
  <si>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</si>
  <si>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</si>
  <si>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</si>
  <si>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</si>
  <si>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</si>
  <si>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</si>
  <si>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</si>
  <si>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</si>
  <si>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</si>
  <si>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</si>
  <si>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</si>
  <si>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</si>
  <si>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</si>
  <si>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</si>
  <si>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</si>
  <si>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</si>
  <si>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</si>
  <si>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</si>
  <si>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</si>
  <si>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</si>
  <si>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</si>
  <si>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</si>
  <si>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</si>
  <si>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</si>
  <si>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</si>
  <si>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</si>
  <si>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</si>
  <si>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</si>
  <si>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</si>
  <si>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</si>
  <si>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</si>
  <si>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</si>
  <si>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</si>
  <si>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</si>
  <si>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</si>
  <si>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</si>
  <si>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</si>
  <si>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</si>
  <si>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</si>
  <si>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</si>
  <si>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</si>
  <si>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</si>
  <si>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</si>
  <si>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</si>
  <si>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</si>
  <si>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</si>
  <si>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</si>
  <si>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</si>
  <si>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</si>
  <si>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</si>
  <si>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</si>
  <si>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</si>
  <si>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</si>
  <si>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</si>
  <si>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</si>
  <si>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</si>
  <si>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</si>
  <si>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</si>
  <si>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</si>
  <si>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</si>
  <si>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</si>
  <si>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</si>
  <si>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</si>
  <si>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</si>
  <si>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</si>
  <si>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</si>
  <si>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</si>
  <si>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</si>
  <si>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</si>
  <si>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</si>
  <si>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</si>
  <si>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</si>
  <si>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</si>
  <si>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</si>
  <si>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</si>
  <si>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</si>
  <si>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</si>
  <si>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</si>
  <si>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</si>
  <si>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</si>
  <si>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</si>
  <si>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</si>
  <si>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</si>
  <si>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</si>
  <si>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</si>
  <si>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</si>
  <si>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</si>
  <si>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</si>
  <si>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</si>
  <si>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</si>
  <si>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</si>
  <si>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</si>
  <si>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</si>
  <si>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</si>
  <si>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</si>
  <si>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</si>
  <si>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</si>
  <si>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</si>
  <si>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</si>
  <si>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</si>
  <si>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</si>
  <si>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</si>
  <si>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</si>
  <si>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</si>
  <si>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</si>
  <si>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</si>
  <si>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</si>
  <si>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</si>
  <si>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</si>
  <si>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</si>
  <si>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</si>
  <si>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</si>
  <si>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</si>
  <si>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</si>
  <si>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</si>
  <si>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</si>
  <si>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</si>
  <si>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</si>
  <si>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</si>
  <si>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</si>
  <si>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</si>
  <si>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</si>
  <si>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</si>
  <si>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</si>
  <si>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</si>
  <si>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</si>
  <si>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</si>
  <si>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</si>
  <si>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</si>
  <si>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</si>
  <si>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</si>
  <si>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</si>
  <si>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</si>
  <si>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</si>
  <si>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</si>
  <si>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</si>
  <si>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</si>
  <si>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</si>
  <si>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</si>
  <si>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</si>
  <si>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</si>
  <si>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</si>
  <si>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</si>
  <si>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</si>
  <si>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</si>
  <si>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</si>
  <si>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</si>
  <si>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</si>
  <si>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</si>
  <si>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</si>
  <si>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</si>
  <si>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</si>
  <si>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</si>
  <si>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</si>
  <si>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</si>
  <si>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</si>
  <si>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</si>
  <si>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</si>
  <si>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</si>
  <si>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</si>
  <si>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</si>
  <si>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</si>
  <si>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</si>
  <si>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</si>
  <si>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</si>
  <si>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</si>
  <si>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</si>
  <si>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</si>
  <si>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</si>
  <si>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</si>
  <si>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</si>
  <si>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</si>
  <si>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</si>
  <si>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</si>
  <si>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</si>
  <si>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</si>
  <si>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</si>
  <si>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</si>
  <si>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</si>
  <si>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</si>
  <si>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</si>
  <si>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</si>
  <si>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</si>
  <si>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</si>
  <si>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</si>
  <si>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</si>
  <si>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</si>
  <si>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</si>
  <si>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</si>
  <si>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</si>
  <si>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</si>
  <si>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</si>
  <si>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</si>
  <si>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</si>
  <si>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</si>
  <si>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</si>
  <si>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</si>
  <si>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</si>
  <si>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</si>
  <si>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</si>
  <si>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</si>
  <si>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</si>
  <si>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</si>
  <si>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</si>
  <si>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</si>
  <si>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</si>
  <si>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</si>
  <si>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</si>
  <si>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</si>
  <si>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</si>
  <si>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</si>
  <si>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</si>
  <si>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</si>
  <si>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</si>
  <si>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</si>
  <si>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</si>
  <si>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</si>
  <si>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</si>
  <si>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</si>
  <si>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</si>
  <si>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</si>
  <si>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</si>
  <si>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</si>
  <si>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</si>
  <si>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</si>
  <si>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</si>
  <si>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</si>
  <si>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</si>
  <si>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</si>
  <si>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</si>
  <si>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</si>
  <si>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</si>
  <si>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</si>
  <si>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</si>
  <si>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</si>
  <si>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</si>
  <si>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</si>
  <si>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</si>
  <si>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</si>
  <si>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</si>
  <si>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</si>
  <si>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</si>
  <si>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</si>
  <si>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</si>
  <si>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</si>
  <si>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</si>
  <si>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</si>
  <si>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</si>
  <si>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</si>
  <si>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</si>
  <si>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</si>
  <si>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</si>
  <si>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</si>
  <si>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</si>
  <si>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</si>
  <si>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</si>
  <si>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</si>
  <si>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</si>
  <si>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</si>
  <si>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</si>
  <si>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</si>
  <si>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</si>
  <si>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</si>
  <si>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</si>
  <si>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</si>
  <si>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</si>
  <si>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</si>
  <si>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</si>
  <si>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</si>
  <si>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</si>
  <si>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</si>
  <si>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</si>
  <si>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</si>
  <si>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</si>
  <si>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</si>
  <si>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</si>
  <si>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</si>
  <si>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</si>
  <si>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</si>
  <si>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</si>
  <si>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</si>
  <si>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</si>
  <si>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</si>
  <si>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</si>
  <si>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</si>
  <si>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</si>
  <si>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</si>
  <si>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</si>
  <si>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</si>
  <si>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</si>
  <si>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</si>
  <si>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</si>
  <si>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</si>
  <si>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</si>
  <si>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</si>
  <si>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</si>
  <si>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</si>
  <si>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</si>
  <si>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</si>
  <si>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</si>
  <si>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</si>
  <si>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</si>
  <si>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</si>
  <si>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</si>
  <si>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</si>
  <si>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</si>
  <si>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</si>
  <si>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</si>
  <si>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</si>
  <si>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</si>
  <si>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</si>
  <si>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</si>
  <si>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</si>
  <si>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</si>
  <si>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</si>
  <si>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</si>
  <si>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</si>
  <si>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</si>
  <si>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</si>
  <si>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</si>
  <si>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</si>
  <si>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</si>
  <si>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</si>
  <si>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</si>
  <si>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</si>
  <si>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</si>
  <si>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</si>
  <si>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</si>
  <si>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</si>
  <si>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</si>
  <si>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</si>
  <si>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</si>
  <si>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</si>
  <si>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</si>
  <si>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</si>
  <si>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</si>
  <si>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</si>
  <si>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</si>
  <si>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</si>
  <si>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</si>
  <si>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</si>
  <si>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</si>
  <si>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</si>
  <si>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</si>
  <si>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</si>
  <si>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</si>
  <si>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</si>
  <si>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</si>
  <si>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</si>
  <si>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</si>
  <si>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</si>
  <si>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</si>
  <si>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</si>
  <si>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</si>
  <si>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</si>
  <si>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</si>
  <si>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</si>
  <si>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</si>
  <si>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</si>
  <si>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</si>
  <si>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</si>
  <si>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</si>
  <si>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</si>
  <si>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</si>
  <si>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</si>
  <si>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</si>
  <si>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</si>
  <si>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</si>
  <si>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</si>
  <si>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</si>
  <si>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</si>
  <si>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</si>
  <si>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</si>
  <si>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</si>
  <si>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</si>
  <si>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</si>
  <si>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</si>
  <si>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</si>
  <si>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</si>
  <si>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</si>
  <si>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</si>
  <si>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</si>
  <si>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</si>
  <si>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</si>
  <si>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</si>
  <si>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</si>
  <si>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</si>
  <si>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</si>
  <si>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</si>
  <si>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</si>
  <si>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</si>
  <si>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</si>
  <si>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</si>
  <si>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</si>
  <si>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</si>
  <si>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</si>
  <si>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</si>
  <si>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</si>
  <si>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</si>
  <si>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</si>
  <si>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</si>
  <si>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</si>
  <si>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</si>
  <si>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</si>
  <si>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</si>
  <si>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</si>
  <si>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</si>
  <si>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</si>
  <si>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</si>
  <si>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</si>
  <si>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</si>
  <si>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</si>
  <si>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</si>
  <si>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</si>
  <si>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</si>
  <si>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</si>
  <si>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</si>
  <si>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</si>
  <si>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</si>
  <si>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</si>
  <si>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</si>
  <si>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</si>
  <si>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</si>
  <si>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</si>
  <si>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</si>
  <si>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</si>
  <si>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</si>
  <si>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</si>
  <si>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</si>
  <si>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</si>
  <si>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</si>
  <si>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</si>
  <si>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</si>
  <si>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</si>
  <si>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</si>
  <si>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</si>
  <si>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</si>
  <si>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</si>
  <si>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</si>
  <si>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</si>
  <si>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</si>
  <si>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</si>
  <si>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</si>
  <si>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</si>
  <si>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</si>
  <si>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</si>
  <si>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</si>
  <si>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</si>
  <si>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</si>
  <si>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</si>
  <si>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</si>
  <si>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</si>
  <si>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</si>
  <si>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</si>
  <si>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</si>
  <si>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</si>
  <si>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</si>
  <si>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</si>
  <si>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</si>
  <si>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</si>
  <si>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</si>
  <si>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</si>
  <si>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</si>
  <si>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</si>
  <si>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</si>
  <si>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</si>
  <si>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</si>
  <si>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</si>
  <si>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</si>
  <si>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</si>
  <si>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</si>
  <si>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</si>
  <si>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</si>
  <si>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</si>
  <si>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</si>
  <si>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</si>
  <si>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</si>
  <si>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</si>
  <si>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</si>
  <si>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</si>
  <si>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</si>
  <si>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</si>
  <si>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</si>
  <si>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</si>
  <si>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</si>
  <si>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</si>
  <si>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</si>
  <si>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</si>
  <si>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</si>
  <si>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</si>
  <si>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</si>
  <si>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</si>
  <si>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</si>
  <si>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</si>
  <si>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</si>
  <si>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</si>
  <si>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</si>
  <si>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</si>
  <si>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</si>
  <si>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</si>
  <si>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</si>
  <si>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</si>
  <si>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</si>
  <si>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</si>
  <si>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</si>
  <si>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</si>
  <si>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</si>
  <si>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</si>
  <si>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</si>
  <si>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</si>
  <si>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</si>
  <si>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</si>
  <si>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</si>
  <si>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</si>
  <si>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</si>
  <si>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</si>
  <si>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</si>
  <si>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</si>
  <si>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</si>
  <si>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</si>
  <si>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</si>
  <si>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</si>
  <si>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</si>
  <si>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</si>
  <si>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</si>
  <si>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</si>
  <si>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</si>
  <si>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</si>
  <si>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</si>
  <si>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</si>
  <si>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</si>
  <si>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</si>
  <si>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</si>
  <si>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</si>
  <si>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</si>
  <si>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</si>
  <si>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</si>
  <si>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</si>
  <si>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</si>
  <si>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</si>
  <si>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</si>
  <si>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</si>
  <si>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</si>
  <si>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</si>
  <si>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</si>
  <si>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</si>
  <si>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</si>
  <si>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</si>
  <si>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</si>
  <si>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</si>
  <si>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</si>
  <si>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</si>
  <si>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</si>
  <si>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</si>
  <si>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</si>
  <si>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</si>
  <si>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</si>
  <si>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</si>
  <si>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</si>
  <si>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</si>
  <si>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</si>
  <si>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</si>
  <si>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</si>
  <si>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</si>
  <si>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</si>
  <si>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</si>
  <si>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</si>
  <si>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</si>
  <si>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</si>
  <si>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</si>
  <si>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</si>
  <si>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</si>
  <si>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</si>
  <si>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</si>
  <si>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</si>
  <si>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</si>
  <si>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</si>
  <si>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</si>
  <si>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</si>
  <si>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</si>
  <si>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</si>
  <si>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</si>
  <si>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</si>
  <si>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</si>
  <si>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</si>
  <si>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</si>
  <si>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</si>
  <si>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</si>
  <si>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</si>
  <si>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</si>
  <si>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</si>
  <si>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</si>
  <si>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</si>
  <si>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</si>
  <si>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</si>
  <si>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</si>
  <si>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</si>
  <si>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</si>
  <si>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</si>
  <si>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</si>
  <si>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</si>
  <si>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</si>
  <si>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</si>
  <si>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</si>
  <si>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</si>
  <si>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</si>
  <si>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</si>
  <si>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</si>
  <si>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</si>
  <si>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</si>
  <si>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</si>
  <si>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</si>
  <si>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</si>
  <si>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</si>
  <si>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</si>
  <si>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</si>
  <si>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</si>
  <si>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</si>
  <si>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</si>
  <si>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</si>
  <si>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</si>
  <si>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</si>
  <si>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</si>
  <si>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</si>
  <si>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</si>
  <si>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</si>
  <si>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</si>
  <si>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</si>
  <si>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</si>
  <si>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</si>
  <si>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</si>
  <si>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</si>
  <si>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</si>
  <si>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</si>
  <si>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</si>
  <si>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</si>
  <si>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</si>
  <si>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</si>
  <si>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</si>
  <si>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</si>
  <si>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</si>
  <si>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</si>
  <si>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</si>
  <si>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</si>
  <si>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</si>
  <si>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</si>
  <si>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</si>
  <si>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</si>
  <si>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</si>
  <si>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</si>
  <si>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</si>
  <si>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</si>
  <si>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</si>
  <si>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</si>
  <si>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</si>
  <si>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</si>
  <si>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</si>
  <si>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</si>
  <si>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</si>
  <si>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</si>
  <si>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</si>
  <si>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</si>
  <si>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</si>
  <si>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</si>
  <si>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</si>
  <si>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</si>
  <si>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</si>
  <si>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</si>
  <si>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</si>
  <si>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</si>
  <si>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</si>
  <si>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</si>
  <si>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</si>
  <si>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</si>
  <si>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</si>
  <si>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</si>
  <si>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</si>
  <si>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</si>
  <si>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</si>
  <si>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</si>
  <si>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</si>
  <si>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</si>
  <si>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</si>
  <si>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</si>
  <si>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</si>
  <si>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</si>
  <si>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</si>
  <si>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</si>
  <si>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</si>
  <si>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</si>
  <si>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</si>
  <si>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</si>
  <si>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</si>
  <si>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</si>
  <si>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</si>
  <si>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</si>
  <si>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</si>
  <si>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</si>
  <si>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</si>
  <si>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</si>
  <si>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</si>
  <si>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</si>
  <si>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</si>
  <si>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</si>
  <si>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</si>
  <si>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</si>
  <si>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</si>
  <si>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</si>
  <si>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</si>
  <si>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</si>
  <si>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</si>
  <si>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</si>
  <si>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</si>
  <si>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</si>
  <si>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</si>
  <si>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</si>
  <si>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</si>
  <si>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</si>
  <si>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</si>
  <si>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</si>
  <si>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</si>
  <si>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</si>
  <si>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</si>
  <si>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</si>
  <si>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</si>
  <si>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</si>
  <si>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</si>
  <si>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</si>
  <si>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</si>
  <si>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</si>
  <si>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</si>
  <si>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</si>
  <si>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</si>
  <si>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</si>
  <si>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</si>
  <si>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</si>
  <si>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</si>
  <si>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</si>
  <si>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</si>
  <si>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</si>
  <si>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</si>
  <si>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</si>
  <si>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</si>
  <si>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</si>
  <si>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</si>
  <si>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</si>
  <si>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</si>
  <si>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</si>
  <si>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</si>
  <si>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</si>
  <si>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</si>
  <si>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</si>
  <si>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</si>
  <si>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</si>
  <si>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</si>
  <si>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</si>
  <si>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</si>
  <si>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</si>
  <si>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</si>
  <si>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</si>
  <si>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</si>
  <si>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</si>
  <si>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</si>
  <si>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</si>
  <si>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</si>
  <si>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</si>
  <si>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</si>
  <si>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</si>
  <si>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</si>
  <si>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</si>
  <si>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</si>
  <si>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</si>
  <si>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</si>
  <si>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</si>
  <si>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</si>
  <si>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</si>
  <si>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</si>
  <si>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</si>
  <si>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</si>
  <si>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</si>
  <si>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</si>
  <si>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</si>
  <si>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</si>
  <si>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</si>
  <si>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</si>
  <si>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</si>
  <si>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</si>
  <si>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</si>
  <si>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</si>
  <si>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</si>
  <si>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</si>
  <si>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</si>
  <si>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</si>
  <si>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</si>
  <si>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</si>
  <si>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</si>
  <si>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</si>
  <si>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</si>
  <si>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</si>
  <si>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</si>
  <si>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</si>
  <si>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</si>
  <si>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</si>
  <si>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</si>
  <si>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</si>
  <si>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</si>
  <si>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</si>
  <si>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</si>
  <si>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</si>
  <si>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</si>
  <si>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</si>
  <si>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</si>
  <si>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</si>
  <si>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</si>
  <si>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</si>
  <si>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</si>
  <si>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</si>
  <si>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</si>
  <si>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</si>
  <si>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</si>
  <si>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</si>
  <si>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</si>
  <si>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</si>
  <si>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</si>
  <si>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</si>
  <si>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</si>
  <si>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</si>
  <si>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</si>
  <si>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</si>
  <si>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</si>
  <si>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</si>
  <si>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</si>
  <si>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</si>
  <si>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</si>
  <si>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</si>
  <si>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</si>
  <si>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</si>
  <si>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</si>
  <si>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</si>
  <si>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</si>
  <si>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</si>
  <si>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</si>
  <si>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</si>
  <si>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</si>
  <si>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</si>
  <si>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</si>
  <si>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</si>
  <si>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</si>
  <si>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</si>
  <si>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</si>
  <si>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</si>
  <si>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</si>
  <si>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</si>
  <si>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</si>
  <si>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</si>
  <si>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</si>
  <si>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</si>
  <si>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</si>
  <si>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</si>
  <si>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</si>
  <si>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</si>
  <si>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</si>
  <si>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</si>
  <si>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</si>
  <si>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</si>
  <si>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</si>
  <si>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</si>
  <si>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</si>
  <si>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</si>
  <si>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</si>
  <si>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</si>
  <si>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</si>
  <si>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</si>
  <si>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</si>
  <si>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</si>
  <si>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</si>
  <si>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</si>
  <si>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</si>
  <si>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</si>
  <si>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</si>
  <si>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</si>
  <si>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</si>
  <si>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</si>
  <si>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</si>
  <si>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</si>
  <si>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</si>
  <si>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</si>
  <si>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</si>
  <si>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</si>
  <si>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</si>
  <si>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</si>
  <si>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</si>
  <si>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</si>
  <si>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</si>
  <si>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</si>
  <si>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</si>
  <si>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</si>
  <si>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</si>
  <si>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</si>
  <si>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</si>
  <si>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</si>
  <si>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</si>
  <si>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</si>
  <si>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</si>
  <si>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</si>
  <si>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</si>
  <si>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</si>
  <si>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</si>
  <si>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</si>
  <si>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</si>
  <si>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</si>
  <si>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</si>
  <si>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</si>
  <si>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</si>
  <si>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</si>
  <si>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</si>
  <si>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</si>
  <si>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</si>
  <si>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</si>
  <si>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</si>
  <si>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</si>
  <si>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</si>
  <si>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</si>
  <si>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</si>
  <si>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</si>
  <si>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</si>
  <si>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</si>
  <si>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</si>
  <si>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</si>
  <si>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</si>
  <si>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</si>
  <si>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</si>
  <si>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</si>
  <si>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</si>
  <si>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</si>
  <si>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</si>
  <si>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</si>
  <si>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</si>
  <si>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</si>
  <si>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</si>
  <si>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</si>
  <si>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</si>
  <si>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</si>
  <si>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</si>
  <si>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</si>
  <si>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</si>
  <si>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</si>
  <si>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</si>
  <si>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</si>
  <si>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</si>
  <si>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</si>
  <si>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</si>
  <si>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</si>
  <si>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</si>
  <si>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</si>
  <si>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</si>
  <si>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</si>
  <si>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</si>
  <si>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</si>
  <si>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</si>
  <si>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</si>
  <si>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</si>
  <si>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</si>
  <si>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</si>
  <si>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</si>
  <si>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</si>
  <si>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</si>
  <si>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</si>
  <si>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</si>
  <si>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</si>
  <si>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</si>
  <si>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</si>
  <si>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</si>
  <si>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</si>
  <si>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</si>
  <si>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</si>
  <si>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</si>
  <si>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</si>
  <si>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</si>
  <si>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</si>
  <si>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</si>
  <si>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</si>
  <si>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</si>
  <si>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</si>
  <si>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</si>
  <si>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</si>
  <si>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</si>
  <si>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</si>
  <si>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</si>
  <si>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</si>
  <si>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</si>
  <si>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</si>
  <si>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</si>
  <si>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</si>
  <si>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</si>
  <si>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</si>
  <si>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</si>
  <si>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</si>
  <si>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</si>
  <si>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</si>
  <si>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</si>
  <si>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</si>
  <si>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</si>
  <si>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</si>
  <si>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</si>
  <si>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</si>
  <si>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</si>
  <si>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</si>
  <si>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</si>
  <si>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</si>
  <si>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</si>
  <si>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</si>
  <si>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</si>
  <si>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</si>
  <si>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</si>
  <si>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</si>
  <si>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</si>
  <si>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</si>
  <si>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</si>
  <si>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</si>
  <si>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</si>
  <si>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</si>
  <si>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</si>
  <si>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</si>
  <si>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</si>
  <si>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</si>
  <si>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</si>
  <si>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</si>
  <si>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</si>
  <si>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</si>
  <si>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</si>
  <si>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</si>
  <si>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</si>
  <si>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</si>
  <si>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</si>
  <si>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</si>
  <si>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</si>
  <si>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</si>
  <si>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</si>
  <si>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</si>
  <si>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</si>
  <si>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</si>
  <si>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</si>
  <si>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</si>
  <si>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</si>
  <si>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</si>
  <si>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</si>
  <si>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</si>
  <si>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</si>
  <si>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</si>
  <si>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</si>
  <si>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</si>
  <si>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</si>
  <si>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</si>
  <si>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</si>
  <si>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</si>
  <si>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</si>
  <si>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</si>
  <si>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</si>
  <si>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</si>
  <si>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</si>
  <si>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</si>
  <si>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</si>
  <si>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</si>
  <si>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</si>
  <si>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</si>
  <si>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</si>
  <si>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</si>
  <si>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</si>
  <si>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</si>
  <si>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</si>
  <si>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</si>
  <si>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</si>
  <si>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</si>
  <si>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</si>
  <si>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</si>
  <si>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</si>
  <si>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</si>
  <si>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</si>
  <si>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</si>
  <si>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</si>
  <si>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</si>
  <si>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</si>
  <si>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</si>
  <si>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</si>
  <si>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</si>
  <si>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</si>
  <si>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</si>
  <si>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</si>
  <si>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</si>
  <si>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</si>
  <si>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</si>
  <si>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</si>
  <si>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</si>
  <si>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</si>
  <si>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</si>
  <si>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</si>
  <si>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</si>
  <si>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</si>
  <si>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</si>
  <si>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</si>
  <si>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</si>
  <si>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</si>
  <si>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</si>
  <si>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</si>
  <si>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</si>
  <si>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</si>
  <si>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</si>
  <si>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</si>
  <si>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</si>
  <si>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</si>
  <si>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</si>
  <si>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</si>
  <si>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</si>
  <si>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</si>
  <si>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</si>
  <si>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</si>
  <si>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</si>
  <si>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</si>
  <si>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</si>
  <si>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</si>
  <si>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</si>
  <si>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</si>
  <si>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</si>
  <si>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</si>
  <si>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</si>
  <si>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</si>
  <si>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</si>
  <si>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</si>
  <si>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</si>
  <si>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</si>
  <si>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</si>
  <si>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</si>
  <si>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</si>
  <si>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</si>
  <si>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</si>
  <si>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</si>
  <si>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</si>
  <si>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</si>
  <si>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</si>
  <si>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</si>
  <si>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</si>
  <si>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</si>
  <si>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</si>
  <si>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</si>
  <si>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</si>
  <si>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</si>
  <si>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</si>
  <si>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</si>
  <si>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</si>
  <si>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</si>
  <si>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</si>
  <si>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</si>
  <si>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</si>
  <si>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</si>
  <si>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</si>
  <si>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</si>
  <si>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</si>
  <si>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</si>
  <si>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</si>
  <si>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</si>
  <si>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</si>
  <si>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</si>
  <si>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</si>
  <si>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</si>
  <si>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</si>
  <si>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</si>
  <si>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</si>
  <si>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</si>
  <si>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</si>
  <si>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</si>
  <si>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</si>
  <si>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</si>
  <si>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</si>
  <si>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</si>
  <si>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</si>
  <si>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</si>
  <si>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</si>
  <si>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</si>
  <si>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</si>
  <si>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</si>
  <si>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</si>
  <si>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</si>
  <si>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</si>
  <si>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</si>
  <si>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</si>
  <si>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</si>
  <si>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</si>
  <si>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</si>
  <si>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</si>
  <si>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</si>
  <si>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</si>
  <si>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</si>
  <si>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</si>
  <si>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</si>
  <si>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</si>
  <si>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</si>
  <si>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</si>
  <si>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</si>
  <si>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</si>
  <si>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</si>
  <si>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</si>
  <si>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</si>
  <si>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</si>
  <si>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</si>
  <si>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</si>
  <si>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</si>
  <si>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</si>
  <si>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</si>
  <si>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</si>
  <si>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</si>
  <si>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</si>
  <si>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</si>
  <si>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</si>
  <si>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</si>
  <si>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</si>
  <si>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</si>
  <si>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</si>
  <si>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</si>
  <si>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</si>
  <si>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</si>
  <si>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</si>
  <si>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</si>
  <si>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</si>
  <si>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</si>
  <si>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</si>
  <si>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</si>
  <si>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</si>
  <si>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</si>
  <si>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</si>
  <si>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</si>
  <si>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</si>
  <si>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</si>
  <si>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</si>
  <si>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</si>
  <si>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</si>
  <si>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</si>
  <si>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</si>
  <si>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</si>
  <si>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</si>
  <si>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</si>
  <si>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</si>
  <si>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</si>
  <si>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</si>
  <si>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</si>
  <si>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</si>
  <si>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</si>
  <si>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</si>
  <si>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</si>
  <si>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</si>
  <si>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</si>
  <si>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</si>
  <si>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</si>
  <si>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</si>
  <si>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</si>
  <si>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</si>
  <si>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</si>
  <si>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</si>
  <si>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</si>
  <si>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</si>
  <si>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</si>
  <si>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</si>
  <si>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</si>
  <si>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</si>
  <si>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</si>
  <si>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</si>
  <si>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</si>
  <si>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</si>
  <si>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</si>
  <si>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</si>
  <si>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</si>
  <si>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</si>
  <si>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</si>
  <si>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</si>
  <si>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</si>
  <si>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</si>
  <si>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</si>
  <si>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</si>
  <si>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</si>
  <si>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</si>
  <si>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</si>
  <si>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</si>
  <si>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</si>
  <si>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</si>
  <si>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</si>
  <si>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</si>
  <si>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</si>
  <si>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</si>
  <si>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</si>
  <si>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</si>
  <si>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</si>
  <si>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</si>
  <si>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</si>
  <si>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</si>
  <si>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</si>
  <si>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</si>
  <si>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</si>
  <si>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</si>
  <si>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</si>
  <si>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</si>
  <si>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</si>
  <si>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</si>
  <si>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</si>
  <si>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</si>
  <si>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</si>
  <si>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</si>
  <si>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</si>
  <si>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</si>
  <si>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</si>
  <si>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</si>
  <si>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</si>
  <si>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</si>
  <si>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</si>
  <si>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</si>
  <si>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</si>
  <si>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</si>
  <si>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</si>
  <si>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</si>
  <si>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</si>
  <si>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</si>
  <si>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</si>
  <si>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</si>
  <si>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</si>
  <si>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</si>
  <si>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</si>
  <si>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</si>
  <si>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</si>
  <si>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</si>
  <si>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</si>
  <si>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</si>
  <si>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</si>
  <si>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</si>
  <si>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</si>
  <si>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</si>
  <si>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</si>
  <si>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</si>
  <si>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</si>
  <si>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</si>
  <si>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</si>
  <si>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</si>
  <si>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</si>
  <si>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</si>
  <si>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</si>
  <si>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</si>
  <si>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</si>
  <si>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</si>
  <si>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</si>
  <si>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</si>
  <si>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</si>
  <si>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</si>
  <si>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</si>
  <si>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</si>
  <si>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</si>
  <si>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</si>
  <si>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</si>
  <si>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</si>
  <si>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</si>
  <si>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</si>
  <si>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</si>
  <si>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</si>
  <si>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</si>
  <si>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</si>
  <si>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</si>
  <si>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</si>
  <si>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</si>
  <si>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</si>
  <si>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</si>
  <si>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</si>
  <si>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</si>
  <si>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</si>
  <si>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</si>
  <si>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</si>
  <si>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</si>
  <si>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</si>
  <si>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</si>
  <si>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</si>
  <si>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</si>
  <si>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</si>
  <si>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</si>
  <si>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</si>
  <si>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</si>
  <si>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</si>
  <si>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</si>
  <si>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</si>
  <si>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</si>
  <si>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</si>
  <si>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</si>
  <si>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</si>
  <si>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</si>
  <si>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</si>
  <si>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</si>
  <si>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</si>
  <si>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</si>
  <si>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</si>
  <si>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</si>
  <si>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</si>
  <si>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</si>
  <si>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</si>
  <si>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</si>
  <si>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</si>
  <si>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</si>
  <si>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</si>
  <si>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</si>
  <si>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</si>
  <si>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</si>
  <si>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</si>
  <si>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</si>
  <si>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</si>
  <si>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</si>
  <si>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</si>
  <si>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</si>
  <si>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</si>
  <si>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</si>
  <si>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</si>
  <si>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</si>
  <si>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</si>
  <si>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</si>
  <si>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</si>
  <si>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</si>
  <si>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</si>
  <si>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</si>
  <si>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</si>
  <si>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</si>
  <si>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</si>
  <si>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</si>
  <si>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</si>
  <si>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</si>
  <si>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</si>
  <si>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</si>
  <si>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</si>
  <si>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</si>
  <si>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</si>
  <si>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</si>
  <si>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</si>
  <si>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</si>
  <si>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</si>
  <si>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</si>
  <si>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</si>
  <si>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</si>
  <si>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</si>
  <si>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</si>
  <si>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</si>
  <si>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</si>
  <si>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</si>
  <si>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</si>
  <si>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</si>
  <si>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</si>
  <si>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</si>
  <si>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</si>
  <si>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</si>
  <si>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</si>
  <si>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</si>
  <si>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</si>
  <si>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</si>
  <si>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</si>
  <si>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</si>
  <si>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</si>
  <si>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</si>
  <si>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</si>
  <si>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</si>
  <si>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</si>
  <si>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</si>
  <si>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</si>
  <si>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</si>
  <si>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</si>
  <si>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</si>
  <si>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</si>
  <si>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</si>
  <si>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</si>
  <si>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</si>
  <si>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</si>
  <si>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</si>
  <si>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</si>
  <si>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</si>
  <si>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</si>
  <si>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</si>
  <si>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</si>
  <si>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</si>
  <si>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</si>
  <si>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</si>
  <si>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</si>
  <si>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</si>
  <si>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</si>
  <si>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</si>
  <si>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</si>
  <si>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</si>
  <si>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</si>
  <si>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</si>
  <si>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</si>
  <si>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</si>
  <si>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</si>
  <si>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</si>
  <si>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</si>
  <si>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</si>
  <si>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</si>
  <si>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</si>
  <si>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</si>
  <si>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</si>
  <si>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</si>
  <si>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</si>
  <si>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</si>
  <si>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</si>
  <si>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</si>
  <si>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</si>
  <si>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</si>
  <si>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</si>
  <si>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</si>
  <si>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</si>
  <si>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</si>
  <si>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</si>
  <si>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</si>
  <si>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</si>
  <si>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</si>
  <si>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</si>
  <si>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</si>
  <si>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</si>
  <si>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</si>
  <si>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</si>
  <si>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</si>
  <si>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</si>
  <si>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</si>
  <si>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</si>
  <si>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</si>
  <si>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</si>
  <si>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</si>
  <si>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</si>
  <si>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</si>
  <si>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</si>
  <si>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</si>
  <si>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</si>
  <si>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</si>
  <si>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</si>
  <si>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</si>
  <si>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</si>
  <si>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</si>
  <si>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</si>
  <si>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</si>
  <si>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</si>
  <si>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</si>
  <si>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</si>
  <si>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</si>
  <si>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</si>
  <si>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</si>
  <si>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</si>
  <si>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</si>
  <si>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</si>
  <si>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</si>
  <si>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</si>
  <si>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</si>
  <si>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</si>
  <si>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</si>
  <si>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</si>
  <si>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</si>
  <si>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</si>
  <si>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</si>
  <si>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</si>
  <si>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</si>
  <si>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</si>
  <si>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</si>
  <si>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</si>
  <si>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</si>
  <si>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</si>
  <si>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</si>
  <si>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</si>
  <si>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</si>
  <si>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</si>
  <si>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</si>
  <si>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</si>
  <si>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</si>
  <si>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</si>
  <si>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</si>
  <si>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</si>
  <si>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</si>
  <si>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</si>
  <si>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</si>
  <si>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</si>
  <si>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</si>
  <si>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</si>
  <si>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</si>
  <si>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</si>
  <si>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</si>
  <si>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</si>
  <si>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</si>
  <si>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</si>
  <si>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</si>
  <si>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</si>
  <si>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</si>
  <si>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</si>
  <si>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</si>
  <si>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</si>
  <si>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</si>
  <si>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</si>
  <si>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</si>
  <si>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</si>
  <si>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</si>
  <si>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</si>
  <si>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</si>
  <si>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</si>
  <si>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</si>
  <si>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</si>
  <si>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</si>
  <si>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</si>
  <si>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</si>
  <si>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</si>
  <si>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</si>
  <si>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</si>
  <si>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</si>
  <si>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</si>
  <si>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</si>
  <si>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</si>
  <si>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</si>
  <si>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</si>
  <si>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</si>
  <si>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</si>
  <si>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</si>
  <si>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</si>
  <si>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</si>
  <si>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</si>
  <si>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</si>
  <si>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</si>
  <si>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</si>
  <si>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</si>
  <si>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</si>
  <si>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</si>
  <si>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</si>
  <si>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</si>
  <si>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</si>
  <si>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</si>
  <si>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</si>
  <si>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</si>
  <si>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</si>
  <si>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</si>
  <si>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</si>
  <si>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</si>
  <si>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</si>
  <si>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</si>
  <si>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</si>
  <si>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</si>
  <si>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</si>
  <si>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</si>
  <si>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</si>
  <si>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</si>
  <si>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</si>
  <si>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</si>
  <si>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</si>
  <si>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</si>
  <si>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</si>
  <si>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</si>
  <si>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</si>
  <si>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</si>
  <si>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</si>
  <si>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</si>
  <si>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</si>
  <si>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</si>
  <si>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</si>
  <si>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</si>
  <si>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</si>
  <si>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</si>
  <si>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</si>
  <si>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</si>
  <si>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</si>
  <si>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</si>
  <si>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</si>
  <si>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</si>
  <si>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</si>
  <si>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</si>
  <si>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</si>
  <si>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</si>
  <si>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</si>
  <si>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</si>
  <si>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</si>
  <si>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</si>
  <si>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</si>
  <si>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</si>
  <si>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</si>
  <si>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</si>
  <si>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</si>
  <si>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</si>
  <si>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</si>
  <si>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</si>
  <si>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</si>
  <si>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</si>
  <si>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</si>
  <si>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</si>
  <si>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</si>
  <si>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</si>
  <si>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</si>
  <si>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</si>
  <si>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</si>
  <si>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</si>
  <si>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</si>
  <si>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</si>
  <si>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</si>
  <si>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</si>
  <si>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</si>
  <si>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</si>
  <si>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</si>
  <si>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</si>
  <si>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</si>
  <si>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</si>
  <si>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</si>
  <si>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</si>
  <si>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</si>
  <si>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</si>
  <si>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</si>
  <si>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</si>
  <si>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</si>
  <si>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</si>
  <si>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</si>
  <si>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</si>
  <si>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</si>
  <si>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</si>
  <si>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</si>
  <si>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</si>
  <si>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</si>
  <si>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</si>
  <si>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</si>
  <si>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</si>
  <si>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</si>
  <si>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</si>
  <si>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</si>
  <si>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</si>
  <si>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</si>
  <si>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</si>
  <si>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</si>
  <si>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</si>
  <si>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</si>
  <si>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</si>
  <si>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</si>
  <si>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</si>
  <si>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</si>
  <si>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</si>
  <si>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</si>
  <si>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</si>
  <si>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</si>
  <si>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</si>
  <si>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</si>
  <si>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</si>
  <si>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</si>
  <si>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</si>
  <si>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</si>
  <si>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</si>
  <si>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</si>
  <si>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</si>
  <si>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</si>
  <si>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</si>
  <si>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</si>
  <si>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</si>
  <si>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</si>
  <si>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</si>
  <si>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</si>
  <si>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</si>
  <si>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</si>
  <si>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</si>
  <si>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</si>
  <si>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</si>
  <si>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</si>
  <si>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</si>
  <si>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</si>
  <si>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</si>
  <si>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</si>
  <si>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</si>
  <si>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</si>
  <si>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</si>
  <si>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</si>
  <si>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</si>
  <si>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</si>
  <si>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</si>
  <si>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</si>
  <si>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</si>
  <si>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</si>
  <si>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</si>
  <si>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</si>
  <si>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</si>
  <si>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</si>
  <si>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</si>
  <si>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</si>
  <si>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</si>
  <si>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</si>
  <si>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</si>
  <si>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</si>
  <si>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</si>
  <si>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</si>
  <si>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</si>
  <si>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</si>
  <si>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</si>
  <si>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</si>
  <si>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</si>
  <si>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</si>
  <si>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</si>
  <si>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</si>
  <si>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</si>
  <si>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</si>
  <si>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</si>
  <si>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</si>
  <si>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</si>
  <si>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</si>
  <si>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</si>
  <si>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</si>
  <si>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</si>
  <si>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</si>
  <si>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</si>
  <si>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</si>
  <si>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</si>
  <si>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</si>
  <si>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</si>
  <si>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</si>
  <si>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</si>
  <si>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</si>
  <si>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</si>
  <si>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</si>
  <si>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</si>
  <si>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</si>
  <si>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</si>
  <si>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</si>
  <si>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</si>
  <si>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</si>
  <si>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</si>
  <si>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</si>
  <si>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</si>
  <si>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</si>
  <si>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</si>
  <si>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</si>
  <si>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</si>
  <si>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</si>
  <si>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</si>
  <si>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</si>
  <si>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</si>
  <si>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</si>
  <si>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</si>
  <si>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</si>
  <si>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</si>
  <si>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</si>
  <si>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</si>
  <si>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</si>
  <si>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</si>
  <si>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</si>
  <si>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</si>
  <si>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</si>
  <si>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</si>
  <si>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</si>
  <si>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</si>
  <si>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</si>
  <si>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</si>
  <si>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</si>
  <si>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</si>
  <si>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</si>
  <si>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</si>
  <si>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</si>
  <si>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</si>
  <si>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</si>
  <si>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</si>
  <si>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</si>
  <si>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</si>
  <si>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</si>
  <si>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</si>
  <si>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</si>
  <si>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</si>
  <si>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</si>
  <si>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</si>
  <si>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</si>
  <si>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</si>
  <si>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</si>
  <si>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</si>
  <si>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</si>
  <si>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</si>
  <si>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</si>
  <si>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</si>
  <si>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</si>
  <si>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</si>
  <si>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</si>
  <si>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</si>
  <si>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</si>
  <si>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</si>
  <si>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</si>
  <si>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</si>
  <si>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</si>
  <si>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</si>
  <si>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</si>
  <si>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</si>
  <si>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</si>
  <si>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</si>
  <si>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</si>
  <si>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</si>
  <si>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</si>
  <si>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</si>
  <si>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</si>
  <si>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</si>
  <si>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</si>
  <si>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</si>
  <si>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</si>
  <si>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</si>
  <si>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</si>
  <si>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</si>
  <si>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</si>
  <si>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</si>
  <si>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</si>
  <si>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</si>
  <si>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</si>
  <si>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</si>
  <si>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</si>
  <si>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</si>
  <si>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</si>
  <si>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</si>
  <si>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</si>
  <si>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</si>
  <si>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</si>
  <si>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</si>
  <si>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</si>
  <si>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</si>
  <si>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</si>
  <si>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</si>
  <si>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</si>
  <si>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</si>
  <si>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</si>
  <si>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</si>
  <si>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</si>
  <si>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</si>
  <si>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</si>
  <si>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</si>
  <si>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</si>
  <si>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</si>
  <si>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</si>
  <si>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</si>
  <si>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</si>
  <si>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</si>
  <si>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</si>
  <si>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</si>
  <si>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</si>
  <si>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</si>
  <si>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</si>
  <si>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</si>
  <si>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</si>
  <si>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</si>
  <si>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</si>
  <si>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</si>
  <si>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</si>
  <si>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</si>
  <si>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</si>
  <si>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</si>
  <si>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</si>
  <si>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</si>
  <si>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</si>
  <si>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</si>
  <si>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</si>
  <si>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</si>
  <si>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</si>
  <si>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</si>
  <si>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</si>
  <si>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</si>
  <si>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</si>
  <si>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</si>
  <si>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</si>
  <si>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</si>
  <si>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</si>
  <si>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</si>
  <si>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</si>
  <si>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</si>
  <si>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</si>
  <si>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</si>
  <si>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</si>
  <si>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</si>
  <si>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</si>
  <si>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</si>
  <si>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</si>
  <si>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</si>
  <si>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</si>
  <si>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</si>
  <si>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</si>
  <si>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</si>
  <si>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</si>
  <si>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</si>
  <si>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</si>
  <si>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</si>
  <si>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</si>
  <si>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</si>
  <si>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</si>
  <si>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</si>
  <si>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</si>
  <si>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</si>
  <si>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</si>
  <si>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</si>
  <si>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</si>
  <si>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</si>
  <si>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</si>
  <si>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</si>
  <si>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</si>
  <si>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</si>
  <si>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</si>
  <si>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</si>
  <si>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</si>
  <si>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</si>
  <si>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</si>
  <si>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</si>
  <si>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</si>
  <si>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</si>
  <si>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</si>
  <si>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</si>
  <si>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</si>
  <si>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</si>
  <si>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</si>
  <si>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</si>
  <si>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</si>
  <si>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</si>
  <si>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</si>
  <si>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</si>
  <si>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</si>
  <si>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</si>
  <si>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</si>
  <si>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</si>
  <si>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</si>
  <si>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</si>
  <si>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</si>
  <si>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</si>
  <si>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</si>
  <si>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</si>
  <si>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</si>
  <si>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</si>
  <si>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</si>
  <si>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</si>
  <si>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</si>
  <si>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</si>
  <si>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</si>
  <si>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</si>
  <si>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</si>
  <si>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</si>
  <si>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</si>
  <si>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</si>
  <si>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</si>
  <si>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</si>
  <si>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</si>
  <si>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</si>
  <si>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</si>
  <si>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</si>
  <si>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</si>
  <si>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</si>
  <si>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</si>
  <si>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</si>
  <si>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</si>
  <si>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</si>
  <si>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</si>
  <si>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</si>
  <si>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</si>
  <si>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</si>
  <si>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</si>
  <si>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</si>
  <si>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</si>
  <si>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</si>
  <si>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</si>
  <si>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</si>
  <si>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</si>
  <si>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</si>
  <si>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</si>
  <si>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</si>
  <si>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</si>
  <si>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</si>
  <si>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</si>
  <si>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</si>
  <si>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</si>
  <si>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</si>
  <si>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</si>
  <si>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</si>
  <si>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</si>
  <si>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</si>
  <si>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</si>
  <si>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</si>
  <si>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</si>
  <si>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</si>
  <si>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</si>
  <si>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</si>
  <si>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</si>
  <si>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</si>
  <si>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</si>
  <si>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</si>
  <si>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</si>
  <si>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</si>
  <si>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</si>
  <si>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</si>
  <si>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</si>
  <si>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</si>
  <si>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</si>
  <si>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</si>
  <si>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</si>
  <si>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</si>
  <si>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</si>
  <si>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</si>
  <si>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</si>
  <si>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</si>
  <si>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</si>
  <si>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</si>
  <si>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</si>
  <si>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</si>
  <si>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</si>
  <si>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</si>
  <si>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</si>
  <si>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</si>
  <si>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</si>
  <si>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</si>
  <si>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</si>
  <si>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</si>
  <si>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</si>
  <si>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</si>
  <si>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</si>
  <si>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</si>
  <si>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</si>
  <si>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</si>
  <si>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</si>
  <si>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</si>
  <si>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</si>
  <si>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</si>
  <si>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</si>
  <si>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</si>
  <si>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</si>
  <si>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</si>
  <si>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</si>
  <si>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</si>
  <si>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</si>
  <si>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</si>
  <si>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</si>
  <si>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</si>
  <si>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</si>
  <si>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</si>
  <si>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</si>
  <si>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</si>
  <si>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</si>
  <si>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</si>
  <si>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</si>
  <si>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</si>
  <si>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</si>
  <si>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</si>
  <si>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</si>
  <si>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</si>
  <si>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</si>
  <si>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</si>
  <si>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</si>
  <si>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</si>
  <si>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</si>
  <si>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</si>
  <si>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</si>
  <si>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</si>
  <si>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</si>
  <si>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</si>
  <si>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</si>
  <si>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</si>
  <si>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</si>
  <si>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</si>
  <si>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</si>
  <si>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</si>
  <si>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</si>
  <si>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</si>
  <si>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</si>
  <si>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</si>
  <si>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</si>
  <si>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</si>
  <si>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</si>
  <si>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</si>
  <si>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</si>
  <si>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</si>
  <si>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</si>
  <si>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</si>
  <si>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</si>
  <si>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</si>
  <si>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</si>
  <si>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</si>
  <si>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</si>
  <si>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</si>
  <si>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</si>
  <si>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</si>
  <si>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</si>
  <si>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</si>
  <si>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</si>
  <si>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</si>
  <si>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</si>
  <si>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</si>
  <si>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</si>
  <si>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</si>
  <si>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</si>
  <si>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</si>
  <si>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</si>
  <si>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</si>
  <si>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</si>
  <si>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</si>
  <si>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</si>
  <si>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</si>
  <si>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</si>
  <si>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</si>
  <si>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</si>
  <si>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</si>
  <si>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</si>
  <si>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</si>
  <si>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</si>
  <si>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</si>
  <si>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</si>
  <si>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</si>
  <si>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</si>
  <si>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</si>
  <si>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</si>
  <si>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</si>
  <si>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</si>
  <si>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</si>
  <si>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</si>
  <si>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</si>
  <si>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</si>
  <si>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</si>
  <si>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</si>
  <si>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</si>
  <si>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</si>
  <si>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</si>
  <si>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</si>
  <si>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</si>
  <si>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</si>
  <si>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</si>
  <si>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</si>
  <si>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</si>
  <si>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</si>
  <si>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</si>
  <si>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</si>
  <si>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</si>
  <si>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</si>
  <si>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</si>
  <si>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</si>
  <si>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</si>
  <si>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</si>
  <si>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</si>
  <si>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</si>
  <si>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</si>
  <si>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</si>
  <si>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</si>
  <si>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</si>
  <si>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</si>
  <si>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</si>
  <si>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</si>
  <si>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</si>
  <si>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</si>
  <si>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</si>
  <si>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</si>
  <si>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</si>
  <si>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</si>
  <si>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</si>
  <si>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</si>
  <si>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</si>
  <si>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</si>
  <si>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</si>
  <si>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</si>
  <si>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</si>
  <si>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</si>
  <si>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</si>
  <si>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</si>
  <si>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</si>
  <si>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</si>
  <si>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</si>
  <si>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</si>
  <si>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</si>
  <si>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</si>
  <si>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</si>
  <si>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</si>
  <si>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</si>
  <si>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</si>
  <si>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</si>
  <si>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</si>
  <si>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</si>
  <si>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</si>
  <si>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</si>
  <si>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</si>
  <si>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</si>
  <si>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</si>
  <si>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</si>
  <si>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</si>
  <si>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</si>
  <si>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</si>
  <si>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</si>
  <si>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</si>
  <si>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</si>
  <si>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</si>
  <si>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</si>
  <si>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</si>
  <si>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</si>
  <si>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</si>
  <si>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</si>
  <si>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</si>
  <si>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</si>
  <si>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</si>
  <si>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</si>
  <si>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</si>
  <si>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</si>
  <si>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</si>
  <si>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</si>
  <si>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</si>
  <si>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</si>
  <si>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</si>
  <si>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</si>
  <si>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</si>
  <si>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</si>
  <si>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</si>
  <si>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</si>
  <si>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</si>
  <si>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</si>
  <si>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</si>
  <si>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</si>
  <si>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</si>
  <si>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</si>
  <si>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</si>
  <si>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</si>
  <si>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</si>
  <si>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</si>
  <si>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</si>
  <si>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</si>
  <si>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</si>
  <si>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</si>
  <si>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</si>
  <si>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</si>
  <si>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</si>
  <si>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</si>
  <si>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</si>
  <si>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</si>
  <si>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</si>
  <si>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</si>
  <si>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</si>
  <si>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</si>
  <si>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</si>
  <si>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</si>
  <si>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</si>
  <si>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</si>
  <si>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</si>
  <si>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</si>
  <si>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</si>
  <si>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</si>
  <si>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</si>
  <si>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</si>
  <si>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</si>
  <si>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</si>
  <si>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</si>
  <si>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</si>
  <si>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</si>
  <si>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</si>
  <si>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</si>
  <si>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</si>
  <si>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</si>
  <si>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</si>
  <si>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</si>
  <si>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</si>
  <si>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</si>
  <si>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</si>
  <si>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</si>
  <si>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</si>
  <si>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</si>
  <si>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</si>
  <si>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</si>
  <si>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</si>
  <si>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</si>
  <si>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</si>
  <si>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</si>
  <si>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</si>
  <si>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</si>
  <si>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</si>
  <si>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</si>
  <si>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</si>
  <si>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</si>
  <si>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</si>
  <si>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</si>
  <si>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</si>
  <si>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</si>
  <si>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</si>
  <si>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</si>
  <si>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</si>
  <si>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</si>
  <si>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</si>
  <si>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</si>
  <si>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</si>
  <si>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</si>
  <si>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</si>
  <si>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</si>
  <si>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</si>
  <si>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</si>
  <si>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</si>
  <si>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</si>
  <si>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</si>
  <si>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</si>
  <si>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</si>
  <si>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</si>
  <si>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</si>
  <si>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</si>
  <si>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</si>
  <si>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</si>
  <si>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</si>
  <si>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</si>
  <si>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</si>
  <si>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</si>
  <si>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</si>
  <si>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</si>
  <si>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</si>
  <si>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</si>
  <si>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</si>
  <si>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</si>
  <si>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</si>
  <si>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</si>
  <si>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</si>
  <si>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</si>
  <si>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</si>
  <si>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</si>
  <si>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</si>
  <si>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</si>
  <si>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</si>
  <si>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</si>
  <si>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</si>
  <si>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</si>
  <si>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</si>
  <si>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</si>
  <si>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</si>
  <si>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</si>
  <si>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</si>
  <si>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</si>
  <si>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</si>
  <si>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</si>
  <si>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</si>
  <si>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</si>
  <si>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</si>
  <si>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</si>
  <si>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</si>
  <si>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</si>
  <si>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</si>
  <si>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</si>
  <si>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</si>
  <si>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</si>
  <si>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</si>
  <si>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</si>
  <si>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</si>
  <si>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</si>
  <si>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</si>
  <si>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</si>
  <si>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</si>
  <si>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</si>
  <si>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</si>
  <si>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</si>
  <si>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</si>
  <si>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</si>
  <si>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</si>
  <si>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</si>
  <si>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</si>
  <si>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</si>
  <si>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</si>
  <si>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</si>
  <si>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</si>
  <si>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</si>
  <si>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</si>
  <si>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</si>
  <si>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</si>
  <si>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</si>
  <si>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</si>
  <si>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</si>
  <si>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</si>
  <si>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</si>
  <si>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</si>
  <si>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</si>
  <si>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</si>
  <si>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</si>
  <si>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</si>
  <si>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</si>
  <si>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</si>
  <si>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</si>
  <si>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</si>
  <si>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</si>
  <si>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</si>
  <si>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</si>
  <si>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</si>
  <si>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</si>
  <si>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</si>
  <si>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</si>
  <si>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</si>
  <si>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</si>
  <si>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</si>
  <si>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</si>
  <si>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</si>
  <si>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</si>
  <si>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</si>
  <si>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</si>
  <si>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</si>
  <si>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</si>
  <si>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</si>
  <si>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</si>
  <si>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</si>
  <si>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</si>
  <si>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</si>
  <si>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</si>
  <si>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</si>
  <si>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</si>
  <si>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</si>
  <si>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</si>
  <si>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</si>
  <si>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</si>
  <si>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</si>
  <si>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</si>
  <si>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</si>
  <si>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</si>
  <si>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</si>
  <si>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</si>
  <si>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</si>
  <si>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</si>
  <si>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</si>
  <si>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</si>
  <si>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</si>
  <si>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</si>
  <si>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</si>
  <si>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</si>
  <si>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</si>
  <si>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</si>
  <si>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</si>
  <si>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</si>
  <si>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</si>
  <si>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</si>
  <si>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</si>
  <si>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</si>
  <si>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</si>
  <si>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</si>
  <si>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</si>
  <si>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</si>
  <si>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</si>
  <si>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</si>
  <si>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</si>
  <si>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</si>
  <si>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</si>
  <si>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</si>
  <si>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</si>
  <si>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</si>
  <si>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</si>
  <si>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</si>
  <si>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</si>
  <si>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</si>
  <si>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</si>
  <si>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</si>
  <si>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</si>
  <si>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</si>
  <si>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</si>
  <si>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</si>
  <si>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</si>
  <si>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</si>
  <si>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</si>
  <si>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</si>
  <si>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</si>
  <si>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</si>
  <si>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</si>
  <si>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</si>
  <si>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</si>
  <si>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</si>
  <si>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</si>
  <si>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</si>
  <si>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</si>
  <si>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</si>
  <si>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</si>
  <si>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</si>
  <si>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</si>
  <si>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</si>
  <si>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</si>
  <si>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</si>
  <si>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</si>
  <si>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</si>
  <si>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</si>
  <si>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</si>
  <si>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</si>
  <si>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</si>
  <si>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</si>
  <si>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</si>
  <si>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</si>
  <si>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</si>
  <si>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</si>
  <si>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</si>
  <si>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</si>
  <si>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</si>
  <si>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</si>
  <si>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</si>
  <si>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</si>
  <si>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</si>
  <si>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</si>
  <si>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</si>
  <si>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</si>
  <si>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</si>
  <si>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</si>
  <si>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</si>
  <si>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</si>
  <si>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</si>
  <si>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</si>
  <si>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</si>
  <si>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</si>
  <si>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</si>
  <si>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</si>
  <si>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</si>
  <si>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</si>
  <si>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</si>
  <si>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</si>
  <si>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</si>
  <si>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</si>
  <si>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</si>
  <si>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</si>
  <si>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</si>
  <si>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</si>
  <si>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</si>
  <si>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</si>
  <si>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</si>
  <si>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</si>
  <si>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</si>
  <si>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</si>
  <si>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</si>
  <si>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</si>
  <si>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</si>
  <si>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</si>
  <si>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</si>
  <si>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</si>
  <si>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</si>
  <si>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</si>
  <si>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</si>
  <si>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</si>
  <si>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</si>
  <si>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</si>
  <si>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</si>
  <si>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</si>
  <si>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</si>
  <si>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</si>
  <si>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</si>
  <si>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</si>
  <si>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</si>
  <si>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</si>
  <si>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</si>
  <si>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</si>
  <si>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</si>
  <si>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</si>
  <si>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</si>
  <si>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</si>
  <si>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</si>
  <si>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</si>
  <si>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</si>
  <si>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</si>
  <si>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</si>
  <si>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</si>
  <si>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</si>
  <si>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</si>
  <si>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</si>
  <si>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</si>
  <si>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</si>
  <si>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</si>
  <si>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</si>
  <si>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</si>
  <si>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</si>
  <si>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</si>
  <si>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</si>
  <si>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</si>
  <si>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</si>
  <si>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</si>
  <si>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</si>
  <si>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</si>
  <si>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</si>
  <si>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</si>
  <si>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</si>
  <si>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</si>
  <si>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</si>
  <si>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</si>
  <si>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</si>
  <si>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</si>
  <si>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</si>
  <si>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</si>
  <si>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</si>
  <si>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</si>
  <si>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</si>
  <si>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</si>
  <si>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</si>
  <si>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</si>
  <si>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</si>
  <si>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</si>
  <si>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</si>
  <si>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</si>
  <si>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</si>
  <si>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</si>
  <si>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</si>
  <si>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</si>
  <si>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</si>
  <si>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</si>
  <si>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</si>
  <si>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</si>
  <si>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</si>
  <si>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</si>
  <si>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</si>
  <si>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</si>
  <si>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</si>
  <si>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</si>
  <si>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</si>
  <si>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</si>
  <si>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</si>
  <si>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</si>
  <si>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</si>
  <si>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</si>
  <si>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</si>
  <si>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</si>
  <si>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</si>
  <si>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</si>
  <si>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</si>
  <si>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</si>
  <si>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</si>
  <si>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</si>
  <si>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</si>
  <si>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</si>
  <si>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</si>
  <si>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</si>
  <si>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</si>
  <si>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</si>
  <si>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</si>
  <si>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</si>
  <si>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</si>
  <si>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</si>
  <si>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</si>
  <si>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</si>
  <si>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</si>
  <si>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</si>
  <si>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</si>
  <si>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</si>
  <si>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</si>
  <si>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</si>
  <si>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</si>
  <si>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</si>
  <si>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</si>
  <si>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</si>
  <si>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</si>
  <si>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</si>
  <si>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</si>
  <si>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</si>
  <si>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</si>
  <si>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</si>
  <si>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</si>
  <si>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</si>
  <si>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</si>
  <si>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</si>
  <si>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</si>
  <si>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</si>
  <si>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</si>
  <si>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</si>
  <si>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</si>
  <si>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</si>
  <si>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</si>
  <si>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</si>
  <si>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</si>
  <si>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</si>
  <si>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</si>
  <si>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</si>
  <si>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</si>
  <si>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</si>
  <si>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</si>
  <si>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</si>
  <si>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</si>
  <si>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</si>
  <si>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</si>
  <si>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</si>
  <si>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</si>
  <si>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</si>
  <si>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</si>
  <si>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</si>
  <si>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</si>
  <si>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</si>
  <si>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</si>
  <si>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</si>
  <si>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</si>
  <si>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</si>
  <si>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</si>
  <si>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</si>
  <si>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</si>
  <si>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</si>
  <si>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</si>
  <si>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</si>
  <si>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</si>
  <si>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</si>
  <si>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</si>
  <si>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</si>
  <si>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</si>
  <si>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</si>
  <si>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</si>
  <si>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</si>
  <si>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</si>
  <si>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</si>
  <si>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</si>
  <si>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</si>
  <si>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</si>
  <si>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</si>
  <si>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</si>
  <si>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</si>
  <si>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</si>
  <si>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</si>
  <si>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</si>
  <si>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</si>
  <si>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</si>
  <si>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</si>
  <si>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</si>
  <si>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</si>
  <si>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</si>
  <si>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</si>
  <si>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</si>
  <si>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</si>
  <si>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</si>
  <si>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</si>
  <si>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</si>
  <si>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</si>
  <si>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</si>
  <si>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</si>
  <si>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</si>
  <si>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</si>
  <si>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</si>
  <si>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</si>
  <si>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</si>
  <si>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</si>
  <si>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</si>
  <si>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</si>
  <si>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</si>
  <si>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</si>
  <si>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</si>
  <si>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</si>
  <si>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</si>
  <si>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</si>
  <si>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</si>
  <si>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</si>
  <si>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</si>
  <si>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</si>
  <si>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</si>
  <si>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</si>
  <si>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</si>
  <si>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</si>
  <si>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</si>
  <si>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</si>
  <si>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</si>
  <si>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</si>
  <si>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</si>
  <si>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</si>
  <si>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</si>
  <si>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</si>
  <si>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</si>
  <si>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</si>
  <si>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</si>
  <si>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</si>
  <si>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</si>
  <si>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</si>
  <si>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</si>
  <si>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</si>
  <si>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</si>
  <si>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</si>
  <si>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</si>
  <si>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</si>
  <si>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</si>
  <si>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</si>
  <si>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</si>
  <si>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</si>
  <si>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</si>
  <si>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</si>
  <si>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</si>
  <si>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</si>
  <si>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</si>
  <si>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</si>
  <si>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</si>
  <si>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</si>
  <si>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</si>
  <si>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</si>
  <si>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</si>
  <si>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</si>
  <si>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</si>
  <si>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</si>
  <si>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</si>
  <si>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</si>
  <si>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</si>
  <si>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</si>
  <si>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</si>
  <si>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</si>
  <si>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</si>
  <si>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</si>
  <si>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</si>
  <si>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</si>
  <si>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</si>
  <si>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</si>
  <si>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</si>
  <si>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</si>
  <si>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</si>
  <si>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</si>
  <si>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</si>
  <si>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</si>
  <si>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</si>
  <si>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</si>
  <si>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</si>
  <si>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</si>
  <si>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</si>
  <si>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</si>
  <si>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</si>
  <si>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</si>
  <si>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</si>
  <si>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</si>
  <si>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</si>
  <si>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</si>
  <si>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</si>
  <si>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</si>
  <si>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</si>
  <si>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</si>
  <si>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</si>
  <si>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</si>
  <si>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</si>
  <si>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</si>
  <si>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</si>
  <si>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</si>
  <si>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</si>
  <si>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</si>
  <si>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</si>
  <si>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</si>
  <si>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</si>
  <si>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</si>
  <si>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</si>
  <si>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</si>
  <si>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</si>
  <si>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</si>
  <si>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</si>
  <si>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</si>
  <si>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</si>
  <si>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</si>
  <si>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</si>
  <si>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</si>
  <si>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</si>
  <si>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</si>
  <si>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</si>
  <si>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</si>
  <si>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</si>
  <si>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</si>
  <si>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</si>
  <si>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</si>
  <si>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</si>
  <si>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</si>
  <si>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</si>
  <si>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</si>
  <si>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</si>
  <si>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</si>
  <si>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</si>
  <si>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</si>
  <si>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</si>
  <si>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</si>
  <si>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</si>
  <si>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</si>
  <si>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</si>
  <si>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</si>
  <si>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</si>
  <si>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</si>
  <si>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</si>
  <si>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</si>
  <si>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</si>
  <si>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</si>
  <si>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</si>
  <si>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</si>
  <si>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</si>
  <si>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</si>
  <si>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</si>
  <si>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</si>
  <si>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</si>
  <si>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</si>
  <si>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</si>
  <si>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</si>
  <si>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</si>
  <si>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</si>
  <si>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</si>
  <si>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</si>
  <si>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</si>
  <si>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</si>
  <si>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</si>
  <si>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</si>
  <si>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</si>
  <si>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</si>
  <si>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</si>
  <si>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</si>
  <si>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</si>
  <si>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</si>
  <si>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</si>
  <si>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</si>
  <si>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</si>
  <si>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</si>
  <si>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</si>
  <si>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</si>
  <si>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</si>
  <si>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</si>
  <si>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</si>
  <si>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</si>
  <si>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</si>
  <si>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</si>
  <si>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</si>
  <si>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</si>
  <si>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</si>
  <si>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</si>
  <si>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</si>
  <si>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</si>
  <si>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</si>
  <si>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</si>
  <si>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</si>
  <si>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</si>
  <si>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</si>
  <si>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</si>
  <si>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</si>
  <si>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</si>
  <si>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</si>
  <si>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</si>
  <si>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</si>
  <si>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</si>
  <si>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</si>
  <si>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</si>
  <si>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</si>
  <si>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</si>
  <si>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</si>
  <si>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</si>
  <si>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</si>
  <si>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</si>
  <si>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</si>
  <si>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</si>
  <si>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</si>
  <si>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</si>
  <si>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</si>
  <si>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</si>
  <si>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</si>
  <si>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</si>
  <si>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</si>
  <si>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</si>
  <si>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</si>
  <si>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</si>
  <si>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</si>
  <si>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</si>
  <si>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</si>
  <si>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</si>
  <si>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</si>
  <si>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</si>
  <si>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</si>
  <si>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</si>
  <si>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</si>
  <si>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</si>
  <si>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</si>
  <si>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</si>
  <si>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</si>
  <si>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</si>
  <si>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</si>
  <si>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</si>
  <si>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</si>
  <si>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</si>
  <si>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</si>
  <si>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</si>
  <si>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</si>
  <si>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</si>
  <si>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</si>
  <si>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</si>
  <si>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</si>
  <si>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</si>
  <si>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</si>
  <si>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</si>
  <si>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</si>
  <si>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</si>
  <si>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</si>
  <si>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</si>
  <si>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</si>
  <si>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</si>
  <si>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</si>
  <si>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</si>
  <si>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</si>
  <si>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</si>
  <si>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</si>
  <si>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</si>
  <si>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</si>
  <si>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</si>
  <si>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</si>
  <si>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</si>
  <si>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</si>
  <si>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</si>
  <si>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</si>
  <si>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</si>
  <si>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</si>
  <si>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</si>
  <si>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</si>
  <si>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</si>
  <si>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</si>
  <si>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</si>
  <si>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</si>
  <si>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</si>
  <si>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</si>
  <si>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</si>
  <si>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</si>
  <si>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</si>
  <si>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</si>
  <si>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</si>
  <si>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</si>
  <si>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</si>
  <si>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</si>
  <si>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</si>
  <si>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</si>
  <si>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</si>
  <si>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</si>
  <si>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</si>
  <si>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</si>
  <si>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</si>
  <si>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</si>
  <si>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</si>
  <si>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</si>
  <si>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</si>
  <si>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</si>
  <si>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</si>
  <si>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</si>
  <si>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</si>
  <si>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</si>
  <si>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</si>
  <si>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</si>
  <si>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</si>
  <si>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</si>
  <si>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</si>
  <si>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</si>
  <si>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</si>
  <si>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</si>
  <si>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</si>
  <si>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</si>
  <si>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</si>
  <si>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</si>
  <si>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</si>
  <si>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</si>
  <si>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</si>
  <si>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</si>
  <si>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</si>
  <si>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</si>
  <si>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</si>
  <si>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</si>
  <si>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</si>
  <si>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</si>
  <si>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</si>
  <si>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</si>
  <si>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</si>
  <si>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</si>
  <si>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</si>
  <si>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</si>
  <si>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</si>
  <si>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</si>
  <si>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</si>
  <si>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</si>
  <si>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</si>
  <si>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</si>
  <si>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</si>
  <si>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</si>
  <si>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</si>
  <si>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</si>
  <si>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</si>
  <si>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</si>
  <si>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</si>
  <si>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</si>
  <si>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</si>
  <si>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</si>
  <si>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</si>
  <si>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</si>
  <si>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</si>
  <si>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</si>
  <si>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</si>
  <si>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</si>
  <si>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</si>
  <si>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</si>
  <si>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</si>
  <si>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</si>
  <si>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</si>
  <si>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</si>
  <si>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</si>
  <si>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</si>
  <si>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</si>
  <si>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</si>
  <si>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</si>
  <si>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</si>
  <si>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</si>
  <si>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</si>
  <si>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</si>
  <si>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</si>
  <si>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</si>
  <si>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</si>
  <si>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</si>
  <si>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</si>
  <si>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</si>
  <si>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</si>
  <si>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</si>
  <si>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</si>
  <si>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</si>
  <si>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</si>
  <si>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</si>
  <si>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</si>
  <si>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</si>
  <si>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</si>
  <si>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</si>
  <si>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</si>
  <si>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</si>
  <si>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</si>
  <si>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</si>
  <si>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</si>
  <si>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</si>
  <si>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</si>
  <si>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</si>
  <si>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</si>
  <si>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</si>
  <si>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</si>
  <si>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</si>
  <si>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</si>
  <si>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</si>
  <si>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</si>
  <si>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</si>
  <si>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</si>
  <si>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</si>
  <si>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</si>
  <si>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</si>
  <si>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</si>
  <si>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</si>
  <si>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</si>
  <si>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</si>
  <si>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</si>
  <si>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</si>
  <si>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</si>
  <si>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</si>
  <si>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</si>
  <si>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</si>
  <si>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</si>
  <si>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</si>
  <si>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</si>
  <si>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</si>
  <si>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</si>
  <si>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</si>
  <si>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</si>
  <si>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</si>
  <si>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</si>
  <si>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</si>
  <si>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</si>
  <si>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</si>
  <si>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</si>
  <si>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</si>
  <si>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</si>
  <si>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</si>
  <si>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</si>
  <si>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</si>
  <si>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</si>
  <si>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</si>
  <si>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</si>
  <si>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</si>
  <si>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</si>
  <si>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</si>
  <si>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</si>
  <si>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</si>
  <si>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</si>
  <si>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</si>
  <si>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</si>
  <si>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</si>
  <si>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</si>
  <si>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</si>
  <si>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</si>
  <si>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</si>
  <si>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</si>
  <si>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</si>
  <si>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</si>
  <si>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</si>
  <si>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</si>
  <si>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</si>
  <si>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</si>
  <si>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</si>
  <si>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</si>
  <si>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</si>
  <si>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</si>
  <si>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</si>
  <si>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</si>
  <si>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</si>
  <si>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</si>
  <si>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</si>
  <si>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</si>
  <si>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</si>
  <si>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</si>
  <si>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</si>
  <si>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</si>
  <si>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</si>
  <si>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</si>
  <si>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</si>
  <si>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</si>
  <si>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</si>
  <si>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</si>
  <si>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</si>
  <si>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</si>
  <si>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</si>
  <si>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</si>
  <si>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</si>
  <si>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</si>
  <si>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</si>
  <si>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</si>
  <si>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</si>
  <si>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</si>
  <si>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</si>
  <si>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</si>
  <si>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</si>
  <si>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</si>
  <si>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</si>
  <si>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</si>
  <si>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</si>
  <si>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</si>
  <si>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</si>
  <si>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</si>
  <si>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</si>
  <si>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</si>
  <si>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</si>
  <si>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</si>
  <si>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</si>
  <si>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</si>
  <si>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</si>
  <si>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</si>
  <si>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</si>
  <si>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</si>
  <si>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</si>
  <si>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</si>
  <si>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</si>
  <si>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</si>
  <si>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</si>
  <si>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</si>
  <si>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</si>
  <si>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</si>
  <si>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</si>
  <si>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</si>
  <si>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</si>
  <si>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</si>
  <si>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</si>
  <si>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</si>
  <si>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</si>
  <si>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</si>
  <si>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</si>
  <si>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</si>
  <si>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</si>
  <si>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</si>
  <si>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</si>
  <si>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</si>
  <si>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</si>
  <si>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</si>
  <si>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</si>
  <si>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</si>
  <si>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</si>
  <si>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</si>
  <si>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</si>
  <si>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</si>
  <si>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</si>
  <si>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</si>
  <si>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</si>
  <si>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</si>
  <si>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</si>
  <si>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</si>
  <si>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</si>
  <si>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</si>
  <si>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</si>
  <si>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</si>
  <si>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</si>
  <si>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</si>
  <si>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</si>
  <si>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</si>
  <si>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</si>
  <si>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</si>
  <si>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</si>
  <si>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</si>
  <si>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</si>
  <si>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</si>
  <si>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</si>
  <si>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</si>
  <si>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</si>
  <si>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</si>
  <si>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</si>
  <si>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</si>
  <si>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</si>
  <si>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</si>
  <si>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</si>
  <si>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</si>
  <si>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</si>
  <si>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</si>
  <si>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</si>
  <si>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</si>
  <si>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</si>
  <si>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</si>
  <si>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</si>
  <si>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</si>
  <si>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</si>
  <si>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</si>
  <si>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</si>
  <si>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</si>
  <si>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</si>
  <si>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</si>
  <si>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</si>
  <si>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</si>
  <si>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</si>
  <si>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</si>
  <si>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</si>
  <si>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</si>
  <si>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</si>
  <si>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</si>
  <si>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</si>
  <si>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</si>
  <si>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</si>
  <si>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</si>
  <si>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</si>
  <si>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</si>
  <si>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</si>
  <si>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</si>
  <si>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</si>
  <si>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</si>
  <si>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</si>
  <si>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</si>
  <si>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</si>
  <si>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</si>
  <si>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</si>
  <si>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</si>
  <si>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</si>
  <si>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</si>
  <si>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</si>
  <si>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</si>
  <si>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</si>
  <si>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</si>
  <si>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</si>
  <si>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</si>
  <si>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</si>
  <si>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</si>
  <si>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</si>
  <si>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</si>
  <si>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</si>
  <si>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</si>
  <si>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</si>
  <si>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</si>
  <si>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</si>
  <si>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</si>
  <si>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</si>
  <si>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</si>
  <si>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</si>
  <si>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</si>
  <si>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</si>
  <si>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</si>
  <si>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</si>
  <si>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</si>
  <si>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</si>
  <si>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</si>
  <si>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</si>
  <si>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</si>
  <si>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</si>
  <si>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</si>
  <si>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</si>
  <si>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</si>
  <si>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</si>
  <si>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</si>
  <si>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</si>
  <si>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</si>
  <si>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</si>
  <si>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</si>
  <si>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</si>
  <si>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</si>
  <si>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</si>
  <si>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</si>
  <si>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</si>
  <si>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</si>
  <si>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</si>
  <si>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</si>
  <si>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</si>
  <si>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</si>
  <si>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</si>
  <si>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</si>
  <si>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</si>
  <si>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</si>
  <si>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</si>
  <si>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</si>
  <si>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</si>
  <si>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</si>
  <si>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</si>
  <si>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</si>
  <si>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</si>
  <si>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</si>
  <si>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</si>
  <si>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</si>
  <si>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</si>
  <si>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</si>
  <si>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</si>
  <si>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</si>
  <si>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</si>
  <si>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</si>
  <si>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</si>
  <si>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</si>
  <si>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</si>
  <si>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</si>
  <si>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</si>
  <si>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</si>
  <si>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</si>
  <si>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</si>
  <si>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</si>
  <si>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</si>
  <si>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</si>
  <si>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</si>
  <si>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</si>
  <si>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</si>
  <si>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</si>
  <si>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</si>
  <si>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</si>
  <si>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</si>
  <si>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</si>
  <si>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</si>
  <si>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</si>
  <si>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</si>
  <si>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</si>
  <si>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</si>
  <si>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</si>
  <si>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</si>
  <si>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</si>
  <si>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</si>
  <si>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</si>
  <si>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</si>
  <si>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</si>
  <si>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</si>
  <si>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</si>
  <si>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</si>
  <si>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</si>
  <si>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</si>
  <si>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</si>
  <si>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</si>
  <si>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</si>
  <si>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</si>
  <si>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</si>
  <si>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</si>
  <si>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</si>
  <si>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</si>
  <si>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</si>
  <si>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</si>
  <si>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</si>
  <si>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</si>
  <si>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</si>
  <si>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</si>
  <si>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</si>
  <si>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</si>
  <si>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</si>
  <si>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</si>
  <si>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</si>
  <si>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</si>
  <si>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</si>
  <si>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</si>
  <si>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</si>
  <si>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</si>
  <si>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</si>
  <si>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</si>
  <si>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</si>
  <si>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</si>
  <si>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</si>
  <si>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</si>
  <si>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</si>
  <si>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</si>
  <si>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</si>
  <si>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</si>
  <si>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</si>
  <si>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</si>
  <si>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</si>
  <si>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</si>
  <si>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</si>
  <si>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</si>
  <si>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</si>
  <si>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</si>
  <si>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</si>
  <si>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</si>
  <si>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</si>
  <si>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</si>
  <si>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</si>
  <si>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</si>
  <si>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</si>
  <si>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</si>
  <si>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</si>
  <si>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</si>
  <si>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</si>
  <si>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</si>
  <si>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</si>
  <si>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</si>
  <si>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</si>
  <si>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</si>
  <si>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</si>
  <si>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</si>
  <si>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</si>
  <si>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</si>
  <si>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</si>
  <si>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</si>
  <si>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</si>
  <si>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</si>
  <si>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</si>
  <si>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</si>
  <si>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</si>
  <si>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</si>
  <si>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</si>
  <si>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</si>
  <si>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</si>
  <si>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</si>
  <si>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</si>
  <si>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</si>
  <si>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</si>
  <si>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</si>
  <si>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</si>
  <si>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</si>
  <si>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</si>
  <si>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</si>
  <si>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</si>
  <si>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</si>
  <si>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</si>
  <si>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</si>
  <si>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</si>
  <si>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</si>
  <si>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</si>
  <si>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</si>
  <si>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</si>
  <si>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</si>
  <si>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</si>
  <si>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</si>
  <si>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</si>
  <si>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</si>
  <si>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</si>
  <si>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</si>
  <si>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</si>
  <si>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</si>
  <si>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</si>
  <si>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</si>
  <si>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</si>
  <si>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</si>
  <si>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</si>
  <si>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</si>
  <si>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</si>
  <si>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</si>
  <si>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</si>
  <si>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</si>
  <si>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</si>
  <si>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</si>
  <si>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</si>
  <si>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</si>
  <si>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</si>
  <si>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</si>
  <si>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</si>
  <si>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</si>
  <si>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</si>
  <si>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</si>
  <si>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</si>
  <si>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</si>
  <si>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</si>
  <si>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</si>
  <si>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</si>
  <si>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</si>
  <si>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</si>
  <si>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</si>
  <si>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</si>
  <si>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</si>
  <si>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</si>
  <si>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</si>
  <si>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</si>
  <si>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</si>
  <si>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</si>
  <si>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</si>
  <si>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</si>
  <si>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</si>
  <si>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</si>
  <si>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</si>
  <si>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</si>
  <si>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</si>
  <si>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</si>
  <si>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</si>
  <si>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</si>
  <si>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</si>
  <si>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</si>
  <si>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</si>
  <si>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</si>
  <si>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</si>
  <si>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</si>
  <si>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</si>
  <si>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</si>
  <si>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</si>
  <si>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</si>
  <si>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</si>
  <si>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</si>
  <si>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</si>
  <si>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</si>
  <si>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</si>
  <si>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</si>
  <si>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</si>
  <si>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</si>
  <si>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</si>
  <si>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</si>
  <si>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</si>
  <si>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</si>
  <si>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</si>
  <si>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</si>
  <si>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</si>
  <si>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</si>
  <si>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</si>
  <si>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</si>
  <si>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</si>
  <si>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</si>
  <si>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</si>
  <si>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</si>
  <si>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</si>
  <si>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</si>
  <si>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</si>
  <si>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</si>
  <si>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</si>
  <si>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</si>
  <si>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</si>
  <si>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</si>
  <si>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</si>
  <si>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</si>
  <si>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</si>
  <si>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</si>
  <si>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</si>
  <si>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</si>
  <si>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</si>
  <si>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</si>
  <si>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</si>
  <si>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</si>
  <si>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</si>
  <si>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</si>
  <si>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</si>
  <si>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</si>
  <si>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</si>
  <si>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</si>
  <si>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</si>
  <si>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</si>
  <si>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</si>
  <si>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</si>
  <si>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</si>
  <si>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</si>
  <si>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</si>
  <si>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</si>
  <si>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</si>
  <si>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</si>
  <si>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</si>
  <si>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</si>
  <si>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</si>
  <si>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</si>
  <si>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</si>
  <si>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</si>
  <si>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</si>
  <si>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</si>
  <si>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</si>
  <si>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</si>
  <si>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</si>
  <si>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</si>
  <si>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</si>
  <si>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</si>
  <si>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</si>
  <si>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</si>
  <si>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</si>
  <si>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</si>
  <si>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</si>
  <si>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</si>
  <si>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</si>
  <si>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</si>
  <si>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</si>
  <si>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</si>
  <si>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</si>
  <si>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</si>
  <si>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</si>
  <si>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</si>
  <si>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</si>
  <si>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</si>
  <si>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</si>
  <si>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</si>
  <si>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</si>
  <si>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</si>
  <si>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</si>
  <si>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</si>
  <si>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</si>
  <si>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</si>
  <si>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</si>
  <si>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</si>
  <si>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</si>
  <si>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</si>
  <si>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</si>
  <si>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</si>
  <si>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</si>
  <si>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</si>
  <si>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</si>
  <si>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</si>
  <si>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</si>
  <si>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</si>
  <si>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</si>
  <si>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</si>
  <si>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</si>
  <si>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</si>
  <si>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</si>
  <si>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</si>
  <si>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</si>
  <si>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</si>
  <si>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</si>
  <si>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</si>
  <si>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</si>
  <si>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</si>
  <si>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</si>
  <si>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</si>
  <si>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</si>
  <si>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</si>
  <si>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</si>
  <si>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</si>
  <si>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</si>
  <si>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</si>
  <si>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</si>
  <si>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</si>
  <si>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</si>
  <si>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</si>
  <si>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</si>
  <si>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</si>
  <si>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</si>
  <si>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</si>
  <si>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</si>
  <si>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</si>
  <si>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</si>
  <si>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</si>
  <si>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</si>
  <si>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</si>
  <si>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</si>
  <si>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</si>
  <si>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</si>
  <si>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</si>
  <si>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</si>
  <si>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</si>
  <si>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</si>
  <si>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</si>
  <si>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</si>
  <si>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</si>
  <si>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</si>
  <si>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</si>
  <si>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</si>
  <si>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</si>
  <si>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</si>
  <si>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</si>
  <si>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</si>
  <si>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</si>
  <si>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</si>
  <si>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</si>
  <si>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</si>
  <si>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</si>
  <si>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</si>
  <si>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</si>
  <si>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</si>
  <si>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</si>
  <si>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</si>
  <si>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</si>
  <si>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</si>
  <si>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</si>
  <si>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</si>
  <si>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</si>
  <si>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</si>
  <si>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</si>
  <si>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</si>
  <si>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</si>
  <si>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</si>
  <si>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</si>
  <si>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</si>
  <si>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</si>
  <si>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</si>
  <si>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</si>
  <si>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</si>
  <si>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</si>
  <si>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</si>
  <si>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</si>
  <si>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</si>
  <si>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</si>
  <si>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</si>
  <si>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</si>
  <si>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</si>
  <si>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</si>
  <si>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</si>
  <si>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</si>
  <si>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</si>
  <si>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</si>
  <si>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</si>
  <si>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</si>
  <si>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</si>
  <si>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</si>
  <si>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</si>
  <si>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</si>
  <si>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</si>
  <si>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</si>
  <si>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</si>
  <si>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</si>
  <si>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</si>
  <si>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</si>
  <si>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</si>
  <si>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</si>
  <si>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</si>
  <si>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</si>
  <si>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</si>
  <si>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</si>
  <si>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</si>
  <si>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</si>
  <si>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</si>
  <si>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</si>
  <si>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</si>
  <si>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</si>
  <si>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</si>
  <si>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</si>
  <si>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</si>
  <si>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</si>
  <si>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</si>
  <si>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</si>
  <si>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</si>
  <si>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</si>
  <si>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</si>
  <si>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</si>
  <si>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</si>
  <si>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</si>
  <si>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</si>
  <si>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</si>
  <si>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</si>
  <si>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</si>
  <si>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</si>
  <si>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</si>
  <si>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</si>
  <si>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</si>
  <si>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</si>
  <si>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</si>
  <si>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</si>
  <si>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</si>
  <si>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</si>
  <si>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</si>
  <si>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</si>
  <si>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</si>
  <si>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</si>
  <si>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</si>
  <si>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</si>
  <si>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</si>
  <si>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</si>
  <si>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</si>
  <si>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</si>
  <si>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</si>
  <si>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</si>
  <si>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</si>
  <si>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</si>
  <si>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</si>
  <si>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</si>
  <si>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</si>
  <si>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</si>
  <si>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</si>
  <si>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</si>
  <si>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</si>
  <si>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</si>
  <si>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</si>
  <si>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</si>
  <si>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</si>
  <si>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</si>
  <si>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</si>
  <si>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</si>
  <si>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</si>
  <si>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</si>
  <si>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</si>
  <si>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</si>
  <si>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</si>
  <si>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</si>
  <si>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</si>
  <si>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</si>
  <si>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</si>
  <si>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</si>
  <si>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</si>
  <si>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</si>
  <si>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</si>
  <si>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</si>
  <si>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</si>
  <si>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</si>
  <si>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</si>
  <si>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</si>
  <si>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</si>
  <si>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</si>
  <si>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</si>
  <si>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</si>
  <si>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</si>
  <si>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</si>
  <si>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</si>
  <si>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</si>
  <si>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</si>
  <si>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</si>
  <si>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</si>
  <si>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</si>
  <si>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</si>
  <si>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</si>
  <si>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</si>
  <si>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</si>
  <si>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</si>
  <si>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</si>
  <si>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</si>
  <si>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</si>
  <si>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</si>
  <si>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</si>
  <si>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</si>
  <si>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</si>
  <si>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</si>
  <si>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</si>
  <si>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</si>
  <si>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</si>
  <si>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</si>
  <si>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</si>
  <si>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</si>
  <si>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</si>
  <si>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</si>
  <si>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</si>
  <si>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</si>
  <si>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</si>
  <si>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</si>
  <si>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</si>
  <si>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</si>
  <si>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</si>
  <si>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</si>
  <si>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</si>
  <si>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</si>
  <si>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</si>
  <si>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</si>
  <si>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</si>
  <si>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</si>
  <si>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</si>
  <si>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</si>
  <si>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</si>
  <si>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</si>
  <si>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</si>
  <si>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</si>
  <si>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</si>
  <si>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</si>
  <si>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</si>
  <si>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</si>
  <si>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</si>
  <si>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</si>
  <si>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</si>
  <si>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</si>
  <si>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</si>
  <si>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</si>
  <si>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</si>
  <si>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</si>
  <si>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</si>
  <si>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</si>
  <si>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</si>
  <si>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</si>
  <si>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</si>
  <si>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</si>
  <si>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</si>
  <si>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</si>
  <si>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</si>
  <si>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</si>
  <si>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</si>
  <si>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</si>
  <si>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</si>
  <si>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</si>
  <si>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</si>
  <si>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</si>
  <si>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</si>
  <si>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</si>
  <si>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</si>
  <si>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</si>
  <si>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</si>
  <si>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</si>
  <si>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</si>
  <si>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</si>
  <si>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</si>
  <si>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</si>
  <si>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</si>
  <si>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</si>
  <si>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</si>
  <si>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</si>
  <si>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</si>
  <si>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</si>
  <si>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</si>
  <si>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</si>
  <si>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</si>
  <si>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</si>
  <si>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</si>
  <si>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</si>
  <si>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</si>
  <si>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</si>
  <si>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</si>
  <si>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</si>
  <si>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</si>
  <si>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</si>
  <si>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</si>
  <si>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</si>
  <si>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</si>
  <si>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</si>
  <si>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</si>
  <si>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</si>
  <si>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</si>
  <si>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</si>
  <si>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</si>
  <si>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</si>
  <si>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</si>
  <si>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</si>
  <si>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</si>
  <si>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</si>
  <si>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</si>
  <si>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</si>
  <si>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</si>
  <si>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</si>
  <si>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</si>
  <si>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</si>
  <si>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</si>
  <si>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</si>
  <si>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</si>
  <si>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</si>
  <si>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</si>
  <si>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</si>
  <si>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</si>
  <si>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</si>
  <si>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</si>
  <si>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</si>
  <si>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</si>
  <si>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</si>
  <si>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</si>
  <si>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</si>
  <si>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</si>
  <si>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</si>
  <si>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</si>
  <si>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</si>
  <si>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</si>
  <si>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</si>
  <si>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</si>
  <si>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</si>
  <si>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</si>
  <si>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</si>
  <si>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</si>
  <si>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</si>
  <si>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</si>
  <si>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</si>
  <si>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</si>
  <si>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</si>
  <si>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</si>
  <si>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</si>
  <si>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</si>
  <si>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</si>
  <si>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</si>
  <si>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</si>
  <si>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</si>
  <si>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</si>
  <si>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</si>
  <si>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</si>
  <si>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</si>
  <si>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</si>
  <si>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</si>
  <si>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</si>
  <si>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</si>
  <si>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</si>
  <si>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</si>
  <si>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</si>
  <si>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</si>
  <si>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</si>
  <si>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</si>
  <si>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</si>
  <si>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</si>
  <si>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</si>
  <si>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</si>
  <si>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</si>
  <si>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</si>
  <si>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</si>
  <si>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</si>
  <si>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</si>
  <si>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</si>
  <si>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</si>
  <si>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</si>
  <si>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</si>
  <si>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</si>
  <si>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</si>
  <si>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</si>
  <si>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</si>
  <si>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</si>
  <si>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</si>
  <si>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</si>
  <si>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</si>
  <si>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</si>
  <si>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</si>
  <si>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</si>
  <si>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</si>
  <si>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</si>
  <si>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</si>
  <si>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</si>
  <si>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</si>
  <si>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</si>
  <si>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</si>
  <si>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</si>
  <si>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</si>
  <si>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</si>
  <si>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</si>
  <si>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</si>
  <si>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</si>
  <si>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</si>
  <si>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</si>
  <si>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</si>
  <si>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</si>
  <si>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</si>
  <si>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</si>
  <si>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</si>
  <si>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</si>
  <si>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</si>
  <si>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</si>
  <si>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</si>
  <si>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</si>
  <si>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</si>
  <si>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</si>
  <si>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</si>
  <si>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</si>
  <si>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</si>
  <si>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</si>
  <si>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</si>
  <si>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</si>
  <si>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</si>
  <si>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</si>
  <si>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</si>
  <si>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</si>
  <si>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</si>
  <si>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</si>
  <si>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</si>
  <si>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</si>
  <si>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</si>
  <si>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</si>
  <si>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</si>
  <si>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</si>
  <si>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</si>
  <si>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</si>
  <si>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</si>
  <si>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</si>
  <si>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</si>
  <si>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</si>
  <si>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</si>
  <si>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</si>
  <si>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</si>
  <si>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</si>
  <si>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</si>
  <si>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</si>
  <si>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</si>
  <si>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</si>
  <si>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</si>
  <si>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</si>
  <si>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</si>
  <si>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</si>
  <si>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</si>
  <si>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</si>
  <si>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</si>
  <si>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</si>
  <si>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</si>
  <si>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</si>
  <si>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</si>
  <si>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</si>
  <si>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</si>
  <si>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</si>
  <si>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</si>
  <si>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</si>
  <si>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</si>
  <si>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</si>
  <si>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</si>
  <si>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</si>
  <si>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</si>
  <si>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</si>
  <si>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</si>
  <si>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</si>
  <si>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</si>
  <si>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</si>
  <si>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</si>
  <si>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</si>
  <si>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</si>
  <si>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</si>
  <si>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</si>
  <si>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</si>
  <si>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</si>
  <si>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</si>
  <si>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</si>
  <si>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</si>
  <si>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</si>
  <si>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</si>
  <si>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</si>
  <si>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</si>
  <si>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</si>
  <si>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</si>
  <si>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</si>
  <si>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</si>
  <si>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</si>
  <si>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</si>
  <si>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</si>
  <si>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</si>
  <si>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</si>
  <si>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</si>
  <si>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</si>
  <si>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</si>
  <si>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</si>
  <si>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</si>
  <si>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</si>
  <si>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</si>
  <si>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</si>
  <si>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</si>
  <si>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</si>
  <si>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</si>
  <si>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</si>
  <si>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</si>
  <si>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</si>
  <si>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</si>
  <si>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</si>
  <si>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</si>
  <si>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</si>
  <si>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</si>
  <si>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</si>
  <si>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</si>
  <si>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</si>
  <si>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</si>
  <si>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</si>
  <si>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</si>
  <si>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</si>
  <si>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</si>
  <si>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</si>
  <si>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</si>
  <si>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</si>
  <si>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</si>
  <si>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</si>
  <si>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</si>
  <si>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</si>
  <si>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</si>
  <si>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</si>
  <si>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</si>
  <si>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</si>
  <si>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</si>
  <si>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</si>
  <si>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</si>
  <si>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</si>
  <si>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</si>
  <si>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</si>
  <si>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</si>
  <si>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</si>
  <si>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</si>
  <si>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</si>
  <si>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</si>
  <si>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</si>
  <si>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</si>
  <si>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</si>
  <si>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</si>
  <si>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</si>
  <si>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</si>
  <si>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</si>
  <si>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</si>
  <si>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</si>
  <si>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</si>
  <si>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</si>
  <si>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</si>
  <si>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</si>
  <si>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</si>
  <si>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</si>
  <si>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</si>
  <si>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</si>
  <si>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</si>
  <si>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</si>
  <si>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</si>
  <si>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</si>
  <si>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</si>
  <si>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</si>
  <si>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</si>
  <si>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</si>
  <si>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</si>
  <si>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</si>
  <si>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</si>
  <si>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</si>
  <si>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</si>
  <si>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</si>
  <si>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</si>
  <si>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</si>
  <si>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</si>
  <si>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</si>
  <si>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</si>
  <si>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</si>
  <si>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</si>
  <si>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</si>
  <si>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</si>
  <si>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</si>
  <si>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</si>
  <si>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</si>
  <si>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</si>
  <si>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</si>
  <si>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</si>
  <si>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</si>
  <si>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</si>
  <si>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</si>
  <si>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</si>
  <si>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</si>
  <si>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</si>
  <si>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</si>
  <si>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</si>
  <si>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</si>
  <si>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</si>
  <si>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</si>
  <si>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</si>
  <si>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</si>
  <si>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</si>
  <si>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</si>
  <si>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</si>
  <si>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</si>
  <si>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</si>
  <si>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</si>
  <si>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</si>
  <si>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</si>
  <si>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</si>
  <si>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</si>
  <si>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</si>
  <si>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</si>
  <si>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</si>
  <si>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</si>
  <si>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</si>
  <si>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</si>
  <si>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</si>
  <si>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</si>
  <si>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</si>
  <si>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</si>
  <si>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</si>
  <si>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</si>
  <si>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</si>
  <si>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</si>
  <si>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</si>
  <si>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</si>
  <si>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</si>
  <si>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</si>
  <si>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</si>
  <si>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</si>
  <si>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</si>
  <si>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</si>
  <si>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</si>
  <si>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</si>
  <si>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</si>
  <si>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</si>
  <si>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</si>
  <si>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</si>
  <si>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</si>
  <si>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</si>
  <si>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</si>
  <si>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</si>
  <si>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</si>
  <si>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</si>
  <si>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</si>
  <si>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</si>
  <si>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</si>
  <si>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</si>
  <si>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</si>
  <si>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</si>
  <si>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</si>
  <si>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</si>
  <si>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</si>
  <si>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</si>
  <si>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</si>
  <si>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</si>
  <si>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</si>
  <si>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</si>
  <si>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</si>
  <si>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</si>
  <si>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</si>
  <si>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</si>
  <si>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</si>
  <si>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</si>
  <si>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</si>
  <si>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</si>
  <si>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</si>
  <si>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</si>
  <si>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</si>
  <si>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</si>
  <si>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</si>
  <si>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</si>
  <si>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</si>
  <si>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</si>
  <si>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</si>
  <si>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</si>
  <si>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</si>
  <si>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</si>
  <si>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</si>
  <si>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</si>
  <si>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</si>
  <si>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</si>
  <si>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</si>
  <si>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</si>
  <si>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</si>
  <si>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</si>
  <si>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</si>
  <si>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</si>
  <si>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</si>
  <si>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</si>
  <si>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</si>
  <si>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</si>
  <si>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</si>
  <si>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</si>
  <si>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</si>
  <si>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</si>
  <si>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</si>
  <si>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</si>
  <si>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</si>
  <si>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</si>
  <si>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</si>
  <si>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</si>
  <si>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</si>
  <si>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</si>
  <si>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</si>
  <si>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</si>
  <si>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</si>
  <si>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</si>
  <si>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</si>
  <si>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</si>
  <si>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</si>
  <si>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</si>
  <si>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</si>
  <si>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</si>
  <si>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</si>
  <si>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</si>
  <si>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</si>
  <si>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</si>
  <si>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</si>
  <si>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</si>
  <si>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</si>
  <si>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</si>
  <si>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</si>
  <si>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</si>
  <si>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</si>
  <si>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</si>
  <si>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</si>
  <si>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</si>
  <si>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</si>
  <si>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</si>
  <si>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</si>
  <si>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</si>
  <si>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</si>
  <si>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</si>
  <si>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</si>
  <si>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</si>
  <si>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</si>
  <si>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</si>
  <si>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</si>
  <si>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</si>
  <si>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</si>
  <si>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</si>
  <si>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</si>
  <si>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</si>
  <si>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</si>
  <si>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</si>
  <si>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</si>
  <si>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</si>
  <si>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</si>
  <si>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</si>
  <si>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</si>
  <si>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</si>
  <si>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</si>
  <si>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</si>
  <si>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</si>
  <si>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</si>
  <si>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</si>
  <si>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</si>
  <si>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</si>
  <si>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</si>
  <si>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</si>
  <si>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</si>
  <si>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</si>
  <si>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</si>
  <si>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</si>
  <si>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</si>
  <si>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</si>
  <si>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</si>
  <si>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</si>
  <si>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</si>
  <si>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</si>
  <si>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</si>
  <si>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</si>
  <si>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</si>
  <si>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</si>
  <si>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</si>
  <si>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</si>
  <si>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</si>
  <si>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</si>
  <si>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</si>
  <si>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</si>
  <si>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</si>
  <si>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</si>
  <si>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</si>
  <si>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</si>
  <si>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</si>
  <si>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</si>
  <si>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</si>
  <si>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</si>
  <si>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</si>
  <si>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</si>
  <si>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</si>
  <si>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</si>
  <si>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</si>
  <si>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</si>
  <si>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</si>
  <si>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</si>
  <si>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</si>
  <si>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</si>
  <si>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</si>
  <si>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</si>
  <si>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</si>
  <si>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</si>
  <si>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</si>
  <si>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</si>
  <si>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</si>
  <si>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</si>
  <si>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</si>
  <si>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</si>
  <si>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</si>
  <si>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</si>
  <si>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</si>
  <si>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</si>
  <si>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</si>
  <si>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</si>
  <si>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</si>
  <si>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</si>
  <si>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</si>
  <si>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</si>
  <si>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</si>
  <si>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</si>
  <si>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</si>
  <si>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</si>
  <si>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</si>
  <si>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</si>
  <si>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</si>
  <si>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</si>
  <si>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</si>
  <si>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</si>
  <si>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</si>
  <si>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</si>
  <si>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</si>
  <si>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</si>
  <si>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</si>
  <si>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</si>
  <si>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</si>
  <si>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</si>
  <si>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</si>
  <si>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</si>
  <si>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</si>
  <si>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</si>
  <si>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</si>
  <si>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</si>
  <si>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</si>
  <si>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</si>
  <si>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</si>
  <si>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</si>
  <si>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</si>
  <si>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</si>
  <si>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</si>
  <si>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</si>
  <si>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</si>
  <si>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</si>
  <si>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</si>
  <si>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</si>
  <si>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</si>
  <si>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</si>
  <si>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</si>
  <si>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</si>
  <si>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</si>
  <si>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</si>
  <si>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</si>
  <si>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</si>
  <si>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</si>
  <si>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</si>
  <si>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</si>
  <si>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</si>
  <si>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</si>
  <si>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</si>
  <si>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</si>
  <si>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</si>
  <si>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</si>
  <si>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</si>
  <si>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</si>
  <si>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</si>
  <si>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</si>
  <si>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</si>
  <si>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</si>
  <si>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</si>
  <si>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</si>
  <si>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</si>
  <si>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</si>
  <si>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</si>
  <si>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</si>
  <si>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</si>
  <si>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</si>
  <si>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</si>
  <si>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</si>
  <si>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</si>
  <si>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</si>
  <si>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</si>
  <si>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</si>
  <si>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</si>
  <si>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</si>
  <si>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</si>
  <si>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</si>
  <si>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</si>
  <si>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</si>
  <si>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</si>
  <si>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</si>
  <si>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</si>
  <si>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</si>
  <si>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</si>
  <si>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</si>
  <si>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</si>
  <si>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</si>
  <si>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</si>
  <si>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</si>
  <si>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</si>
  <si>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</si>
  <si>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</si>
  <si>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</si>
  <si>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</si>
  <si>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</si>
  <si>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</si>
  <si>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</si>
  <si>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</si>
  <si>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</si>
  <si>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</si>
  <si>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</si>
  <si>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</si>
  <si>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</si>
  <si>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</si>
  <si>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</si>
  <si>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</si>
  <si>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</si>
  <si>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</si>
  <si>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</si>
  <si>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</si>
  <si>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</si>
  <si>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</si>
  <si>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</si>
  <si>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</si>
  <si>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</si>
  <si>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</si>
  <si>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</si>
  <si>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</si>
  <si>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</si>
  <si>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</si>
  <si>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</si>
  <si>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</si>
  <si>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</si>
  <si>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</si>
  <si>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</si>
  <si>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</si>
  <si>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</si>
  <si>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</si>
  <si>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</si>
  <si>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</si>
  <si>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</si>
  <si>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</si>
  <si>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</si>
  <si>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</si>
  <si>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</si>
  <si>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</si>
  <si>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</si>
  <si>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</si>
  <si>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</si>
  <si>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</si>
  <si>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</si>
  <si>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</si>
  <si>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</si>
  <si>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</si>
  <si>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</si>
  <si>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</si>
  <si>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</si>
  <si>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</si>
  <si>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</si>
  <si>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</si>
  <si>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</si>
  <si>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</si>
  <si>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</si>
  <si>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</si>
  <si>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</si>
  <si>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</si>
  <si>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</si>
  <si>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</si>
  <si>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</si>
  <si>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</si>
  <si>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</si>
  <si>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</si>
  <si>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</si>
  <si>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</si>
  <si>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</si>
  <si>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</si>
  <si>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</si>
  <si>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</si>
  <si>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</si>
  <si>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</si>
  <si>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</si>
  <si>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</si>
  <si>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</si>
  <si>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</si>
  <si>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</si>
  <si>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</si>
  <si>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</si>
  <si>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</si>
  <si>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</si>
  <si>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</si>
  <si>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</si>
  <si>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</si>
  <si>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</si>
  <si>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</si>
  <si>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</si>
  <si>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</si>
  <si>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</si>
  <si>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</si>
  <si>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</si>
  <si>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</si>
  <si>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</si>
  <si>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</si>
  <si>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</si>
  <si>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</si>
  <si>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</si>
  <si>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</si>
  <si>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</si>
  <si>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</si>
  <si>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</si>
  <si>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</si>
  <si>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</si>
  <si>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</si>
  <si>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</si>
  <si>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</si>
  <si>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</si>
  <si>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</si>
  <si>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</si>
  <si>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</si>
  <si>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</si>
  <si>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</si>
  <si>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</si>
  <si>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</si>
  <si>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</si>
  <si>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</si>
  <si>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</si>
  <si>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</si>
  <si>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</si>
  <si>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</si>
  <si>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</si>
  <si>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</si>
  <si>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</si>
  <si>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</si>
  <si>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</si>
  <si>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</si>
  <si>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</si>
  <si>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</si>
  <si>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</si>
  <si>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</si>
  <si>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</si>
  <si>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</si>
  <si>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</si>
  <si>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</si>
  <si>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</si>
  <si>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</si>
  <si>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</si>
  <si>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</si>
  <si>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</si>
  <si>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</si>
  <si>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</si>
  <si>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</si>
  <si>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</si>
  <si>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</si>
  <si>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</si>
  <si>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</si>
  <si>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</si>
  <si>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</si>
  <si>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</si>
  <si>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</si>
  <si>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</si>
  <si>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</si>
  <si>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</si>
  <si>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</si>
  <si>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</si>
  <si>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</si>
  <si>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</si>
  <si>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</si>
  <si>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</si>
  <si>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</si>
  <si>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</si>
  <si>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</si>
  <si>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</si>
  <si>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</si>
  <si>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</si>
  <si>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</si>
  <si>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</si>
  <si>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</si>
  <si>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</si>
  <si>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</si>
  <si>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</si>
  <si>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</si>
  <si>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</si>
  <si>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</si>
  <si>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</si>
  <si>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</si>
  <si>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</si>
  <si>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</si>
  <si>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</si>
  <si>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</si>
  <si>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</si>
  <si>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</si>
  <si>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</si>
  <si>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</si>
  <si>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</si>
  <si>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</si>
  <si>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</si>
  <si>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</si>
  <si>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</si>
  <si>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</si>
  <si>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</si>
  <si>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</si>
  <si>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</si>
  <si>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</si>
  <si>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</si>
  <si>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</si>
  <si>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</si>
  <si>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</si>
  <si>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</si>
  <si>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</si>
  <si>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</si>
  <si>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</si>
  <si>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</si>
  <si>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</si>
  <si>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</si>
  <si>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</si>
  <si>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</si>
  <si>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</si>
  <si>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</si>
  <si>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</si>
  <si>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</si>
  <si>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</si>
  <si>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</si>
  <si>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</si>
  <si>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</si>
  <si>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</si>
  <si>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</si>
  <si>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</si>
  <si>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</si>
  <si>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</si>
  <si>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</si>
  <si>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</si>
  <si>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</si>
  <si>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</si>
  <si>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</si>
  <si>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</si>
  <si>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</si>
  <si>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</si>
  <si>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</si>
  <si>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</si>
  <si>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</si>
  <si>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</si>
  <si>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</si>
  <si>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</si>
  <si>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</si>
  <si>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</si>
  <si>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</si>
  <si>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</si>
  <si>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</si>
  <si>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</si>
  <si>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</si>
  <si>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</si>
  <si>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</si>
  <si>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</si>
  <si>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</si>
  <si>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</si>
  <si>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</si>
  <si>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</si>
  <si>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</si>
  <si>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</si>
  <si>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</si>
  <si>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</si>
  <si>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</si>
  <si>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</si>
  <si>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</si>
  <si>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</si>
  <si>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</si>
  <si>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</si>
  <si>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</si>
  <si>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</si>
  <si>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</si>
  <si>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</si>
  <si>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</si>
  <si>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</si>
  <si>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</si>
  <si>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</si>
  <si>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</si>
  <si>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</si>
  <si>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</si>
  <si>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</si>
  <si>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</si>
  <si>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</si>
  <si>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</si>
  <si>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</si>
  <si>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</si>
  <si>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</si>
  <si>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</si>
  <si>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</si>
  <si>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</si>
  <si>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</si>
  <si>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</si>
  <si>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</si>
  <si>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</si>
  <si>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</si>
  <si>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</si>
  <si>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</si>
  <si>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</si>
  <si>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</si>
  <si>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</si>
  <si>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</si>
  <si>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</si>
  <si>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</si>
  <si>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</si>
  <si>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</si>
  <si>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</si>
  <si>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</si>
  <si>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</si>
  <si>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</si>
  <si>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</si>
  <si>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</si>
  <si>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</si>
  <si>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</si>
  <si>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</si>
  <si>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</si>
  <si>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</si>
  <si>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</si>
  <si>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</si>
  <si>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</si>
  <si>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</si>
  <si>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</si>
  <si>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</si>
  <si>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</si>
  <si>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</si>
  <si>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</si>
  <si>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</si>
  <si>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</si>
  <si>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</si>
  <si>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</si>
  <si>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</si>
  <si>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</si>
  <si>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</si>
  <si>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</si>
  <si>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</si>
  <si>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</si>
  <si>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</si>
  <si>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</si>
  <si>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</si>
  <si>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</si>
  <si>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</si>
  <si>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</si>
  <si>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</si>
  <si>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</si>
  <si>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</si>
  <si>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</si>
  <si>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</si>
  <si>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</si>
  <si>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</si>
  <si>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</si>
  <si>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</si>
  <si>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</si>
  <si>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</si>
  <si>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</si>
  <si>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</si>
  <si>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</si>
  <si>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</si>
  <si>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</si>
  <si>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</si>
  <si>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</si>
  <si>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</si>
  <si>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</si>
  <si>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</si>
  <si>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</si>
  <si>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</si>
  <si>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</si>
  <si>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</si>
  <si>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</si>
  <si>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</si>
  <si>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</si>
  <si>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</si>
  <si>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</si>
  <si>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</si>
  <si>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</si>
  <si>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</si>
  <si>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</si>
  <si>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</si>
  <si>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</si>
  <si>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</si>
  <si>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</si>
  <si>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</si>
  <si>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</si>
  <si>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</si>
  <si>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</si>
  <si>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</si>
  <si>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</si>
  <si>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</si>
  <si>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</si>
  <si>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</si>
  <si>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</si>
  <si>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</si>
  <si>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</si>
  <si>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</si>
  <si>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</si>
  <si>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</si>
  <si>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</si>
  <si>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</si>
  <si>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</si>
  <si>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</si>
  <si>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</si>
  <si>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</si>
  <si>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</si>
  <si>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</si>
  <si>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</si>
  <si>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</si>
  <si>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</si>
  <si>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</si>
  <si>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</si>
  <si>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</si>
  <si>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</si>
  <si>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</si>
  <si>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</si>
  <si>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</si>
  <si>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</si>
  <si>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</si>
  <si>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</si>
  <si>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</si>
  <si>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</si>
  <si>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</si>
  <si>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</si>
  <si>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</si>
  <si>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</si>
  <si>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</si>
  <si>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</si>
  <si>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</si>
  <si>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</si>
  <si>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</si>
  <si>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</si>
  <si>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</si>
  <si>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</si>
  <si>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</si>
  <si>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</si>
  <si>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</si>
  <si>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</si>
  <si>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</si>
  <si>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</si>
  <si>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</si>
  <si>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</si>
  <si>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</si>
  <si>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</si>
  <si>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</si>
  <si>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</si>
  <si>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</si>
  <si>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</si>
  <si>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</si>
  <si>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</si>
  <si>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</si>
  <si>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</si>
  <si>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</si>
  <si>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</si>
  <si>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</si>
  <si>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</si>
  <si>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</si>
  <si>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</si>
  <si>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</si>
  <si>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</si>
  <si>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</si>
  <si>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</si>
  <si>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</si>
  <si>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</si>
  <si>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</si>
  <si>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</si>
  <si>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</si>
  <si>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</si>
  <si>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</si>
  <si>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</si>
  <si>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</si>
  <si>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</si>
  <si>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</si>
  <si>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</si>
  <si>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</si>
  <si>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</si>
  <si>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</si>
  <si>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</si>
  <si>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</si>
  <si>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</si>
  <si>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</si>
  <si>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</si>
  <si>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</si>
  <si>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</si>
  <si>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</si>
  <si>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</si>
  <si>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</si>
  <si>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</si>
  <si>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</si>
  <si>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</si>
  <si>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</si>
  <si>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</si>
  <si>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</si>
  <si>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</si>
  <si>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</si>
  <si>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</si>
  <si>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</si>
  <si>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</si>
  <si>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</si>
  <si>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</si>
  <si>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</si>
  <si>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</si>
  <si>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</si>
  <si>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</si>
  <si>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</si>
  <si>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</si>
  <si>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</si>
  <si>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</si>
  <si>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</si>
  <si>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</si>
  <si>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</si>
  <si>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</si>
  <si>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</si>
  <si>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</si>
  <si>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</si>
  <si>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</si>
  <si>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</si>
  <si>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</si>
  <si>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</si>
  <si>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</si>
  <si>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</si>
  <si>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</si>
  <si>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</si>
  <si>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</si>
  <si>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</si>
  <si>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</si>
  <si>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</si>
  <si>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</si>
  <si>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</si>
  <si>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</si>
  <si>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</si>
  <si>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</si>
  <si>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</si>
  <si>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</si>
  <si>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</si>
  <si>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</si>
  <si>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</si>
  <si>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</si>
  <si>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</si>
  <si>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</si>
  <si>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</si>
  <si>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</si>
  <si>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</si>
  <si>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</si>
  <si>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</si>
  <si>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</si>
  <si>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</si>
  <si>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</si>
  <si>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</si>
  <si>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</si>
  <si>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</si>
  <si>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</si>
  <si>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</si>
  <si>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</si>
  <si>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</si>
  <si>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</si>
  <si>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</si>
  <si>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</si>
  <si>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</si>
  <si>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</si>
  <si>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</si>
  <si>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</si>
  <si>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</si>
  <si>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</si>
  <si>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</si>
  <si>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</si>
  <si>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</si>
  <si>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</si>
  <si>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</si>
  <si>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</si>
  <si>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</si>
  <si>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</si>
  <si>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</si>
  <si>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</si>
  <si>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</si>
  <si>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</si>
  <si>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</si>
  <si>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</si>
  <si>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</si>
  <si>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</si>
  <si>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</si>
  <si>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</si>
  <si>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</si>
  <si>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</si>
  <si>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</si>
  <si>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</si>
  <si>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</si>
  <si>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</si>
  <si>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</si>
  <si>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</si>
  <si>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</si>
  <si>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</si>
  <si>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</si>
  <si>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</si>
  <si>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</si>
  <si>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</si>
  <si>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</si>
  <si>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</si>
  <si>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</si>
  <si>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</si>
  <si>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</si>
  <si>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</si>
  <si>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</si>
  <si>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</si>
  <si>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</si>
  <si>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</si>
  <si>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</si>
  <si>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</si>
  <si>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</si>
  <si>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</si>
  <si>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</si>
  <si>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</si>
  <si>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</si>
  <si>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</si>
  <si>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</si>
  <si>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</si>
  <si>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</si>
  <si>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</si>
  <si>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</si>
  <si>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</si>
  <si>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</si>
  <si>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</si>
  <si>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</si>
  <si>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</si>
  <si>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</si>
  <si>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</si>
  <si>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</si>
  <si>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</si>
  <si>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</si>
  <si>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</si>
  <si>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</si>
  <si>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</si>
  <si>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</si>
  <si>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</si>
  <si>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</si>
  <si>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</si>
  <si>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</si>
  <si>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</si>
  <si>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</si>
  <si>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</si>
  <si>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</si>
  <si>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</si>
  <si>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</si>
  <si>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</si>
  <si>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</si>
  <si>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</si>
  <si>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</si>
  <si>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</si>
  <si>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</si>
  <si>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</si>
  <si>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</si>
  <si>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</si>
  <si>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</si>
  <si>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</si>
  <si>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</si>
  <si>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</si>
  <si>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</si>
  <si>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</si>
  <si>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</si>
  <si>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</si>
  <si>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</si>
  <si>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</si>
  <si>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</si>
  <si>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</si>
  <si>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</si>
  <si>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</si>
  <si>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</si>
  <si>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</si>
  <si>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</si>
  <si>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</si>
  <si>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</si>
  <si>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</si>
  <si>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</si>
  <si>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</si>
  <si>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</si>
  <si>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</si>
  <si>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</si>
  <si>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</si>
  <si>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</si>
  <si>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</si>
  <si>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</si>
  <si>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</si>
  <si>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</si>
  <si>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</si>
  <si>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</si>
  <si>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</si>
  <si>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</si>
  <si>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</si>
  <si>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</si>
  <si>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</si>
  <si>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</si>
  <si>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</si>
  <si>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</si>
  <si>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</si>
  <si>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</si>
  <si>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</si>
  <si>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</si>
  <si>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</si>
  <si>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</si>
  <si>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</si>
  <si>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</si>
  <si>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</si>
  <si>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</si>
  <si>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</si>
  <si>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</si>
  <si>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</si>
  <si>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</si>
  <si>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</si>
  <si>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</si>
  <si>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</si>
  <si>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</si>
  <si>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</si>
  <si>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</si>
  <si>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</si>
  <si>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</si>
  <si>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</si>
  <si>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</si>
  <si>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</si>
  <si>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</si>
  <si>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</si>
  <si>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</si>
  <si>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</si>
  <si>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</si>
  <si>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</si>
  <si>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</si>
  <si>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</si>
  <si>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</si>
  <si>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</si>
  <si>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</si>
  <si>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</si>
  <si>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</si>
  <si>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</si>
  <si>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</si>
  <si>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</si>
  <si>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</si>
  <si>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</si>
  <si>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</si>
  <si>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</si>
  <si>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</si>
  <si>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</si>
  <si>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</si>
  <si>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</si>
  <si>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</si>
  <si>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</si>
  <si>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</si>
  <si>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</si>
  <si>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</si>
  <si>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</si>
  <si>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</si>
  <si>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</si>
  <si>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</si>
  <si>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</si>
  <si>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</si>
  <si>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</si>
  <si>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</si>
  <si>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</si>
  <si>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</si>
  <si>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</si>
  <si>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</si>
  <si>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</si>
  <si>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</si>
  <si>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</si>
  <si>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</si>
  <si>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</si>
  <si>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</si>
  <si>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</si>
  <si>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</si>
  <si>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</si>
  <si>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</si>
  <si>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</si>
  <si>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</si>
  <si>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</si>
  <si>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</si>
  <si>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</si>
  <si>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</si>
  <si>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</si>
  <si>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</si>
  <si>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</si>
  <si>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</si>
  <si>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</si>
  <si>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</si>
  <si>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</si>
  <si>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</si>
  <si>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</si>
  <si>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</si>
  <si>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</si>
  <si>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</si>
  <si>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</si>
  <si>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</si>
  <si>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</si>
  <si>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</si>
  <si>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</si>
  <si>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</si>
  <si>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</si>
  <si>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</si>
  <si>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</si>
  <si>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</si>
  <si>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</si>
  <si>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</si>
  <si>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</si>
  <si>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</si>
  <si>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</si>
  <si>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</si>
  <si>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</si>
  <si>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</si>
  <si>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</si>
  <si>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</si>
  <si>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</si>
  <si>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</si>
  <si>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</si>
  <si>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</si>
  <si>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</si>
  <si>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</si>
  <si>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</si>
  <si>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</si>
  <si>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</si>
  <si>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</si>
  <si>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</si>
  <si>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</si>
  <si>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</si>
  <si>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</si>
  <si>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</si>
  <si>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</si>
  <si>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</si>
  <si>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</si>
  <si>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</si>
  <si>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</si>
  <si>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</si>
  <si>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</si>
  <si>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</si>
  <si>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</si>
  <si>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</si>
  <si>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</si>
  <si>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</si>
  <si>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</si>
  <si>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</si>
  <si>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</si>
  <si>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</si>
  <si>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</si>
  <si>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</si>
  <si>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</si>
  <si>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</si>
  <si>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</si>
  <si>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</si>
  <si>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</si>
  <si>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</si>
  <si>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</si>
  <si>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</si>
  <si>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</si>
  <si>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</si>
  <si>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</si>
  <si>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</si>
  <si>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</si>
  <si>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</si>
  <si>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</si>
  <si>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</si>
  <si>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</si>
  <si>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</si>
  <si>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</si>
  <si>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</si>
  <si>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</si>
  <si>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</si>
  <si>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</si>
  <si>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</si>
  <si>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</si>
  <si>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</si>
  <si>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</si>
  <si>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</si>
  <si>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</si>
  <si>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</si>
  <si>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</si>
  <si>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</si>
  <si>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</si>
  <si>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</si>
  <si>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</si>
  <si>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</si>
  <si>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</si>
  <si>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</si>
  <si>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</si>
  <si>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</si>
  <si>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</si>
  <si>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</si>
  <si>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</si>
  <si>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</si>
  <si>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</si>
  <si>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</si>
  <si>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</si>
  <si>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</si>
  <si>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</si>
  <si>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</si>
  <si>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</si>
  <si>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</si>
  <si>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</si>
  <si>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</si>
  <si>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</si>
  <si>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</si>
  <si>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</si>
  <si>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</si>
  <si>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</si>
  <si>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</si>
  <si>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</si>
  <si>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</si>
  <si>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</si>
  <si>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</si>
  <si>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</si>
  <si>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</si>
  <si>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</si>
  <si>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</si>
  <si>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</si>
  <si>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</si>
  <si>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</si>
  <si>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</si>
  <si>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</si>
  <si>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</si>
  <si>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</si>
  <si>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</si>
  <si>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</si>
  <si>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</si>
  <si>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</si>
  <si>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</si>
  <si>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</si>
  <si>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</si>
  <si>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</si>
  <si>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</si>
  <si>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</si>
  <si>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</si>
  <si>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</si>
  <si>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</si>
  <si>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</si>
  <si>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</si>
  <si>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</si>
  <si>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</si>
  <si>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</si>
  <si>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</si>
  <si>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</si>
  <si>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</si>
  <si>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</si>
  <si>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</si>
  <si>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</si>
  <si>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</si>
  <si>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</si>
  <si>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</si>
  <si>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</si>
  <si>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</si>
  <si>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</si>
  <si>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</si>
  <si>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</si>
  <si>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</si>
  <si>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</si>
  <si>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</si>
  <si>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</si>
  <si>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</si>
  <si>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</si>
  <si>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</si>
  <si>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</si>
  <si>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</si>
  <si>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</si>
  <si>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</si>
  <si>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</si>
  <si>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</si>
  <si>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</si>
  <si>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</si>
  <si>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</si>
  <si>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</si>
  <si>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</si>
  <si>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</si>
  <si>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</si>
  <si>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</si>
  <si>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</si>
  <si>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</si>
  <si>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</si>
  <si>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</si>
  <si>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</si>
  <si>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</si>
  <si>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</si>
  <si>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</si>
  <si>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</si>
  <si>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</si>
  <si>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</si>
  <si>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</si>
  <si>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</si>
  <si>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</si>
  <si>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</si>
  <si>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</si>
  <si>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</si>
  <si>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</si>
  <si>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</si>
  <si>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</si>
  <si>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</si>
  <si>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</si>
  <si>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</si>
  <si>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</si>
  <si>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</si>
  <si>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</si>
  <si>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</si>
  <si>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</si>
  <si>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</si>
  <si>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</si>
  <si>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</si>
  <si>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</si>
  <si>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</si>
  <si>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</si>
  <si>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</si>
  <si>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</si>
  <si>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</si>
  <si>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</si>
  <si>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</si>
  <si>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</si>
  <si>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</si>
  <si>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</si>
  <si>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</si>
  <si>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</si>
  <si>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</si>
  <si>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</si>
  <si>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</si>
  <si>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</si>
  <si>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</si>
  <si>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</si>
  <si>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</si>
  <si>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</si>
  <si>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</si>
  <si>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</si>
  <si>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</si>
  <si>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</si>
  <si>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</si>
  <si>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</si>
  <si>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</si>
  <si>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</si>
  <si>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</si>
  <si>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</si>
  <si>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</si>
  <si>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</si>
  <si>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</si>
  <si>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</si>
  <si>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</si>
  <si>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</si>
  <si>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</si>
  <si>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</si>
  <si>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</si>
  <si>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</si>
  <si>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</si>
  <si>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</si>
  <si>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</si>
  <si>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</si>
  <si>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</si>
  <si>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</si>
  <si>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</si>
  <si>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</si>
  <si>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</si>
  <si>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</si>
  <si>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</si>
  <si>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</si>
  <si>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</si>
  <si>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</si>
  <si>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</si>
  <si>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</si>
  <si>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</si>
  <si>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</si>
  <si>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</si>
  <si>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</si>
  <si>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</si>
  <si>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</si>
  <si>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</si>
  <si>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</si>
  <si>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</si>
  <si>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</si>
  <si>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</si>
  <si>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</si>
  <si>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</si>
  <si>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</si>
  <si>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</si>
  <si>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</si>
  <si>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</si>
  <si>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</si>
  <si>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</si>
  <si>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</si>
  <si>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</si>
  <si>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</si>
  <si>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</si>
  <si>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</si>
  <si>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</si>
  <si>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</si>
  <si>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</si>
  <si>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</si>
  <si>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</si>
  <si>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</si>
  <si>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</si>
  <si>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</si>
  <si>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</si>
  <si>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</si>
  <si>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</si>
  <si>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</si>
  <si>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</si>
  <si>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</si>
  <si>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</si>
  <si>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</si>
  <si>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</si>
  <si>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</si>
  <si>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</si>
  <si>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</si>
  <si>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</si>
  <si>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</si>
  <si>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</si>
  <si>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</si>
  <si>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</si>
  <si>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</si>
  <si>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</si>
  <si>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</si>
  <si>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</si>
  <si>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</si>
  <si>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</si>
  <si>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</si>
  <si>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</si>
  <si>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</si>
  <si>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</si>
  <si>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</si>
  <si>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</si>
  <si>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</si>
  <si>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</si>
  <si>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</si>
  <si>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</si>
  <si>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</si>
  <si>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</si>
  <si>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</si>
  <si>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</si>
  <si>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</si>
  <si>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</si>
  <si>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</si>
  <si>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</si>
  <si>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</si>
  <si>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</si>
  <si>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</si>
  <si>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</si>
  <si>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</si>
  <si>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</si>
  <si>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</si>
  <si>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</si>
  <si>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</si>
  <si>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</si>
  <si>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</si>
  <si>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</si>
  <si>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</si>
  <si>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</si>
  <si>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</si>
  <si>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</si>
  <si>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</si>
  <si>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</si>
  <si>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</si>
  <si>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</si>
  <si>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</si>
  <si>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</si>
  <si>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</si>
  <si>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</si>
  <si>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</si>
  <si>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</si>
  <si>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</si>
  <si>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</si>
  <si>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</si>
  <si>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</si>
  <si>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</si>
  <si>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</si>
  <si>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</si>
  <si>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</si>
  <si>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</si>
  <si>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</si>
  <si>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</si>
  <si>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</si>
  <si>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</si>
  <si>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</si>
  <si>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</si>
  <si>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</si>
  <si>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</si>
  <si>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</si>
  <si>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</si>
  <si>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</si>
  <si>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</si>
  <si>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</si>
  <si>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</si>
  <si>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</si>
  <si>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</si>
  <si>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</si>
  <si>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</si>
  <si>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</si>
  <si>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</si>
  <si>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</si>
  <si>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</si>
  <si>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</si>
  <si>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</si>
  <si>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</si>
  <si>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</si>
  <si>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</si>
  <si>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</si>
  <si>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</si>
  <si>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</si>
  <si>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</si>
  <si>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</si>
  <si>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</si>
  <si>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</si>
  <si>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</si>
  <si>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</si>
  <si>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</si>
  <si>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</si>
  <si>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</si>
  <si>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</si>
  <si>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</si>
  <si>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</si>
  <si>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</si>
  <si>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</si>
  <si>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</si>
  <si>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</si>
  <si>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</si>
  <si>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</si>
  <si>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</si>
  <si>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</si>
  <si>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</si>
  <si>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</si>
  <si>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</si>
  <si>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</si>
  <si>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</si>
  <si>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</si>
  <si>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</si>
  <si>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</si>
  <si>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</si>
  <si>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</si>
  <si>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</si>
  <si>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</si>
  <si>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</si>
  <si>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</si>
  <si>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</si>
  <si>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</si>
  <si>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</si>
  <si>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</si>
  <si>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</si>
  <si>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</si>
  <si>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</si>
  <si>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</si>
  <si>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</si>
  <si>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</si>
  <si>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</si>
  <si>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</si>
  <si>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</si>
  <si>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</si>
  <si>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</si>
  <si>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</si>
  <si>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</si>
  <si>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</si>
  <si>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</si>
  <si>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</si>
  <si>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</si>
  <si>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</si>
  <si>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</si>
  <si>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</si>
  <si>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</si>
  <si>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</si>
  <si>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</si>
  <si>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</si>
  <si>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</si>
  <si>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</si>
  <si>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</si>
  <si>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</si>
  <si>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</si>
  <si>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</si>
  <si>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</si>
  <si>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</si>
  <si>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</si>
  <si>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</si>
  <si>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</si>
  <si>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</si>
  <si>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</si>
  <si>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</si>
  <si>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</si>
  <si>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</si>
  <si>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</si>
  <si>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</si>
  <si>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</si>
  <si>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</si>
  <si>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</si>
  <si>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</si>
  <si>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</si>
  <si>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</si>
  <si>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</si>
  <si>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</si>
  <si>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</si>
  <si>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</si>
  <si>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</si>
  <si>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</si>
  <si>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</si>
  <si>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</si>
  <si>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</si>
  <si>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</si>
  <si>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</si>
  <si>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</si>
  <si>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</si>
  <si>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</si>
  <si>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</si>
  <si>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</si>
  <si>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</si>
  <si>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</si>
  <si>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</si>
  <si>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</si>
  <si>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</si>
  <si>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</si>
  <si>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</si>
  <si>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</si>
  <si>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</si>
  <si>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</si>
  <si>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</si>
  <si>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</si>
  <si>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</si>
  <si>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</si>
  <si>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</si>
  <si>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</si>
  <si>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</si>
  <si>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</si>
  <si>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</si>
  <si>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</si>
  <si>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</si>
  <si>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</si>
  <si>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</si>
  <si>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</si>
  <si>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</si>
  <si>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</si>
  <si>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</si>
  <si>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</si>
  <si>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</si>
  <si>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</si>
  <si>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</si>
  <si>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</si>
  <si>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</si>
  <si>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</si>
  <si>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</si>
  <si>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</si>
  <si>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</si>
  <si>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</si>
  <si>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</si>
  <si>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</si>
  <si>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</si>
  <si>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</si>
  <si>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</si>
  <si>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</si>
  <si>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</si>
  <si>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</si>
  <si>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</si>
  <si>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</si>
  <si>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</si>
  <si>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</si>
  <si>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</si>
  <si>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</si>
  <si>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</si>
  <si>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</si>
  <si>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</si>
  <si>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</si>
  <si>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</si>
  <si>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</si>
  <si>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</si>
  <si>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</si>
  <si>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</si>
  <si>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</si>
  <si>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</si>
  <si>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</si>
  <si>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</si>
  <si>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</si>
  <si>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</si>
  <si>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</si>
  <si>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</si>
  <si>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</si>
  <si>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</si>
  <si>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</si>
  <si>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</si>
  <si>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</si>
  <si>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</si>
  <si>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</si>
  <si>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</si>
  <si>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</si>
  <si>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</si>
  <si>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</si>
  <si>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</si>
  <si>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</si>
  <si>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</si>
  <si>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</si>
  <si>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</si>
  <si>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</si>
  <si>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</si>
  <si>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</si>
  <si>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</si>
  <si>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</si>
  <si>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</si>
  <si>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</si>
  <si>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</si>
  <si>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</si>
  <si>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</si>
  <si>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</si>
  <si>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</si>
  <si>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</si>
  <si>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</si>
  <si>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</si>
  <si>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</si>
  <si>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</si>
  <si>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</si>
  <si>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</si>
  <si>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</si>
  <si>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</si>
  <si>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</si>
  <si>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</si>
  <si>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</si>
  <si>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</si>
  <si>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</si>
  <si>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</si>
  <si>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</si>
  <si>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</si>
  <si>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</si>
  <si>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</si>
  <si>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</si>
  <si>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</si>
  <si>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</si>
  <si>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</si>
  <si>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</si>
  <si>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</si>
  <si>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</si>
  <si>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</si>
  <si>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</si>
  <si>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</si>
  <si>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</si>
  <si>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</si>
  <si>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</si>
  <si>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</si>
  <si>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</si>
  <si>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</si>
  <si>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</si>
  <si>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</si>
  <si>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</si>
  <si>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</si>
  <si>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</si>
  <si>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</si>
  <si>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</si>
  <si>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</si>
  <si>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</si>
  <si>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</si>
  <si>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</si>
  <si>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</si>
  <si>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</si>
  <si>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</si>
  <si>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</si>
  <si>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</si>
  <si>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</si>
  <si>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</si>
  <si>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</si>
  <si>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</si>
  <si>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</si>
  <si>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</si>
  <si>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</si>
  <si>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</si>
  <si>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</si>
  <si>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</si>
  <si>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</si>
  <si>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</si>
  <si>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</si>
  <si>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</si>
  <si>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</si>
  <si>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</si>
  <si>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</si>
  <si>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</si>
  <si>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</si>
  <si>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</si>
  <si>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</si>
  <si>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</si>
  <si>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</si>
  <si>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</si>
  <si>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</si>
  <si>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</si>
  <si>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</si>
  <si>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</si>
  <si>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</si>
  <si>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</si>
  <si>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</si>
  <si>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</si>
  <si>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</si>
  <si>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</si>
  <si>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</si>
  <si>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</si>
  <si>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</si>
  <si>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</si>
  <si>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</si>
  <si>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</si>
  <si>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</si>
  <si>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</si>
  <si>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</si>
  <si>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</si>
  <si>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</si>
  <si>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</si>
  <si>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</si>
  <si>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</si>
  <si>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</si>
  <si>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</si>
  <si>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</si>
  <si>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</si>
  <si>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</si>
  <si>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</si>
  <si>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</si>
  <si>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</si>
  <si>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</si>
  <si>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</si>
  <si>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</si>
  <si>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</si>
  <si>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</si>
  <si>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</si>
  <si>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</si>
  <si>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</si>
  <si>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</si>
  <si>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</si>
  <si>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</si>
  <si>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</si>
  <si>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</si>
  <si>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</si>
  <si>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</si>
  <si>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</si>
  <si>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</si>
  <si>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</si>
  <si>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</si>
  <si>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</si>
  <si>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</si>
  <si>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</si>
  <si>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</si>
  <si>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</si>
  <si>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</si>
  <si>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</si>
  <si>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</si>
  <si>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</si>
  <si>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</si>
  <si>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</si>
  <si>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</si>
  <si>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</si>
  <si>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</si>
  <si>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</si>
  <si>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</si>
  <si>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</si>
  <si>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</si>
  <si>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</si>
  <si>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</si>
  <si>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</si>
  <si>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</si>
  <si>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</si>
  <si>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</si>
  <si>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</si>
  <si>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</si>
  <si>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</si>
  <si>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</si>
  <si>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</si>
  <si>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</si>
  <si>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</si>
  <si>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</si>
  <si>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</si>
  <si>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</si>
  <si>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</si>
  <si>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</si>
  <si>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</si>
  <si>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</si>
  <si>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</si>
  <si>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</si>
  <si>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</si>
  <si>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</si>
  <si>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</si>
  <si>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</si>
  <si>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</si>
  <si>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</si>
  <si>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</si>
  <si>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</si>
  <si>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</si>
  <si>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</si>
  <si>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</si>
  <si>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</si>
  <si>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</si>
  <si>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</si>
  <si>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</si>
  <si>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</si>
  <si>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</si>
  <si>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</si>
  <si>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</si>
  <si>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</si>
  <si>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</si>
  <si>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</si>
  <si>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</si>
  <si>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</si>
  <si>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</si>
  <si>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</si>
  <si>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</si>
  <si>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</si>
  <si>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</si>
  <si>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</si>
  <si>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</si>
  <si>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</si>
  <si>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</si>
  <si>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</si>
  <si>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</si>
  <si>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</si>
  <si>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</si>
  <si>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</si>
  <si>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</si>
  <si>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</si>
  <si>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</si>
  <si>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</si>
  <si>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</si>
  <si>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</si>
  <si>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</si>
  <si>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</si>
  <si>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</si>
  <si>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</si>
  <si>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</si>
  <si>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</si>
  <si>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</si>
  <si>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</si>
  <si>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</si>
  <si>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</si>
  <si>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</si>
  <si>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</si>
  <si>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</si>
  <si>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</si>
  <si>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</si>
  <si>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</si>
  <si>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</si>
  <si>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</si>
  <si>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</si>
  <si>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</si>
  <si>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</si>
  <si>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</si>
  <si>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</si>
  <si>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</si>
  <si>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</si>
  <si>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</si>
  <si>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</si>
  <si>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</si>
  <si>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</si>
  <si>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</si>
  <si>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</si>
  <si>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</si>
  <si>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</si>
  <si>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</si>
  <si>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</si>
  <si>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</si>
  <si>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</si>
  <si>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</si>
  <si>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</si>
  <si>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</si>
  <si>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</si>
  <si>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</si>
  <si>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</si>
  <si>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</si>
  <si>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</si>
  <si>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</si>
  <si>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</si>
  <si>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</si>
  <si>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</si>
  <si>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</si>
  <si>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</si>
  <si>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</si>
  <si>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</si>
  <si>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</si>
  <si>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</si>
  <si>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</si>
  <si>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</si>
  <si>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</si>
  <si>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</si>
  <si>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</si>
  <si>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</si>
  <si>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</si>
  <si>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</si>
  <si>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</si>
  <si>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</si>
  <si>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</si>
  <si>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</si>
  <si>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</si>
  <si>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</si>
  <si>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</si>
  <si>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</si>
  <si>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</si>
  <si>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</si>
  <si>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</si>
  <si>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</si>
  <si>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</si>
  <si>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</si>
  <si>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</si>
  <si>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</si>
  <si>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</si>
  <si>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</si>
  <si>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</si>
  <si>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</si>
  <si>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</si>
  <si>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</si>
  <si>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</si>
  <si>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</si>
  <si>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</si>
  <si>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</si>
  <si>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</si>
  <si>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</si>
  <si>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</si>
  <si>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</si>
  <si>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</si>
  <si>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</si>
  <si>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</si>
  <si>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</si>
  <si>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</si>
  <si>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</si>
  <si>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</si>
  <si>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</si>
  <si>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</si>
  <si>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</si>
  <si>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</si>
  <si>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</si>
  <si>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</si>
  <si>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</si>
  <si>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</si>
  <si>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</si>
  <si>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</si>
  <si>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</si>
  <si>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</si>
  <si>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</si>
  <si>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</si>
  <si>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</si>
  <si>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</si>
  <si>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</si>
  <si>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</si>
  <si>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</si>
  <si>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</si>
  <si>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</si>
  <si>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</si>
  <si>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</si>
  <si>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</si>
  <si>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</si>
  <si>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</si>
  <si>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</si>
  <si>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</si>
  <si>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</si>
  <si>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</si>
  <si>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</si>
  <si>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</si>
  <si>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</si>
  <si>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</si>
  <si>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</si>
  <si>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</si>
  <si>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</si>
  <si>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</si>
  <si>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</si>
  <si>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</si>
  <si>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</si>
  <si>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</si>
  <si>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</si>
  <si>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</si>
  <si>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</si>
  <si>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</si>
  <si>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</si>
  <si>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</si>
  <si>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</si>
  <si>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</si>
  <si>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</si>
  <si>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</si>
  <si>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</si>
  <si>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</si>
  <si>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</si>
  <si>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</si>
  <si>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</si>
  <si>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</si>
  <si>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</si>
  <si>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</si>
  <si>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</si>
  <si>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</si>
  <si>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</si>
  <si>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</si>
  <si>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</si>
  <si>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</si>
  <si>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</si>
  <si>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</si>
  <si>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</si>
  <si>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</si>
  <si>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</si>
  <si>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</si>
  <si>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</si>
  <si>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</si>
  <si>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</si>
  <si>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</si>
  <si>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</si>
  <si>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</si>
  <si>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</si>
  <si>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</si>
  <si>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</si>
  <si>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</si>
  <si>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</si>
  <si>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</si>
  <si>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</si>
  <si>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</si>
  <si>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</si>
  <si>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</si>
  <si>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</si>
  <si>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</si>
  <si>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</si>
  <si>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</si>
  <si>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</si>
  <si>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</si>
  <si>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</si>
  <si>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</si>
  <si>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</si>
  <si>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</si>
  <si>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</si>
  <si>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</si>
  <si>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</si>
  <si>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</si>
  <si>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</si>
  <si>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</si>
  <si>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</si>
  <si>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</si>
  <si>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</si>
  <si>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</si>
  <si>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</si>
  <si>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</si>
  <si>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</si>
  <si>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</si>
  <si>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</si>
  <si>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</si>
  <si>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</si>
  <si>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</si>
  <si>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</si>
  <si>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</si>
  <si>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</si>
  <si>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</si>
  <si>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</si>
  <si>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</si>
  <si>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</si>
  <si>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</si>
  <si>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</si>
  <si>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</si>
  <si>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</si>
  <si>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</si>
  <si>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</si>
  <si>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</si>
  <si>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</si>
  <si>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</si>
  <si>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</si>
  <si>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</si>
  <si>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</si>
  <si>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</si>
  <si>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</si>
  <si>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</si>
  <si>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</si>
  <si>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</si>
  <si>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</si>
  <si>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</si>
  <si>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</si>
  <si>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</si>
  <si>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</si>
  <si>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</si>
  <si>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</si>
  <si>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</si>
  <si>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</si>
  <si>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</si>
  <si>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</si>
  <si>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</si>
  <si>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</si>
  <si>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</si>
  <si>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</si>
  <si>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</si>
  <si>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</si>
  <si>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</si>
  <si>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</si>
  <si>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</si>
  <si>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</si>
  <si>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</si>
  <si>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</si>
  <si>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</si>
  <si>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</si>
  <si>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</si>
  <si>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</si>
  <si>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</si>
  <si>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</si>
  <si>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</si>
  <si>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</si>
  <si>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</si>
  <si>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</si>
  <si>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</si>
  <si>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</si>
  <si>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</si>
  <si>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</si>
  <si>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</si>
  <si>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</si>
  <si>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</si>
  <si>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</si>
  <si>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</si>
  <si>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</si>
  <si>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</si>
  <si>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</si>
  <si>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</si>
  <si>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</si>
  <si>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</si>
  <si>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</si>
  <si>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</si>
  <si>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</si>
  <si>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</si>
  <si>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</si>
  <si>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</si>
  <si>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</si>
  <si>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</si>
  <si>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</si>
  <si>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</si>
  <si>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</si>
  <si>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</si>
  <si>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</si>
  <si>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</si>
  <si>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</si>
  <si>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</si>
  <si>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</si>
  <si>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</si>
  <si>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</si>
  <si>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</si>
  <si>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</si>
  <si>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</si>
  <si>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</si>
  <si>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</si>
  <si>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</si>
  <si>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</si>
  <si>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</si>
  <si>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</si>
  <si>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</si>
  <si>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</si>
  <si>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</si>
  <si>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</si>
  <si>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</si>
  <si>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</si>
  <si>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</si>
  <si>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</si>
  <si>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</si>
  <si>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</si>
  <si>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</si>
  <si>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</si>
  <si>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</si>
  <si>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</si>
  <si>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</si>
  <si>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</si>
  <si>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</si>
  <si>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</si>
  <si>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</si>
  <si>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</si>
  <si>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</si>
  <si>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</si>
  <si>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</si>
  <si>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</si>
  <si>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</si>
  <si>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</si>
  <si>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</si>
  <si>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</si>
  <si>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</si>
  <si>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</si>
  <si>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</si>
  <si>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</si>
  <si>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</si>
  <si>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</si>
  <si>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</si>
  <si>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</si>
  <si>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</si>
  <si>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</si>
  <si>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</si>
  <si>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</si>
  <si>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</si>
  <si>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</si>
  <si>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</si>
  <si>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</si>
  <si>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</si>
  <si>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</si>
  <si>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</si>
  <si>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</si>
  <si>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</si>
  <si>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</si>
  <si>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</si>
  <si>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</si>
  <si>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</si>
  <si>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</si>
  <si>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</si>
  <si>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</si>
  <si>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</si>
  <si>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</si>
  <si>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</si>
  <si>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</si>
  <si>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</si>
  <si>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</si>
  <si>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</si>
  <si>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</si>
  <si>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</si>
  <si>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</si>
  <si>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</si>
  <si>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</si>
  <si>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</si>
  <si>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</si>
  <si>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</si>
  <si>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</si>
  <si>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</si>
  <si>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</si>
  <si>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</si>
  <si>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</si>
  <si>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</si>
  <si>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</si>
  <si>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</si>
  <si>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</si>
  <si>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</si>
  <si>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</si>
  <si>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</si>
  <si>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</si>
  <si>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</si>
  <si>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</si>
  <si>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</si>
  <si>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</si>
  <si>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</si>
  <si>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</si>
  <si>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</si>
  <si>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</si>
  <si>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</si>
  <si>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</si>
  <si>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</si>
  <si>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</si>
  <si>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</si>
  <si>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</si>
  <si>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</si>
  <si>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</si>
  <si>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</si>
  <si>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</si>
  <si>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</si>
  <si>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</si>
  <si>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</si>
  <si>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</si>
  <si>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</si>
  <si>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</si>
  <si>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</si>
  <si>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</si>
  <si>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</si>
  <si>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</si>
  <si>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</si>
  <si>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</si>
  <si>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</si>
  <si>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</si>
  <si>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</si>
  <si>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</si>
  <si>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</si>
  <si>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</si>
  <si>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</si>
  <si>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</si>
  <si>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</si>
  <si>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</si>
  <si>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</si>
  <si>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</si>
  <si>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</si>
  <si>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</si>
  <si>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</si>
  <si>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</si>
  <si>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</si>
  <si>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</si>
  <si>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</si>
  <si>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</si>
  <si>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</si>
  <si>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</si>
  <si>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</si>
  <si>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</si>
  <si>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</si>
  <si>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</si>
  <si>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</si>
  <si>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</si>
  <si>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</si>
  <si>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</si>
  <si>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</si>
  <si>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</si>
  <si>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</si>
  <si>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</si>
  <si>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</si>
  <si>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</si>
  <si>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</si>
  <si>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</si>
  <si>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</si>
  <si>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</si>
  <si>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</si>
  <si>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</si>
  <si>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</si>
  <si>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</si>
  <si>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</si>
  <si>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</si>
  <si>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</si>
  <si>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</si>
  <si>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</si>
  <si>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</si>
  <si>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</si>
  <si>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</si>
  <si>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</si>
  <si>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</si>
  <si>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</si>
  <si>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</si>
  <si>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</si>
  <si>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</si>
  <si>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</si>
  <si>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</si>
  <si>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</si>
  <si>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</si>
  <si>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</si>
  <si>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</si>
  <si>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</si>
  <si>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</si>
  <si>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</si>
  <si>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</si>
  <si>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</si>
  <si>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</si>
  <si>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</si>
  <si>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</si>
  <si>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</si>
  <si>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</si>
  <si>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</si>
  <si>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</si>
  <si>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</si>
  <si>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</si>
  <si>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</si>
  <si>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</si>
  <si>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</si>
  <si>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</si>
  <si>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</si>
  <si>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</si>
  <si>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</si>
  <si>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</si>
  <si>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</si>
  <si>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</si>
  <si>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</si>
  <si>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</si>
  <si>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</si>
  <si>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</si>
  <si>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</si>
  <si>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</si>
  <si>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</si>
  <si>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</si>
  <si>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</si>
  <si>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</si>
  <si>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</si>
  <si>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</si>
  <si>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</si>
  <si>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</si>
  <si>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</si>
  <si>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</si>
  <si>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</si>
  <si>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</si>
  <si>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</si>
  <si>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</si>
  <si>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</si>
  <si>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</si>
  <si>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</si>
  <si>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</si>
  <si>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</si>
  <si>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</si>
  <si>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</si>
  <si>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</si>
  <si>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</si>
  <si>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</si>
  <si>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</si>
  <si>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</si>
  <si>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</si>
  <si>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</si>
  <si>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</si>
  <si>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</si>
  <si>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</si>
  <si>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</si>
  <si>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</si>
  <si>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</si>
  <si>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</si>
  <si>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</si>
  <si>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</si>
  <si>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</si>
  <si>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</si>
  <si>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</si>
  <si>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</si>
  <si>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</si>
  <si>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</si>
  <si>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</si>
  <si>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</si>
  <si>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</si>
  <si>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</si>
  <si>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</si>
  <si>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</si>
  <si>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</si>
  <si>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</si>
  <si>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</si>
  <si>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</si>
  <si>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</si>
  <si>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</si>
  <si>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</si>
  <si>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</si>
  <si>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</si>
  <si>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</si>
  <si>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</si>
  <si>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</si>
  <si>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</si>
  <si>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</si>
  <si>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</si>
  <si>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</si>
  <si>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</si>
  <si>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</si>
  <si>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</si>
  <si>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</si>
  <si>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</si>
  <si>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</si>
  <si>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</si>
  <si>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</si>
  <si>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</si>
  <si>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</si>
  <si>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</si>
  <si>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</si>
  <si>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</si>
  <si>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</si>
  <si>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</si>
  <si>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</si>
  <si>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</si>
  <si>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</si>
  <si>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</si>
  <si>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</si>
  <si>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</si>
  <si>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</si>
  <si>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</si>
  <si>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</si>
  <si>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</si>
  <si>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</si>
  <si>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</si>
  <si>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</si>
  <si>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</si>
  <si>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</si>
  <si>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</si>
  <si>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</si>
  <si>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</si>
  <si>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</si>
  <si>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</si>
  <si>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</si>
  <si>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</si>
  <si>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</si>
  <si>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</si>
  <si>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</si>
  <si>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</si>
  <si>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</si>
  <si>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</si>
  <si>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</si>
  <si>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</si>
  <si>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</si>
  <si>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</si>
  <si>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</si>
  <si>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</si>
  <si>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</si>
  <si>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</si>
  <si>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</si>
  <si>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</si>
  <si>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</si>
  <si>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</si>
  <si>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</si>
  <si>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</si>
  <si>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</si>
  <si>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</si>
  <si>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</si>
  <si>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</si>
  <si>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</si>
  <si>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</si>
  <si>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</si>
  <si>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</si>
  <si>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</si>
  <si>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</si>
  <si>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</si>
  <si>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</si>
  <si>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</si>
  <si>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</si>
  <si>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</si>
  <si>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</si>
  <si>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</si>
  <si>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</si>
  <si>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</si>
  <si>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</si>
  <si>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</si>
  <si>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</si>
  <si>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</si>
  <si>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</si>
  <si>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</si>
  <si>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</si>
  <si>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</si>
  <si>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</si>
  <si>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</si>
  <si>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</si>
  <si>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</si>
  <si>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</si>
  <si>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</si>
  <si>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</si>
  <si>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</si>
  <si>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</si>
  <si>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</si>
  <si>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</si>
  <si>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</si>
  <si>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</si>
  <si>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</si>
  <si>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</si>
  <si>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</si>
  <si>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</si>
  <si>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</si>
  <si>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</si>
  <si>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</si>
  <si>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</si>
  <si>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</si>
  <si>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</si>
  <si>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</si>
  <si>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</si>
  <si>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</si>
  <si>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</si>
  <si>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</si>
  <si>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</si>
  <si>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</si>
  <si>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</si>
  <si>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</si>
  <si>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</si>
  <si>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</si>
  <si>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</si>
  <si>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</si>
  <si>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</si>
  <si>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</si>
  <si>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</si>
  <si>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</si>
  <si>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</si>
  <si>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</si>
  <si>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</si>
  <si>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</si>
  <si>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</si>
  <si>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</si>
  <si>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</si>
  <si>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</si>
  <si>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</si>
  <si>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</si>
  <si>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</si>
  <si>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</si>
  <si>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</si>
  <si>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</si>
  <si>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</si>
  <si>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</si>
  <si>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</si>
  <si>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</si>
  <si>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</si>
  <si>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</si>
  <si>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</si>
  <si>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</si>
  <si>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</si>
  <si>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</si>
  <si>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</si>
  <si>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</si>
  <si>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</si>
  <si>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</si>
  <si>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</si>
  <si>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</si>
  <si>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</si>
  <si>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</si>
  <si>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</si>
  <si>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</si>
  <si>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</si>
  <si>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</si>
  <si>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</si>
  <si>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</si>
  <si>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</si>
  <si>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</si>
  <si>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</si>
  <si>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</si>
  <si>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</si>
  <si>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</si>
  <si>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</si>
  <si>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</si>
  <si>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</si>
  <si>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</si>
  <si>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</si>
  <si>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</si>
  <si>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</si>
  <si>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</si>
  <si>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</si>
  <si>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</si>
  <si>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</si>
  <si>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</si>
  <si>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</si>
  <si>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</si>
  <si>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</si>
  <si>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</si>
  <si>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</si>
  <si>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</si>
  <si>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</si>
  <si>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</si>
  <si>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</si>
  <si>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</si>
  <si>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</si>
  <si>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</si>
  <si>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</si>
  <si>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</si>
  <si>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</si>
  <si>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</si>
  <si>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</si>
  <si>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</si>
  <si>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</si>
  <si>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</si>
  <si>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</si>
  <si>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</si>
  <si>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</si>
  <si>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</si>
  <si>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</si>
  <si>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</si>
  <si>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</si>
  <si>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</si>
  <si>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</si>
  <si>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</si>
  <si>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</si>
  <si>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</si>
  <si>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</si>
  <si>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</si>
  <si>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</si>
  <si>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</si>
  <si>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</si>
  <si>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</si>
  <si>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</si>
  <si>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</si>
  <si>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</si>
  <si>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</si>
  <si>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</si>
  <si>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</si>
  <si>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</si>
  <si>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</si>
  <si>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</si>
  <si>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</si>
  <si>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</si>
  <si>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</si>
  <si>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</si>
  <si>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</si>
  <si>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</si>
  <si>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</si>
  <si>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</si>
  <si>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</si>
  <si>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</si>
  <si>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</si>
  <si>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</si>
  <si>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</si>
  <si>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</si>
  <si>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</si>
  <si>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</si>
  <si>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</si>
  <si>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</si>
  <si>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</si>
  <si>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</si>
  <si>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</si>
  <si>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</si>
  <si>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</si>
  <si>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</si>
  <si>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</si>
  <si>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</si>
  <si>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</si>
  <si>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</si>
  <si>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</si>
  <si>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</si>
  <si>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</si>
  <si>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</si>
  <si>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</si>
  <si>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</si>
  <si>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</si>
  <si>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</si>
  <si>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</si>
  <si>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</si>
  <si>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</si>
  <si>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</si>
  <si>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</si>
  <si>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</si>
  <si>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</si>
  <si>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</si>
  <si>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</si>
  <si>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</si>
  <si>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</si>
  <si>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</si>
  <si>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</si>
  <si>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</si>
  <si>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</si>
  <si>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</si>
  <si>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</si>
  <si>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</si>
  <si>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</si>
  <si>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</si>
  <si>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</si>
  <si>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</si>
  <si>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</si>
  <si>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</si>
  <si>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</si>
  <si>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</si>
  <si>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</si>
  <si>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</si>
  <si>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</si>
  <si>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</si>
  <si>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</si>
  <si>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</si>
  <si>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</si>
  <si>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</si>
  <si>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</si>
  <si>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</si>
  <si>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</si>
  <si>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</si>
  <si>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</si>
  <si>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</si>
  <si>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</si>
  <si>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</si>
  <si>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</si>
  <si>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</si>
  <si>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</si>
  <si>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</si>
  <si>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</si>
  <si>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</si>
  <si>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</si>
  <si>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</si>
  <si>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</si>
  <si>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</si>
  <si>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</si>
  <si>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</si>
  <si>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</si>
  <si>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</si>
  <si>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</si>
  <si>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</si>
  <si>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</si>
  <si>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</si>
  <si>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</si>
  <si>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</si>
  <si>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</si>
  <si>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</si>
  <si>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</si>
  <si>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</si>
  <si>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</si>
  <si>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</si>
  <si>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</si>
  <si>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</si>
  <si>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</si>
  <si>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</si>
  <si>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</si>
  <si>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</si>
  <si>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</si>
  <si>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</si>
  <si>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</si>
  <si>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</si>
  <si>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</si>
  <si>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</si>
  <si>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</si>
  <si>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</si>
  <si>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</si>
  <si>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</si>
  <si>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</si>
  <si>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</si>
  <si>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</si>
  <si>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</si>
  <si>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</si>
  <si>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</si>
  <si>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</si>
  <si>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</si>
  <si>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</si>
  <si>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</si>
  <si>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</si>
  <si>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</si>
  <si>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</si>
  <si>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</si>
  <si>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</si>
  <si>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</si>
  <si>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</si>
  <si>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</si>
  <si>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</si>
  <si>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</si>
  <si>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</si>
  <si>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</si>
  <si>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</si>
  <si>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</si>
  <si>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</si>
  <si>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</si>
  <si>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</si>
  <si>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</si>
  <si>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</si>
  <si>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</si>
  <si>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</si>
  <si>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</si>
  <si>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</si>
  <si>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</si>
  <si>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</si>
  <si>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</si>
  <si>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</si>
  <si>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</si>
  <si>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</si>
  <si>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</si>
  <si>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</si>
  <si>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</si>
  <si>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</si>
  <si>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</si>
  <si>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</si>
  <si>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</si>
  <si>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</si>
  <si>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</si>
  <si>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</si>
  <si>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</si>
  <si>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</si>
  <si>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</si>
  <si>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</si>
  <si>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</si>
  <si>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</si>
  <si>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</si>
  <si>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</si>
  <si>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</si>
  <si>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</si>
  <si>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</si>
  <si>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</si>
  <si>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</si>
  <si>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</si>
  <si>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</si>
  <si>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</si>
  <si>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</si>
  <si>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</si>
  <si>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</si>
  <si>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</si>
  <si>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</si>
  <si>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</si>
  <si>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</si>
  <si>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</si>
  <si>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</si>
  <si>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</si>
  <si>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</si>
  <si>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</si>
  <si>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</si>
  <si>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</si>
  <si>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</si>
  <si>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</si>
  <si>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</si>
  <si>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</si>
  <si>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</si>
  <si>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</si>
  <si>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</si>
  <si>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</si>
  <si>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</si>
  <si>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</si>
  <si>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</si>
  <si>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</si>
  <si>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</si>
  <si>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</si>
  <si>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</si>
  <si>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</si>
  <si>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</si>
  <si>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</si>
  <si>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</si>
  <si>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</si>
  <si>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</si>
  <si>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</si>
  <si>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</si>
  <si>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</si>
  <si>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</si>
  <si>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</si>
  <si>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</si>
  <si>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</si>
  <si>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</si>
  <si>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</si>
  <si>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</si>
  <si>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</si>
  <si>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</si>
  <si>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</si>
  <si>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</si>
  <si>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</si>
  <si>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</si>
  <si>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</si>
  <si>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</si>
  <si>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</si>
  <si>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</si>
  <si>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</si>
  <si>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</si>
  <si>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</si>
  <si>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</si>
  <si>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</si>
  <si>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</si>
  <si>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</si>
  <si>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</si>
  <si>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</si>
  <si>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</si>
  <si>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</si>
  <si>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</si>
  <si>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</si>
  <si>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</si>
  <si>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</si>
  <si>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</si>
  <si>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</si>
  <si>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</si>
  <si>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</si>
  <si>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</si>
  <si>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</si>
  <si>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</si>
  <si>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</si>
  <si>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</si>
  <si>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</si>
  <si>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</si>
  <si>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</si>
  <si>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</si>
  <si>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</si>
  <si>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</si>
  <si>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</si>
  <si>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</si>
  <si>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</si>
  <si>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</si>
  <si>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</si>
  <si>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</si>
  <si>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</si>
  <si>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</si>
  <si>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</si>
  <si>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</si>
  <si>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</si>
  <si>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</si>
  <si>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</si>
  <si>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</si>
  <si>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</si>
  <si>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</si>
  <si>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</si>
  <si>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</si>
  <si>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</si>
  <si>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</si>
  <si>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</si>
  <si>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</si>
  <si>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</si>
  <si>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</si>
  <si>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</si>
  <si>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</si>
  <si>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</si>
  <si>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</si>
  <si>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</si>
  <si>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</si>
  <si>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</si>
  <si>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</si>
  <si>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</si>
  <si>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</si>
  <si>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</si>
  <si>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</si>
  <si>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</si>
  <si>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</si>
  <si>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</si>
  <si>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</si>
  <si>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</si>
  <si>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</si>
  <si>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</si>
  <si>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</si>
  <si>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</si>
  <si>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</si>
  <si>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</si>
  <si>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</si>
  <si>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</si>
  <si>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</si>
  <si>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</si>
  <si>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</si>
  <si>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</si>
  <si>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</si>
  <si>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</si>
  <si>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</si>
  <si>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</si>
  <si>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</si>
  <si>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</si>
  <si>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</si>
  <si>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</si>
  <si>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</si>
  <si>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</si>
  <si>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</si>
  <si>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</si>
  <si>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</si>
  <si>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</si>
  <si>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</si>
  <si>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</si>
  <si>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</si>
  <si>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</si>
  <si>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</si>
  <si>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</si>
  <si>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</si>
  <si>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</si>
  <si>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</si>
  <si>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</si>
  <si>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</si>
  <si>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</si>
  <si>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</si>
  <si>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</si>
  <si>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</si>
  <si>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</si>
  <si>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</si>
  <si>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</si>
  <si>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</si>
  <si>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</si>
  <si>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</si>
  <si>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</si>
  <si>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</si>
  <si>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</si>
  <si>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</si>
  <si>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</si>
  <si>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</si>
  <si>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</si>
  <si>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</si>
  <si>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</si>
  <si>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</si>
  <si>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</si>
  <si>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</si>
  <si>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</si>
  <si>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</si>
  <si>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</si>
  <si>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</si>
  <si>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</si>
  <si>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</si>
  <si>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</si>
  <si>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</si>
  <si>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</si>
  <si>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</si>
  <si>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</si>
  <si>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</si>
  <si>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</si>
  <si>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</si>
  <si>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</si>
  <si>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</si>
  <si>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</si>
  <si>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</si>
  <si>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</si>
  <si>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</si>
  <si>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</si>
  <si>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</si>
  <si>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</si>
  <si>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</si>
  <si>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</si>
  <si>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</si>
  <si>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</si>
  <si>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</si>
  <si>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</si>
  <si>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</si>
  <si>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</si>
  <si>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</si>
  <si>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</si>
  <si>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</si>
  <si>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</si>
  <si>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</si>
  <si>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</si>
  <si>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</si>
  <si>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</si>
  <si>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</si>
  <si>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</si>
  <si>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</si>
  <si>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</si>
  <si>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</si>
  <si>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</si>
  <si>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</si>
  <si>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</si>
  <si>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</si>
  <si>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</si>
  <si>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</si>
  <si>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</si>
  <si>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</si>
  <si>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</si>
  <si>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</si>
  <si>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</si>
  <si>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</si>
  <si>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</si>
  <si>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</si>
  <si>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</si>
  <si>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</si>
  <si>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</si>
  <si>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</si>
  <si>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</si>
  <si>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</si>
  <si>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</si>
  <si>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</si>
  <si>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</si>
  <si>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</si>
  <si>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</si>
  <si>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</si>
  <si>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</si>
  <si>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</si>
  <si>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</si>
  <si>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</si>
  <si>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</si>
  <si>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</si>
  <si>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</si>
  <si>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</si>
  <si>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</si>
  <si>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</si>
  <si>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</si>
  <si>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</si>
  <si>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</si>
  <si>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</si>
  <si>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</si>
  <si>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</si>
  <si>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</si>
  <si>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</si>
  <si>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</si>
  <si>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</si>
  <si>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</si>
  <si>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</si>
  <si>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</si>
  <si>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</si>
  <si>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</si>
  <si>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</si>
  <si>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</si>
  <si>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</si>
  <si>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</si>
  <si>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</si>
  <si>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</si>
  <si>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</si>
  <si>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</si>
  <si>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</si>
  <si>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</si>
  <si>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</si>
  <si>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</si>
  <si>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</si>
  <si>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</si>
  <si>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</si>
  <si>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</si>
  <si>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</si>
  <si>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</si>
  <si>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</si>
  <si>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</si>
  <si>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</si>
  <si>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</si>
  <si>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</si>
  <si>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</si>
  <si>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</si>
  <si>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</si>
  <si>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</si>
  <si>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</si>
  <si>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</si>
  <si>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</si>
  <si>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</si>
  <si>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</si>
  <si>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</si>
  <si>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</si>
  <si>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</si>
  <si>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</si>
  <si>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</si>
  <si>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</si>
  <si>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</si>
  <si>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</si>
  <si>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</si>
  <si>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</si>
  <si>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</si>
  <si>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</si>
  <si>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</si>
  <si>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</si>
  <si>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</si>
  <si>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</si>
  <si>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</si>
  <si>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</si>
  <si>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</si>
  <si>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</si>
  <si>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</si>
  <si>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</si>
  <si>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</si>
  <si>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</si>
  <si>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</si>
  <si>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</si>
  <si>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</si>
  <si>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</si>
  <si>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</si>
  <si>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</si>
  <si>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</si>
  <si>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</si>
  <si>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</si>
  <si>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</si>
  <si>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</si>
  <si>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</si>
  <si>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</si>
  <si>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</si>
  <si>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</si>
  <si>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</si>
  <si>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</si>
  <si>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</si>
  <si>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</si>
  <si>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</si>
  <si>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</si>
  <si>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</si>
  <si>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</si>
  <si>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</si>
  <si>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</si>
  <si>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</si>
  <si>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</si>
  <si>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</si>
  <si>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</si>
  <si>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</si>
  <si>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</si>
  <si>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</si>
  <si>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</si>
  <si>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</si>
  <si>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</si>
  <si>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</si>
  <si>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</si>
  <si>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</si>
  <si>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</si>
  <si>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</si>
  <si>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</si>
  <si>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</si>
  <si>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</si>
  <si>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</si>
  <si>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</si>
  <si>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</si>
  <si>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</si>
  <si>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</si>
  <si>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</si>
  <si>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</si>
  <si>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</si>
  <si>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</si>
  <si>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</si>
  <si>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</si>
  <si>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</si>
  <si>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</si>
  <si>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</si>
  <si>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</si>
  <si>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</si>
  <si>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</si>
  <si>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</si>
  <si>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</si>
  <si>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</si>
  <si>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</si>
  <si>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</si>
  <si>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</si>
  <si>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</si>
  <si>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</si>
  <si>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</si>
  <si>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</si>
  <si>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</si>
  <si>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</si>
  <si>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</si>
  <si>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</si>
  <si>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</si>
  <si>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</si>
  <si>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</si>
  <si>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</si>
  <si>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</si>
  <si>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</si>
  <si>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</si>
  <si>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</si>
  <si>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</si>
  <si>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</si>
  <si>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</si>
  <si>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</si>
  <si>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</si>
  <si>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</si>
  <si>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</si>
  <si>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</si>
  <si>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</si>
  <si>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</si>
  <si>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</si>
  <si>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</si>
  <si>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</si>
  <si>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</si>
  <si>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</si>
  <si>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</si>
  <si>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</si>
  <si>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</si>
  <si>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</si>
  <si>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</si>
  <si>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</si>
  <si>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</si>
  <si>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</si>
  <si>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</si>
  <si>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</si>
  <si>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</si>
  <si>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</si>
  <si>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</si>
  <si>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</si>
  <si>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</si>
  <si>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</si>
  <si>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</si>
  <si>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</si>
  <si>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</si>
  <si>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</si>
  <si>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</si>
  <si>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</si>
  <si>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</si>
  <si>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</si>
  <si>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</si>
  <si>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</si>
  <si>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</si>
  <si>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</si>
  <si>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</si>
  <si>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</si>
  <si>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</si>
  <si>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</si>
  <si>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</si>
  <si>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</si>
  <si>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</si>
  <si>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</si>
  <si>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</si>
  <si>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</si>
  <si>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</si>
  <si>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</si>
  <si>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</si>
  <si>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</si>
  <si>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</si>
  <si>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</si>
  <si>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</si>
  <si>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</si>
  <si>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</si>
  <si>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</si>
  <si>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</si>
  <si>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</si>
  <si>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</si>
  <si>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</si>
  <si>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</si>
  <si>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</si>
  <si>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</si>
  <si>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</si>
  <si>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</si>
  <si>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</si>
  <si>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</si>
  <si>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</si>
  <si>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</si>
  <si>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</si>
  <si>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</si>
  <si>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</si>
  <si>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</si>
  <si>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</si>
  <si>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</si>
  <si>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</si>
  <si>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</si>
  <si>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</si>
  <si>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</si>
  <si>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</si>
  <si>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</si>
  <si>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</si>
  <si>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</si>
  <si>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</si>
  <si>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</si>
  <si>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</si>
  <si>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</si>
  <si>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</si>
  <si>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</si>
  <si>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</si>
  <si>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</si>
  <si>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</si>
  <si>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</si>
  <si>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</si>
  <si>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</si>
  <si>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</si>
  <si>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</si>
  <si>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</si>
  <si>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</si>
  <si>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</si>
  <si>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</si>
  <si>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</si>
  <si>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</si>
  <si>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</si>
  <si>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</si>
  <si>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</si>
  <si>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</si>
  <si>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</si>
  <si>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</si>
  <si>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</si>
  <si>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</si>
  <si>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</si>
  <si>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</si>
  <si>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</si>
  <si>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</si>
  <si>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</si>
  <si>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</si>
  <si>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</si>
  <si>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</si>
  <si>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</si>
  <si>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</si>
  <si>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</si>
  <si>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</si>
  <si>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</si>
  <si>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</si>
  <si>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</si>
  <si>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</si>
  <si>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</si>
  <si>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</si>
  <si>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</si>
  <si>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</si>
  <si>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</si>
  <si>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</si>
  <si>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</si>
  <si>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</si>
  <si>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</si>
  <si>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</si>
  <si>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</si>
  <si>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</si>
  <si>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</si>
  <si>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</si>
  <si>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</si>
  <si>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</si>
  <si>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</si>
  <si>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</si>
  <si>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</si>
  <si>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</si>
  <si>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</si>
  <si>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</si>
  <si>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</si>
  <si>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</si>
  <si>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</si>
  <si>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</si>
  <si>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</si>
  <si>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</si>
  <si>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</si>
  <si>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</si>
  <si>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</si>
  <si>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</si>
  <si>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</si>
  <si>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</si>
  <si>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</si>
  <si>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</si>
  <si>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</si>
  <si>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</si>
  <si>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</si>
  <si>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</si>
  <si>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</si>
  <si>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</si>
  <si>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</si>
  <si>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</si>
  <si>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</si>
  <si>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</si>
  <si>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</si>
  <si>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</si>
  <si>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</si>
  <si>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</si>
  <si>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</si>
  <si>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</si>
  <si>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</si>
  <si>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</si>
  <si>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</si>
  <si>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</si>
  <si>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</si>
  <si>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</si>
  <si>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</si>
  <si>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</si>
  <si>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</si>
  <si>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</si>
  <si>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</si>
  <si>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</si>
  <si>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</si>
  <si>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</si>
  <si>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</si>
  <si>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</si>
  <si>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</si>
  <si>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</si>
  <si>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</si>
  <si>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</si>
  <si>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</si>
  <si>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</si>
  <si>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</si>
  <si>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</si>
  <si>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</si>
  <si>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</si>
  <si>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</si>
  <si>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</si>
  <si>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</si>
  <si>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</si>
  <si>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</si>
  <si>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</si>
  <si>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</si>
  <si>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</si>
  <si>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</si>
  <si>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</si>
  <si>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</si>
  <si>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</si>
  <si>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</si>
  <si>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</si>
  <si>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</si>
  <si>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</si>
  <si>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</si>
  <si>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</si>
  <si>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</si>
  <si>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</si>
  <si>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</si>
  <si>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</si>
  <si>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</si>
  <si>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</si>
  <si>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</si>
  <si>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</si>
  <si>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</si>
  <si>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</si>
  <si>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</si>
  <si>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</si>
  <si>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</si>
  <si>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</si>
  <si>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</si>
  <si>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</si>
  <si>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</si>
  <si>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</si>
  <si>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</si>
  <si>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</si>
  <si>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</si>
  <si>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</si>
  <si>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</si>
  <si>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</si>
  <si>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</si>
  <si>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</si>
  <si>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</si>
  <si>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</si>
  <si>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</si>
  <si>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</si>
  <si>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</si>
  <si>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</si>
  <si>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</si>
  <si>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</si>
  <si>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</si>
  <si>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</si>
  <si>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</si>
  <si>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</si>
  <si>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</si>
  <si>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</si>
  <si>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</si>
  <si>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</si>
  <si>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</si>
  <si>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</si>
  <si>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</si>
  <si>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</si>
  <si>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</si>
  <si>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</si>
  <si>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</si>
  <si>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</si>
  <si>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</si>
  <si>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</si>
  <si>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</si>
  <si>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</si>
  <si>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</si>
  <si>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</si>
  <si>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</si>
  <si>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</si>
  <si>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</si>
  <si>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</si>
  <si>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</si>
  <si>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</si>
  <si>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</si>
  <si>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</si>
  <si>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</si>
  <si>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</si>
  <si>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</si>
  <si>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</si>
  <si>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</si>
  <si>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</si>
  <si>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</si>
  <si>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</si>
  <si>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</si>
  <si>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</si>
  <si>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</si>
  <si>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</si>
  <si>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</si>
  <si>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</si>
  <si>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</si>
  <si>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</si>
  <si>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</si>
  <si>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</si>
  <si>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</si>
  <si>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</si>
  <si>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</si>
  <si>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</si>
  <si>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</si>
  <si>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</si>
  <si>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</si>
  <si>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</si>
  <si>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</si>
  <si>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</si>
  <si>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</si>
  <si>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</si>
  <si>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</si>
  <si>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</si>
  <si>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</si>
  <si>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</si>
  <si>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</si>
  <si>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</si>
  <si>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</si>
  <si>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</si>
  <si>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</si>
  <si>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</si>
  <si>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</si>
  <si>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</si>
  <si>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</si>
  <si>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</si>
  <si>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</si>
  <si>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</si>
  <si>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</si>
  <si>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</si>
  <si>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</si>
  <si>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</si>
  <si>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</si>
  <si>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</si>
  <si>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</si>
  <si>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</si>
  <si>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</si>
  <si>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</si>
  <si>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</si>
  <si>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</si>
  <si>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</si>
  <si>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</si>
  <si>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</si>
  <si>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</si>
  <si>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</si>
  <si>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</si>
  <si>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</si>
  <si>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</si>
  <si>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</si>
  <si>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</si>
  <si>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</si>
  <si>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</si>
  <si>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</si>
  <si>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</si>
  <si>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</si>
  <si>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</si>
  <si>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</si>
  <si>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</si>
  <si>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</si>
  <si>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</si>
  <si>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</si>
  <si>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</si>
  <si>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</si>
  <si>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</si>
  <si>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</si>
  <si>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</si>
  <si>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</si>
  <si>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</si>
  <si>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</si>
  <si>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</si>
  <si>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</si>
  <si>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</si>
  <si>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</si>
  <si>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</si>
  <si>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</si>
  <si>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</si>
  <si>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</si>
  <si>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</si>
  <si>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</si>
  <si>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</si>
  <si>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</si>
  <si>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</si>
  <si>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</si>
  <si>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</si>
  <si>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</si>
  <si>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</si>
  <si>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</si>
  <si>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</si>
  <si>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</si>
  <si>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</si>
  <si>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</si>
  <si>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</si>
  <si>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</si>
  <si>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</si>
  <si>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</si>
  <si>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</si>
  <si>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</si>
  <si>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</si>
  <si>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</si>
  <si>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</si>
  <si>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</si>
  <si>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</si>
  <si>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</si>
  <si>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</si>
  <si>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</si>
  <si>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</si>
  <si>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</si>
  <si>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</si>
  <si>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</si>
  <si>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</si>
  <si>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</si>
  <si>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</si>
  <si>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</si>
  <si>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</si>
  <si>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</si>
  <si>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</si>
  <si>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</si>
  <si>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</si>
  <si>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</si>
  <si>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</si>
  <si>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</si>
  <si>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</si>
  <si>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</si>
  <si>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</si>
  <si>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</si>
  <si>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</si>
  <si>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</si>
  <si>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</si>
  <si>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</si>
  <si>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</si>
  <si>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</si>
  <si>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</si>
  <si>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</si>
  <si>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</si>
  <si>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</si>
  <si>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</si>
  <si>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</si>
  <si>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</si>
  <si>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</si>
  <si>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</si>
  <si>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</si>
  <si>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</si>
  <si>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</si>
  <si>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</si>
  <si>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</si>
  <si>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</si>
  <si>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</si>
  <si>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</si>
  <si>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</si>
  <si>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</si>
  <si>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</si>
  <si>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</si>
  <si>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</si>
  <si>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</si>
  <si>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</si>
  <si>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</si>
  <si>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</si>
  <si>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</si>
  <si>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</si>
  <si>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</si>
  <si>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</si>
  <si>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</si>
  <si>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</si>
  <si>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</si>
  <si>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</si>
  <si>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</si>
  <si>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</si>
  <si>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</si>
  <si>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</si>
  <si>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</si>
  <si>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</si>
  <si>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</si>
  <si>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</si>
  <si>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</si>
  <si>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</si>
  <si>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</si>
  <si>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</si>
  <si>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</si>
  <si>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</si>
  <si>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</si>
  <si>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</si>
  <si>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</si>
  <si>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</si>
  <si>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</si>
  <si>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</si>
  <si>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</si>
  <si>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</si>
  <si>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</si>
  <si>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</si>
  <si>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</si>
  <si>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</si>
  <si>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</si>
  <si>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</si>
  <si>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</si>
  <si>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</si>
  <si>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</si>
  <si>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</si>
  <si>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</si>
  <si>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</si>
  <si>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</si>
  <si>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</si>
  <si>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</si>
  <si>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</si>
  <si>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</si>
  <si>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</si>
  <si>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</si>
  <si>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</si>
  <si>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</si>
  <si>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</si>
  <si>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</si>
  <si>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</si>
  <si>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</si>
  <si>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</si>
  <si>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</si>
  <si>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</si>
  <si>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</si>
  <si>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</si>
  <si>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</si>
  <si>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</si>
  <si>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</si>
  <si>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</si>
  <si>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</si>
  <si>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</si>
  <si>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</si>
  <si>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</si>
  <si>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</si>
  <si>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</si>
  <si>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</si>
  <si>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</si>
  <si>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</si>
  <si>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</si>
  <si>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</si>
  <si>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</si>
  <si>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</si>
  <si>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</si>
  <si>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</si>
  <si>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</si>
  <si>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</si>
  <si>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</si>
  <si>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</si>
  <si>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</si>
  <si>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</si>
  <si>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</si>
  <si>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</si>
  <si>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</si>
  <si>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</si>
  <si>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</si>
  <si>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</si>
  <si>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</si>
  <si>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</si>
  <si>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</si>
  <si>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</si>
  <si>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</si>
  <si>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</si>
  <si>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</si>
  <si>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</si>
  <si>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</si>
  <si>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</si>
  <si>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</si>
  <si>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</si>
  <si>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</si>
  <si>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</si>
  <si>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</si>
  <si>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</si>
  <si>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</si>
  <si>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</si>
  <si>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</si>
  <si>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</si>
  <si>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</si>
  <si>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</si>
  <si>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</si>
  <si>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</si>
  <si>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</si>
  <si>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</si>
  <si>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</si>
  <si>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</si>
  <si>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</si>
  <si>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</si>
  <si>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</si>
  <si>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</si>
  <si>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</si>
  <si>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</si>
  <si>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</si>
  <si>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</si>
  <si>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</si>
  <si>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</si>
  <si>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</si>
  <si>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</si>
  <si>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</si>
  <si>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</si>
  <si>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</si>
  <si>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</si>
  <si>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</si>
  <si>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</si>
  <si>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</si>
  <si>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</si>
  <si>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</si>
  <si>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</si>
  <si>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</si>
  <si>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</si>
  <si>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</si>
  <si>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</si>
  <si>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</si>
  <si>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</si>
  <si>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</si>
  <si>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</si>
  <si>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</si>
  <si>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</si>
  <si>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</si>
  <si>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</si>
  <si>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</si>
  <si>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</si>
  <si>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</si>
  <si>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</si>
  <si>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</si>
  <si>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</si>
  <si>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</si>
  <si>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</si>
  <si>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</si>
  <si>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</si>
  <si>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</si>
  <si>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</si>
  <si>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</si>
  <si>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</si>
  <si>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</si>
  <si>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</si>
  <si>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</si>
  <si>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</si>
  <si>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</si>
  <si>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</si>
  <si>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</si>
  <si>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</si>
  <si>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</si>
  <si>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</si>
  <si>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</si>
  <si>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</si>
  <si>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</si>
  <si>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</si>
  <si>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</si>
  <si>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</si>
  <si>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</si>
  <si>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</si>
  <si>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</si>
  <si>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</si>
  <si>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</si>
  <si>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</si>
  <si>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</si>
  <si>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</si>
  <si>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</si>
  <si>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</si>
  <si>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</si>
  <si>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</si>
  <si>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</si>
  <si>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</si>
  <si>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</si>
  <si>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</si>
  <si>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</si>
  <si>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</si>
  <si>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</si>
  <si>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</si>
  <si>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</si>
  <si>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</si>
  <si>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</si>
  <si>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</si>
  <si>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</si>
  <si>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</si>
  <si>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</si>
  <si>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</si>
  <si>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</si>
  <si>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</si>
  <si>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</si>
  <si>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</si>
  <si>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</si>
  <si>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</si>
  <si>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</si>
  <si>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</si>
  <si>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</si>
  <si>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</si>
  <si>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</si>
  <si>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</si>
  <si>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</si>
  <si>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</si>
  <si>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</si>
  <si>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</si>
  <si>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</si>
  <si>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</si>
  <si>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</si>
  <si>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</si>
  <si>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</si>
  <si>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</si>
  <si>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</si>
  <si>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</si>
  <si>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</si>
  <si>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</si>
  <si>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</si>
  <si>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</si>
  <si>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</si>
  <si>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</si>
  <si>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</si>
  <si>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</si>
  <si>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</si>
  <si>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</si>
  <si>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</si>
  <si>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</si>
  <si>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</si>
  <si>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</si>
  <si>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</si>
  <si>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</si>
  <si>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</si>
  <si>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</si>
  <si>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</si>
  <si>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</si>
  <si>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</si>
  <si>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</si>
  <si>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</si>
  <si>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</si>
  <si>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</si>
  <si>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</si>
  <si>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</si>
  <si>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</si>
  <si>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</si>
  <si>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</si>
  <si>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</si>
  <si>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</si>
  <si>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</si>
  <si>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</si>
  <si>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</si>
  <si>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</si>
  <si>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</si>
  <si>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</si>
  <si>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</si>
  <si>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</si>
  <si>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</si>
  <si>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</si>
  <si>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</si>
  <si>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</si>
  <si>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</si>
  <si>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</si>
  <si>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</si>
  <si>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</si>
  <si>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</si>
  <si>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</si>
  <si>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</si>
  <si>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</si>
  <si>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</si>
  <si>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</si>
  <si>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</si>
  <si>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</si>
  <si>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</si>
  <si>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</si>
  <si>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</si>
  <si>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</si>
  <si>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</si>
  <si>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</si>
  <si>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</si>
  <si>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</si>
  <si>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</si>
  <si>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</si>
  <si>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</si>
  <si>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</si>
  <si>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</si>
  <si>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</si>
  <si>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</si>
  <si>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</si>
  <si>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</si>
  <si>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</si>
  <si>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</si>
  <si>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</si>
  <si>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</si>
  <si>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</si>
  <si>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</si>
  <si>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</si>
  <si>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</si>
  <si>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</si>
  <si>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</si>
  <si>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</si>
  <si>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</si>
  <si>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</si>
  <si>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</si>
  <si>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</si>
  <si>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</si>
  <si>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</si>
  <si>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</si>
  <si>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</si>
  <si>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</si>
  <si>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</si>
  <si>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</si>
  <si>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</si>
  <si>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</si>
  <si>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</si>
  <si>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</si>
  <si>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</si>
  <si>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</si>
  <si>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</si>
  <si>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</si>
  <si>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</si>
  <si>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</si>
  <si>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</si>
  <si>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</si>
  <si>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</si>
  <si>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</si>
  <si>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</si>
  <si>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</si>
  <si>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</si>
  <si>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</si>
  <si>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</si>
  <si>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</si>
  <si>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</si>
  <si>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</si>
  <si>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</si>
  <si>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</si>
  <si>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</si>
  <si>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</si>
  <si>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</si>
  <si>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</si>
  <si>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</si>
  <si>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</si>
  <si>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</si>
  <si>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</si>
  <si>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</si>
  <si>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</si>
  <si>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</si>
  <si>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</si>
  <si>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</si>
  <si>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</si>
  <si>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</si>
  <si>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</si>
  <si>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</si>
  <si>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</si>
  <si>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</si>
  <si>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</si>
  <si>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</si>
  <si>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</si>
  <si>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</si>
  <si>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</si>
  <si>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</si>
  <si>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</si>
  <si>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</si>
  <si>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</si>
  <si>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</si>
  <si>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</si>
  <si>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</si>
  <si>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</si>
  <si>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</si>
  <si>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</si>
  <si>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</si>
  <si>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</si>
  <si>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</si>
  <si>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</si>
  <si>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</si>
  <si>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</si>
  <si>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</si>
  <si>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</si>
  <si>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</si>
  <si>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</si>
  <si>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</si>
  <si>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</si>
  <si>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</si>
  <si>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</si>
  <si>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</si>
  <si>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</si>
  <si>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</si>
  <si>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</si>
  <si>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</si>
  <si>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</si>
  <si>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</si>
  <si>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</si>
  <si>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</si>
  <si>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</si>
  <si>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</si>
  <si>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</si>
  <si>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</si>
  <si>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</si>
  <si>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</si>
  <si>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</si>
  <si>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</si>
  <si>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</si>
  <si>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</si>
  <si>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</si>
  <si>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</si>
  <si>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</si>
  <si>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</si>
  <si>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</si>
  <si>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</si>
  <si>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</si>
  <si>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</si>
  <si>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</si>
  <si>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</si>
  <si>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</si>
  <si>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</si>
  <si>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</si>
  <si>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</si>
  <si>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</si>
  <si>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</si>
  <si>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</si>
  <si>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</si>
  <si>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</si>
  <si>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</si>
  <si>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</si>
  <si>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</si>
  <si>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</si>
  <si>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</si>
  <si>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</si>
  <si>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</si>
  <si>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</si>
  <si>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</si>
  <si>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</si>
  <si>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</si>
  <si>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</si>
  <si>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</si>
  <si>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</si>
  <si>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</si>
  <si>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</si>
  <si>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</si>
  <si>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</si>
  <si>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</si>
  <si>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</si>
  <si>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</si>
  <si>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</si>
  <si>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</si>
  <si>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</si>
  <si>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</si>
  <si>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</si>
  <si>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</si>
  <si>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</si>
  <si>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</si>
  <si>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</si>
  <si>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</si>
  <si>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</si>
  <si>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</si>
  <si>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</si>
  <si>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</si>
  <si>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</si>
  <si>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</si>
  <si>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</si>
  <si>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</si>
  <si>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</si>
  <si>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</si>
  <si>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</si>
  <si>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</si>
  <si>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</si>
  <si>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</si>
  <si>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</si>
  <si>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</si>
  <si>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</si>
  <si>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</si>
  <si>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</si>
  <si>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</si>
  <si>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</si>
  <si>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</si>
  <si>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</si>
  <si>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</si>
  <si>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</si>
  <si>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</si>
  <si>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</si>
  <si>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</si>
  <si>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</si>
  <si>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</si>
  <si>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</si>
  <si>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</si>
  <si>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</si>
  <si>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</si>
  <si>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</si>
  <si>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</si>
  <si>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</si>
  <si>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</si>
  <si>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</si>
  <si>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</si>
  <si>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</si>
  <si>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</si>
  <si>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</si>
  <si>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</si>
  <si>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</si>
  <si>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</si>
  <si>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</si>
  <si>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</si>
  <si>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</si>
  <si>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</si>
  <si>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</si>
  <si>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</si>
  <si>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</si>
  <si>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</si>
  <si>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</si>
  <si>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</si>
  <si>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</si>
  <si>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</si>
  <si>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</si>
  <si>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</si>
  <si>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</si>
  <si>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</si>
  <si>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</si>
  <si>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</si>
  <si>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</si>
  <si>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</si>
  <si>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</si>
  <si>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</si>
  <si>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</si>
  <si>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</si>
  <si>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</si>
  <si>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</si>
  <si>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</si>
  <si>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</si>
  <si>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</si>
  <si>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</si>
  <si>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</si>
  <si>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</si>
  <si>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</si>
  <si>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</si>
  <si>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</si>
  <si>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</si>
  <si>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</si>
  <si>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</si>
  <si>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</si>
  <si>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</si>
  <si>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</si>
  <si>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</si>
  <si>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</si>
  <si>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</si>
  <si>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</si>
  <si>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</si>
  <si>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</si>
  <si>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</si>
  <si>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</si>
  <si>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</si>
  <si>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</si>
  <si>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</si>
  <si>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</si>
  <si>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</si>
  <si>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</si>
  <si>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</si>
  <si>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</si>
  <si>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</si>
  <si>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</si>
  <si>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</si>
  <si>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</si>
  <si>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</si>
  <si>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</si>
  <si>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</si>
  <si>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</si>
  <si>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</si>
  <si>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</si>
  <si>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</si>
  <si>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</si>
  <si>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</si>
  <si>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</si>
  <si>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</si>
  <si>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</si>
  <si>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</si>
  <si>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</si>
  <si>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</si>
  <si>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</si>
  <si>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</si>
  <si>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</si>
  <si>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</si>
  <si>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</si>
  <si>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</si>
  <si>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</si>
  <si>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</si>
  <si>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</si>
  <si>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</si>
  <si>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</si>
  <si>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</si>
  <si>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</si>
  <si>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</si>
  <si>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</si>
  <si>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</si>
  <si>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</si>
  <si>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</si>
  <si>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</si>
  <si>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</si>
  <si>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</si>
  <si>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</si>
  <si>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</si>
  <si>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</si>
  <si>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</si>
  <si>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</si>
  <si>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</si>
  <si>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</si>
  <si>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</si>
  <si>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</si>
  <si>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</si>
  <si>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</si>
  <si>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</si>
  <si>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</si>
  <si>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</si>
  <si>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</si>
  <si>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</si>
  <si>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</si>
  <si>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</si>
  <si>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</si>
  <si>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</si>
  <si>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</si>
  <si>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</si>
  <si>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</si>
  <si>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</si>
  <si>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</si>
  <si>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</si>
  <si>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</si>
  <si>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</si>
  <si>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</si>
  <si>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</si>
  <si>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</si>
  <si>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</si>
  <si>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</si>
  <si>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</si>
  <si>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</si>
  <si>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</si>
  <si>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</si>
  <si>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</si>
  <si>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</si>
  <si>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</si>
  <si>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</si>
  <si>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</si>
  <si>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</si>
  <si>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</si>
  <si>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</si>
  <si>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</si>
  <si>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</si>
  <si>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</si>
  <si>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</si>
  <si>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</si>
  <si>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</si>
  <si>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</si>
  <si>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</si>
  <si>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</si>
  <si>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</si>
  <si>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</si>
  <si>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</si>
  <si>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</si>
  <si>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</si>
  <si>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</si>
  <si>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</si>
  <si>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</si>
  <si>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</si>
  <si>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</si>
  <si>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</si>
  <si>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</si>
  <si>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</si>
  <si>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</si>
  <si>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</si>
  <si>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</si>
  <si>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</si>
  <si>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</si>
  <si>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</si>
  <si>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</si>
  <si>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</si>
  <si>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</si>
  <si>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</si>
  <si>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</si>
  <si>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</si>
  <si>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</si>
  <si>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</si>
  <si>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</si>
  <si>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</si>
  <si>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</si>
  <si>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</si>
  <si>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</si>
  <si>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</si>
  <si>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</si>
  <si>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</si>
  <si>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</si>
  <si>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</si>
  <si>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</si>
  <si>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</si>
  <si>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</si>
  <si>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</si>
  <si>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</si>
  <si>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</si>
  <si>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</si>
  <si>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</si>
  <si>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</si>
  <si>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</si>
  <si>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</si>
  <si>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</si>
  <si>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</si>
  <si>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</si>
  <si>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</si>
  <si>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</si>
  <si>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</si>
  <si>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</si>
  <si>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</si>
  <si>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</si>
  <si>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</si>
  <si>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</si>
  <si>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</si>
  <si>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</si>
  <si>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</si>
  <si>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</si>
  <si>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</si>
  <si>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</si>
  <si>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</si>
  <si>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</si>
  <si>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</si>
  <si>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</si>
  <si>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</si>
  <si>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</si>
  <si>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</si>
  <si>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</si>
  <si>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</si>
  <si>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</si>
  <si>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</si>
  <si>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</si>
  <si>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</si>
  <si>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</si>
  <si>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</si>
  <si>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</si>
  <si>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</si>
  <si>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</si>
  <si>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</si>
  <si>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</si>
  <si>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</si>
  <si>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</si>
  <si>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</si>
  <si>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</si>
  <si>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</si>
  <si>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</si>
  <si>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</si>
  <si>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</si>
  <si>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</si>
  <si>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</si>
  <si>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</si>
  <si>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</si>
  <si>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</si>
  <si>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</si>
  <si>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</si>
  <si>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</si>
  <si>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</si>
  <si>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</si>
  <si>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</si>
  <si>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</si>
  <si>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</si>
  <si>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</si>
  <si>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</si>
  <si>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</si>
  <si>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</si>
  <si>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</si>
  <si>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</si>
  <si>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</si>
  <si>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</si>
  <si>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</si>
  <si>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</si>
  <si>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</si>
  <si>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</si>
  <si>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</si>
  <si>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</si>
  <si>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</si>
  <si>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</si>
  <si>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</si>
  <si>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</si>
  <si>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</si>
  <si>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</si>
  <si>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</si>
  <si>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</si>
  <si>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</si>
  <si>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</si>
  <si>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</si>
  <si>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</si>
  <si>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</si>
  <si>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</si>
  <si>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</si>
  <si>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</si>
  <si>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</si>
  <si>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</si>
  <si>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</si>
  <si>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</si>
  <si>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</si>
  <si>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</si>
  <si>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</si>
  <si>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</si>
  <si>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</si>
  <si>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</si>
  <si>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</si>
  <si>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</si>
  <si>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</si>
  <si>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</si>
  <si>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</si>
  <si>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</si>
  <si>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</si>
  <si>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</si>
  <si>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</si>
  <si>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</si>
  <si>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</si>
  <si>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</si>
  <si>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</si>
  <si>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</si>
  <si>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</si>
  <si>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</si>
  <si>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</si>
  <si>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</si>
  <si>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</si>
  <si>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</si>
  <si>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</si>
  <si>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</si>
  <si>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</si>
  <si>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</si>
  <si>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</si>
  <si>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</si>
  <si>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</si>
  <si>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</si>
  <si>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</si>
  <si>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</si>
  <si>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</si>
  <si>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</si>
  <si>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</si>
  <si>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</si>
  <si>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</si>
  <si>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</si>
  <si>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</si>
  <si>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</si>
  <si>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</si>
  <si>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</si>
  <si>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</si>
  <si>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</si>
  <si>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</si>
  <si>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</si>
  <si>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</si>
  <si>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</si>
  <si>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</si>
  <si>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</si>
  <si>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</si>
  <si>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</si>
  <si>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</si>
  <si>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</si>
  <si>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</si>
  <si>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</si>
  <si>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</si>
  <si>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</si>
  <si>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</si>
  <si>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</si>
  <si>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</si>
  <si>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</si>
  <si>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</si>
  <si>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</si>
  <si>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</si>
  <si>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</si>
  <si>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</si>
  <si>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</si>
  <si>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</si>
  <si>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</si>
  <si>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</si>
  <si>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</si>
  <si>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</si>
  <si>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</si>
  <si>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</si>
  <si>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</si>
  <si>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</si>
  <si>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</si>
  <si>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</si>
  <si>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</si>
  <si>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</si>
  <si>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</si>
  <si>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</si>
  <si>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</si>
  <si>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</si>
  <si>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</si>
  <si>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</si>
  <si>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</si>
  <si>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</si>
  <si>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</si>
  <si>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</si>
  <si>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</si>
  <si>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</si>
  <si>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</si>
  <si>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</si>
  <si>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</si>
  <si>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</si>
  <si>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</si>
  <si>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</si>
  <si>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</si>
  <si>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</si>
  <si>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</si>
  <si>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</si>
  <si>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</si>
  <si>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</si>
  <si>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</si>
  <si>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</si>
  <si>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</si>
  <si>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</si>
  <si>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</si>
  <si>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</si>
  <si>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</si>
  <si>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</si>
  <si>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</si>
  <si>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</si>
  <si>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</si>
  <si>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</si>
  <si>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</si>
  <si>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</si>
  <si>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</si>
  <si>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</si>
  <si>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</si>
  <si>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</si>
  <si>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</si>
  <si>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</si>
  <si>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</si>
  <si>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</si>
  <si>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</si>
  <si>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</si>
  <si>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</si>
  <si>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</si>
  <si>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</si>
  <si>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</si>
  <si>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</si>
  <si>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</si>
  <si>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</si>
  <si>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</si>
  <si>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</si>
  <si>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</si>
  <si>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</si>
  <si>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</si>
  <si>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</si>
  <si>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</si>
  <si>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</si>
  <si>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</si>
  <si>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</si>
  <si>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</si>
  <si>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</si>
  <si>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</si>
  <si>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</si>
  <si>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</si>
  <si>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</si>
  <si>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</si>
  <si>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</si>
  <si>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</si>
  <si>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</si>
  <si>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</si>
  <si>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</si>
  <si>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</si>
  <si>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</si>
  <si>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</si>
  <si>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</si>
  <si>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</si>
  <si>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</si>
  <si>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</si>
  <si>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</si>
  <si>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</si>
  <si>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</si>
  <si>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</si>
  <si>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</si>
  <si>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</si>
  <si>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</si>
  <si>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</si>
  <si>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</si>
  <si>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</si>
  <si>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</si>
  <si>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</si>
  <si>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</si>
  <si>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</si>
  <si>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</si>
  <si>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</si>
  <si>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</si>
  <si>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</si>
  <si>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</si>
  <si>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</si>
  <si>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</si>
  <si>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</si>
  <si>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</si>
  <si>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</si>
  <si>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</si>
  <si>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</si>
  <si>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</si>
  <si>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</si>
  <si>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</si>
  <si>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</si>
  <si>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</si>
  <si>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</si>
  <si>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</si>
  <si>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</si>
  <si>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</si>
  <si>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</si>
  <si>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</si>
  <si>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</si>
  <si>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</si>
  <si>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</si>
  <si>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</si>
  <si>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</si>
  <si>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</si>
  <si>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</si>
  <si>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</si>
  <si>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</si>
  <si>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</si>
  <si>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</si>
  <si>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</si>
  <si>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</si>
  <si>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</si>
  <si>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</si>
  <si>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</si>
  <si>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</si>
  <si>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</si>
  <si>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</si>
  <si>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</si>
  <si>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</si>
  <si>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</si>
  <si>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</si>
  <si>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</si>
  <si>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</si>
  <si>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</si>
  <si>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</si>
  <si>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</si>
  <si>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</si>
  <si>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</si>
  <si>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</si>
  <si>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</si>
  <si>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</si>
  <si>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</si>
  <si>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</si>
  <si>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</si>
  <si>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</si>
  <si>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</si>
  <si>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</si>
  <si>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</si>
  <si>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</si>
  <si>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</si>
  <si>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</si>
  <si>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</si>
  <si>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</si>
  <si>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</si>
  <si>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</si>
  <si>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</si>
  <si>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</si>
  <si>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</si>
  <si>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</si>
  <si>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</si>
  <si>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</si>
  <si>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</si>
  <si>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</si>
  <si>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</si>
  <si>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</si>
  <si>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</si>
  <si>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</si>
  <si>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</si>
  <si>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</si>
  <si>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</si>
  <si>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</si>
  <si>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</si>
  <si>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</si>
  <si>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</si>
  <si>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</si>
  <si>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</si>
  <si>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</si>
  <si>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</si>
  <si>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</si>
  <si>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</si>
  <si>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</si>
  <si>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</si>
  <si>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</si>
  <si>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</si>
  <si>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</si>
  <si>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</si>
  <si>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</si>
  <si>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</si>
  <si>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</si>
  <si>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</si>
  <si>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</si>
  <si>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</si>
  <si>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</si>
  <si>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</si>
  <si>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</si>
  <si>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</si>
  <si>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</si>
  <si>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</si>
  <si>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</si>
  <si>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</si>
  <si>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</si>
  <si>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</si>
  <si>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</si>
  <si>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</si>
  <si>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</si>
  <si>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</si>
  <si>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</si>
  <si>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</si>
  <si>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</si>
  <si>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</si>
  <si>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</si>
  <si>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</si>
  <si>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</si>
  <si>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</si>
  <si>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</si>
  <si>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</si>
  <si>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</si>
  <si>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</si>
  <si>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</si>
  <si>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</si>
  <si>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</si>
  <si>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</si>
  <si>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</si>
  <si>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</si>
  <si>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</si>
  <si>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</si>
  <si>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</si>
  <si>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</si>
  <si>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</si>
  <si>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</si>
  <si>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</si>
  <si>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</si>
  <si>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</si>
  <si>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</si>
  <si>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</si>
  <si>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</si>
  <si>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</si>
  <si>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</si>
  <si>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</si>
  <si>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</si>
  <si>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</si>
  <si>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</si>
  <si>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</si>
  <si>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</si>
  <si>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</si>
  <si>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</si>
  <si>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</si>
  <si>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</si>
  <si>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</si>
  <si>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</si>
  <si>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</si>
  <si>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</si>
  <si>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</si>
  <si>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</si>
  <si>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</si>
  <si>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</si>
  <si>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</si>
  <si>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</si>
  <si>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</si>
  <si>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</si>
  <si>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</si>
  <si>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</si>
  <si>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</si>
  <si>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</si>
  <si>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</si>
  <si>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</si>
  <si>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</si>
  <si>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</si>
  <si>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</si>
  <si>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</si>
  <si>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</si>
  <si>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</si>
  <si>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</si>
  <si>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</si>
  <si>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</si>
  <si>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</si>
  <si>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</si>
  <si>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</si>
  <si>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</si>
  <si>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</si>
  <si>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</si>
  <si>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</si>
  <si>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</si>
  <si>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</si>
  <si>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</si>
  <si>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</si>
  <si>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</si>
  <si>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</si>
  <si>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</si>
  <si>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</si>
  <si>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</si>
  <si>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</si>
  <si>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</si>
  <si>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</si>
  <si>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</si>
  <si>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</si>
  <si>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</si>
  <si>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</si>
  <si>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</si>
  <si>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</si>
  <si>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</si>
  <si>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</si>
  <si>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</si>
  <si>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</si>
  <si>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</si>
  <si>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</si>
  <si>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</si>
  <si>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</si>
  <si>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</si>
  <si>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</si>
  <si>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</si>
  <si>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</si>
  <si>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</si>
  <si>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</si>
  <si>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</si>
  <si>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</si>
  <si>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</si>
  <si>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</si>
  <si>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</si>
  <si>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</si>
  <si>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</si>
  <si>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</si>
  <si>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</si>
  <si>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</si>
  <si>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</si>
  <si>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</si>
  <si>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</si>
  <si>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</si>
  <si>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</si>
  <si>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</si>
  <si>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</si>
  <si>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</si>
  <si>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</si>
  <si>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</si>
  <si>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</si>
  <si>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</si>
  <si>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</si>
  <si>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</si>
  <si>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</si>
  <si>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</si>
  <si>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</si>
  <si>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</si>
  <si>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</si>
  <si>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</si>
  <si>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</si>
  <si>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</si>
  <si>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</si>
  <si>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</si>
  <si>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</si>
  <si>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</si>
  <si>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</si>
  <si>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</si>
  <si>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</si>
  <si>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</si>
  <si>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</si>
  <si>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</si>
  <si>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</si>
  <si>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</si>
  <si>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</si>
  <si>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</si>
  <si>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</si>
  <si>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</si>
  <si>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</si>
  <si>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</si>
  <si>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</si>
  <si>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</si>
  <si>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</si>
  <si>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</si>
  <si>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</si>
  <si>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</si>
  <si>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</si>
  <si>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</si>
  <si>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</si>
  <si>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</si>
  <si>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</si>
  <si>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</si>
  <si>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</si>
  <si>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</si>
  <si>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</si>
  <si>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</si>
  <si>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</si>
  <si>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</si>
  <si>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</si>
  <si>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</si>
  <si>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</si>
  <si>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</si>
  <si>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</si>
  <si>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</si>
  <si>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</si>
  <si>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</si>
  <si>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</si>
  <si>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</si>
  <si>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</si>
  <si>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</si>
  <si>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</si>
  <si>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</si>
  <si>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</si>
  <si>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</si>
  <si>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</si>
  <si>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</si>
  <si>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</si>
  <si>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</si>
  <si>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</si>
  <si>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</si>
  <si>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</si>
  <si>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</si>
  <si>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</si>
  <si>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</si>
  <si>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</si>
  <si>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</si>
  <si>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</si>
  <si>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</si>
  <si>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</si>
  <si>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</si>
  <si>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</si>
  <si>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</si>
  <si>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</si>
  <si>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</si>
  <si>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</si>
  <si>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</si>
  <si>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</si>
  <si>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</si>
  <si>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</si>
  <si>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</si>
  <si>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</si>
  <si>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</si>
  <si>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</si>
  <si>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</si>
  <si>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</si>
  <si>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</si>
  <si>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</si>
  <si>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</si>
  <si>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</si>
  <si>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</si>
  <si>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</si>
  <si>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</si>
  <si>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</si>
  <si>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</si>
  <si>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</si>
  <si>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</si>
  <si>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</si>
  <si>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</si>
  <si>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</si>
  <si>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</si>
  <si>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</si>
  <si>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</si>
  <si>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</si>
  <si>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</si>
  <si>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</si>
  <si>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</si>
  <si>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</si>
  <si>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</si>
  <si>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</si>
  <si>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</si>
  <si>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</si>
  <si>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</si>
  <si>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</si>
  <si>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</si>
  <si>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</si>
  <si>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</si>
  <si>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</si>
  <si>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</si>
  <si>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</si>
  <si>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</si>
  <si>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</si>
  <si>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</si>
  <si>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</si>
  <si>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</si>
  <si>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</si>
  <si>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</si>
  <si>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</si>
  <si>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</si>
  <si>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</si>
  <si>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</si>
  <si>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</si>
  <si>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</si>
  <si>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</si>
  <si>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</si>
  <si>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</si>
  <si>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</si>
  <si>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</si>
  <si>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</si>
  <si>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</si>
  <si>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</si>
  <si>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</si>
  <si>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</si>
  <si>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</si>
  <si>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</si>
  <si>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</si>
  <si>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</si>
  <si>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</si>
  <si>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</si>
  <si>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</si>
  <si>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</si>
  <si>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</si>
  <si>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</si>
  <si>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</si>
  <si>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</si>
  <si>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</si>
  <si>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</si>
  <si>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</si>
  <si>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</si>
  <si>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</si>
  <si>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</si>
  <si>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</si>
  <si>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</si>
  <si>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</si>
  <si>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</si>
  <si>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</si>
  <si>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</si>
  <si>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</si>
  <si>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</si>
  <si>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</si>
  <si>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</si>
  <si>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</si>
  <si>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</si>
  <si>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</si>
  <si>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</si>
  <si>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</si>
  <si>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</si>
  <si>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</si>
  <si>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</si>
  <si>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</si>
  <si>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</si>
  <si>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</si>
  <si>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</si>
  <si>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</si>
  <si>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</si>
  <si>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</si>
  <si>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</si>
  <si>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</si>
  <si>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</si>
  <si>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</si>
  <si>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</si>
  <si>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</si>
  <si>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</si>
  <si>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</si>
  <si>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</si>
  <si>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</si>
  <si>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</si>
  <si>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</si>
  <si>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</si>
  <si>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</si>
  <si>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</si>
  <si>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</si>
  <si>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</si>
  <si>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</si>
  <si>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</si>
  <si>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</si>
  <si>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</si>
  <si>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</si>
  <si>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</si>
  <si>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</si>
  <si>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</si>
  <si>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</si>
  <si>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</si>
  <si>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</si>
  <si>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</si>
  <si>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</si>
  <si>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</si>
  <si>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</si>
  <si>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</si>
  <si>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</si>
  <si>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</si>
  <si>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</si>
  <si>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</si>
  <si>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</si>
  <si>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</si>
  <si>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</si>
  <si>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</si>
  <si>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</si>
  <si>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</si>
  <si>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</si>
  <si>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</si>
  <si>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</si>
  <si>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</si>
  <si>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</si>
  <si>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</si>
  <si>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</si>
  <si>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</si>
  <si>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</si>
  <si>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</si>
  <si>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</si>
  <si>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</si>
  <si>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</si>
  <si>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</si>
  <si>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</si>
  <si>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</si>
  <si>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</si>
  <si>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</si>
  <si>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</si>
  <si>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</si>
  <si>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</si>
  <si>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</si>
  <si>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</si>
  <si>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</si>
  <si>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</si>
  <si>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</si>
  <si>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</si>
  <si>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</si>
  <si>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</si>
  <si>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</si>
  <si>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</si>
  <si>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</si>
  <si>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</si>
  <si>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</si>
  <si>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</si>
  <si>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</si>
  <si>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</si>
  <si>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</si>
  <si>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</si>
  <si>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</si>
  <si>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</si>
  <si>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</si>
  <si>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</si>
  <si>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</si>
  <si>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</si>
  <si>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</si>
  <si>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</si>
  <si>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</si>
  <si>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</si>
  <si>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</si>
  <si>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</si>
  <si>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</si>
  <si>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</si>
  <si>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</si>
  <si>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</si>
  <si>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</si>
  <si>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</si>
  <si>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</si>
  <si>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</si>
  <si>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</si>
  <si>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</si>
  <si>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</si>
  <si>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</si>
  <si>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</si>
  <si>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</si>
  <si>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</si>
  <si>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</si>
  <si>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</si>
  <si>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</si>
  <si>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</si>
  <si>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</si>
  <si>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</si>
  <si>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</si>
  <si>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</si>
  <si>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</si>
  <si>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</si>
  <si>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</si>
  <si>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</si>
  <si>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</si>
  <si>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</si>
  <si>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</si>
  <si>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</si>
  <si>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</si>
  <si>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</si>
  <si>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</si>
  <si>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</si>
  <si>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</si>
  <si>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</si>
  <si>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</si>
  <si>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</si>
  <si>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</si>
  <si>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</si>
  <si>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</si>
  <si>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</si>
  <si>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</si>
  <si>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</si>
  <si>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</si>
  <si>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</si>
  <si>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</si>
  <si>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</si>
  <si>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</si>
  <si>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</si>
  <si>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</si>
  <si>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</si>
  <si>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</si>
  <si>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</si>
  <si>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</si>
  <si>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</si>
  <si>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</si>
  <si>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</si>
  <si>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</si>
  <si>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</si>
  <si>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</si>
  <si>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</si>
  <si>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</si>
  <si>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</si>
  <si>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</si>
  <si>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</si>
  <si>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</si>
  <si>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</si>
  <si>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</si>
  <si>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</si>
  <si>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</si>
  <si>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</si>
  <si>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</si>
  <si>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</si>
  <si>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</si>
  <si>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</si>
  <si>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</si>
  <si>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</si>
  <si>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</si>
  <si>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</si>
  <si>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</si>
  <si>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</si>
  <si>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</si>
  <si>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</si>
  <si>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</si>
  <si>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</si>
  <si>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</si>
  <si>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</si>
  <si>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</si>
  <si>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</si>
  <si>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</si>
  <si>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</si>
  <si>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</si>
  <si>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</si>
  <si>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</si>
  <si>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</si>
  <si>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</si>
  <si>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</si>
  <si>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</si>
  <si>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</si>
  <si>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</si>
  <si>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</si>
  <si>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</si>
  <si>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</si>
  <si>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</si>
  <si>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</si>
  <si>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</si>
  <si>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</si>
  <si>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</si>
  <si>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</si>
  <si>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</si>
  <si>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</si>
  <si>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</si>
  <si>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</si>
  <si>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</si>
  <si>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</si>
  <si>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</si>
  <si>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</si>
  <si>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</si>
  <si>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</si>
  <si>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</si>
  <si>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</si>
  <si>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</si>
  <si>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</si>
  <si>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</si>
  <si>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</si>
  <si>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</si>
  <si>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</si>
  <si>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</si>
  <si>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</si>
  <si>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</si>
  <si>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</si>
  <si>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</si>
  <si>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</si>
  <si>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</si>
  <si>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</si>
  <si>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</si>
  <si>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</si>
  <si>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</si>
  <si>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</si>
  <si>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</si>
  <si>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</si>
  <si>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</si>
  <si>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</si>
  <si>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Ministry of Agriculture</t>
  </si>
  <si>
    <t>Art. 1.1</t>
  </si>
  <si>
    <t>Art. 12</t>
  </si>
  <si>
    <t>7 (top)</t>
  </si>
  <si>
    <t>Art. 4.1 (d)</t>
  </si>
  <si>
    <t>Art. 4.1</t>
  </si>
  <si>
    <t>3 (middle)</t>
  </si>
  <si>
    <t>Unauthorized use of the concession area</t>
  </si>
  <si>
    <t>Art. 4.10</t>
  </si>
  <si>
    <t>Art. 13</t>
  </si>
  <si>
    <t>Art. 16</t>
  </si>
  <si>
    <t>In the event of dispute, both parties will do their utmost to resolve the dispute amicably and to their mutual satisfaction. If they are unable to achieve such a settlement, the dispute shall be referred to Ethiopian Federal Court.</t>
  </si>
  <si>
    <t>Art. 17</t>
  </si>
  <si>
    <t>7 (middle)</t>
  </si>
  <si>
    <t>7 (bottom)</t>
  </si>
  <si>
    <t>2 (bottom)</t>
  </si>
  <si>
    <t>Arts. 4.6, 10.4</t>
  </si>
  <si>
    <t>5 (top)</t>
  </si>
  <si>
    <t>Art. 6.2</t>
  </si>
  <si>
    <t>Art. 3.2</t>
  </si>
  <si>
    <t>3 (top)</t>
  </si>
  <si>
    <t>The governing law for operations under the agreement shall be the laws of Ethiopia</t>
  </si>
  <si>
    <t>Art. 6.4</t>
  </si>
  <si>
    <t>Conditions of force majeure shall be governed by the Ethiopian Civil Code</t>
  </si>
  <si>
    <t>Toren Agro Industries PLC</t>
  </si>
  <si>
    <t>H.no 173, Kebele 02, Kirkos sub city, Addis Ababa, Ethiopia</t>
  </si>
  <si>
    <t>Gambela Regional State, Agnuwak Zone, Goge District, Goge-Gebriele kebele</t>
  </si>
  <si>
    <t>Cotton as a principle investment and soy bean as a rotational crop development</t>
  </si>
  <si>
    <t>8 (middle)</t>
  </si>
  <si>
    <t>4 (top)</t>
  </si>
  <si>
    <t>Other - Access to Ethiopian Facilities</t>
  </si>
  <si>
    <t>3 (middle), 6 (bottom)</t>
  </si>
  <si>
    <t>6 (bottom)</t>
  </si>
  <si>
    <t>8 (top)</t>
  </si>
  <si>
    <t>Dividing the leased land among shareholders to develop in an independent way or subleasing to any party is strictly forbidden and shall result in the termination of the lease</t>
  </si>
  <si>
    <t>Land Lease Agreement</t>
  </si>
  <si>
    <t>Signature page</t>
  </si>
  <si>
    <t>Tefera Derbew, Ethiopia</t>
  </si>
  <si>
    <t xml:space="preserve">25 years </t>
  </si>
  <si>
    <t>Arts. 2.1, 19</t>
  </si>
  <si>
    <t>2 (top), 8 (middle)</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</si>
  <si>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</si>
  <si>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Arts. 2.1, 8</t>
  </si>
  <si>
    <t>2 (top), 5 (bottom)</t>
  </si>
  <si>
    <t>6,000 hectares. Toren Agro Industries has the right to get additional land based on its performance, accomplishment and needs.</t>
  </si>
  <si>
    <t>Arts. 1.1, 3.5</t>
  </si>
  <si>
    <t>Arts. 6.6, 14</t>
  </si>
  <si>
    <t>5 (middle), 7 (middle)</t>
  </si>
  <si>
    <t xml:space="preserve">The Government shall ensure that Toren Agro Industries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Toren Agro Industries. The Government shall protect the right of Toren Agro Industries to the peaceful possession, use and quiet enjoyment of the leased area. </t>
  </si>
  <si>
    <t xml:space="preserve">4 (bottom) </t>
  </si>
  <si>
    <t>The Government undertakes to provide special investment privileges such as exemptions from taxation, import duties of capital goods, and repatriation of capital and profits granted under the investment laws of Ethiopia</t>
  </si>
  <si>
    <t xml:space="preserve">There shall be a 3-year grace period for the land rent, where the rent during this period will be prorated over the remaining years annually. After the first 3 years, the annual lease rate shall be birr 948,000 (or birr 158 per hectare). The total amount payable under the agreement shall be birr 23,700,000. Toren Agro Industries is also required to make a 1-year down payment to the Government. The Government reserves the right to revise the lease payment rate as the need may arise. </t>
  </si>
  <si>
    <t>Arts. 2.2.1, 2.2.2, 2.2.4, 2.2.5, 5.5</t>
  </si>
  <si>
    <t>2 (top), 2 (middle), 4 (bottom)</t>
  </si>
  <si>
    <t>Toren Agro Industries has an obligation to conduct an environmental impact assessment and deliver the report within 3 months of execution of agreement</t>
  </si>
  <si>
    <t>The Ministry of Agriculture has an obligation to arrange access and use of facilities of the Government and Regional State Research centers for soil testing and mapping purposes, for a fee</t>
  </si>
  <si>
    <t>Upon entering into this agreement, Toren Agro Industries shall submit an advance action plan with regards to the use of the leased land to the Government. Toren Agro Industries has to execute all development activities as per the agreed business plan. Change to or deviation from the business plan must be reported with justification to the Government.</t>
  </si>
  <si>
    <t>Arts. 4.3, 4.5</t>
  </si>
  <si>
    <t>Toren Agro Industries is expected to start developing the land within 6 months from the date of execution of the agreement, or from the date that it receives final clearance from the Government, whichever is later. Toren Agro Industries shall develop 1/3 of the leased plot of land (or 2,000 hectares) within the first year. It shall develop the entire plot of leased land within a period of not more than 3 years.</t>
  </si>
  <si>
    <t>Toren Agro Industries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t>
  </si>
  <si>
    <t>Upon the expiry or termination of the agreement, Toren Agro Industries shall remove all assets installed on the leased land within 1 year. However, where the agreement is terminated upon expiry of the term or for one of the reasons in article 9, the Government has the priority right to purchase properties over the land in negotiation with Toren Agro Industries.</t>
  </si>
  <si>
    <t>The Government shall issue 6 months' written notice prior to termination of the agreement on the grounds of failure to develop the land within the time limits set by the agreement. If the issue is not addressed, the Government may either extend the time period for compliance or terminate the agreement.</t>
  </si>
  <si>
    <t>Art. 6.5</t>
  </si>
  <si>
    <t>Toren Agro Industries shall not use the leased land for any other purpose than the purpose in article 3 without the prior written consent of the Ministry of Agriculture</t>
  </si>
  <si>
    <t>Arts. 4.12-4.14</t>
  </si>
  <si>
    <t>Arts. 9, 3.6, 5.4, 5.2, 6.5</t>
  </si>
  <si>
    <t>6 (top), 3 (top), 4 (bottom), 4 (bottom), 5 (middle)</t>
  </si>
  <si>
    <t>Eng</t>
  </si>
  <si>
    <t>Art. 10.2</t>
  </si>
  <si>
    <t>If the agreement is terminated by Toren Agro Industries for failure of the Government to fulfill its obligations or for termination by the Government on justified good cause, the Government shall pay to Toren Agro Industries the value of improvements made by Toren Agro Industries on the land at the market price after setting off any dues on account of rentals or taxes</t>
  </si>
  <si>
    <t>Other -</t>
  </si>
  <si>
    <t>Toren Agro Industries shall provide correct data and investment activity reports upon request by the Government. The Government has the right to monitor and establish the fact that Toren Agro Industries is discharging and accomplishing its obligations diligently. This monitoring must be done in a manner that does not cause any hindrances to the work and activities of Toren Agro Industries.</t>
  </si>
  <si>
    <t>Arts. 4.7, 5.1, 5.3</t>
  </si>
  <si>
    <t>3 (bottom), 4 (middle)</t>
  </si>
  <si>
    <t xml:space="preserve">The agreement lists two documents: (i) the site plan of the leased land and (ii) environmental code of practice, as annexes. However, the annexes are not included in this copy of the agreement. </t>
  </si>
  <si>
    <t>Toren Agro Industries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</si>
  <si>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 xml:space="preserve">Unless 75% of the land is developed, Toren Agro Industries has no right to transfer the land or properties developed on the land to other persons. Upon developing 75% of the land, Toren Agro Industries can transfer the land or properties (but not only the remaining land which is not developed) to other persons with the prior permit of the Government. </t>
  </si>
  <si>
    <t>Art. 4.11</t>
  </si>
  <si>
    <t>Arts. 4.4, 4.9</t>
  </si>
  <si>
    <t>3 (top), 3 (bottom)</t>
  </si>
  <si>
    <t xml:space="preserve">The agreement may be terminated for (1) expiry of the term, (2) failure by the Government to deliver the land to Toren Agro Industries for reasons other than force majeure, (3) failure of the Government to fulfill its obligations under the agreement within 6 months of receiving written notice from Toren Agro Industries, (4) failure of Toren Agro Industries to settle annual rental and relevant tax payments for 2 consecutive years, (5) failure by Toren Agro Industries to perform its obligations under the agreement within 6 months of receiving notice from the Government, (6) termination by the Government on justified good cause after 6 months' prior written notice to Toren Agro Industries, and (7) termination by Toren Agro Industries upon justified good cause after 6 months' written notice to the Government. The Government has the right to restore any land which is not developed with 6 months' advance notice and after Toren Agro Industries has not cured the failure within 1 year. The Government shall issue 6 months' advance notice prior to termination of the agreement on the grounds of (1) failure to develop the land within the time limits set by the agreement, (2) if there is any damage to the natural resources, or (3) non-performance of due payment of lease charge. If the issue is not addressed, the Government may extend the time period for such compliance or terminate the agreement in accordance with the terms of the agreement. </t>
  </si>
  <si>
    <t>Ethiopia, Toren Agro Industries, Land Lease Agreement, Gambela Regional State, 03/10/2011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</si>
</sst>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Calibri"/>
      <family val="2"/>
      <scheme val="minor"/>
    </font>
    <font>
      <sz val="12"/>
      <color theme="0" tint="-0.34998626667073579"/>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0" fontId="0" fillId="4" borderId="9" xfId="0" quotePrefix="1" applyFont="1" applyFill="1" applyBorder="1" applyAlignment="1">
      <alignment horizontal="left" wrapText="1"/>
    </xf>
    <xf numFmtId="0" fontId="0" fillId="4" borderId="9" xfId="0" applyFont="1" applyFill="1" applyBorder="1" applyAlignment="1">
      <alignment shrinkToFit="1"/>
    </xf>
    <xf numFmtId="14" fontId="0" fillId="4" borderId="9" xfId="0" applyNumberFormat="1" applyFont="1" applyFill="1" applyBorder="1" applyAlignment="1">
      <alignment wrapText="1"/>
    </xf>
    <xf numFmtId="0" fontId="7" fillId="4" borderId="0" xfId="0" applyFont="1" applyFill="1" applyAlignment="1">
      <alignment wrapText="1"/>
    </xf>
    <xf numFmtId="3" fontId="5" fillId="2" borderId="9" xfId="0" applyNumberFormat="1" applyFont="1" applyFill="1" applyBorder="1" applyAlignment="1">
      <alignment wrapText="1"/>
    </xf>
    <xf numFmtId="0" fontId="0" fillId="4" borderId="9" xfId="0" applyFont="1" applyFill="1" applyBorder="1" applyAlignment="1">
      <alignment horizontal="left"/>
    </xf>
    <xf numFmtId="0" fontId="12" fillId="2" borderId="9" xfId="0" applyFont="1" applyFill="1" applyBorder="1" applyAlignment="1">
      <alignment wrapText="1"/>
    </xf>
    <xf numFmtId="0" fontId="7" fillId="8" borderId="9" xfId="0" applyFont="1" applyFill="1" applyBorder="1" applyAlignment="1">
      <alignment horizontal="left" vertical="center" wrapText="1"/>
    </xf>
    <xf numFmtId="0" fontId="12" fillId="2" borderId="9" xfId="0" applyFont="1" applyFill="1" applyBorder="1" applyAlignment="1">
      <alignment vertical="center" wrapText="1"/>
    </xf>
    <xf numFmtId="0" fontId="7" fillId="8" borderId="0" xfId="0"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3" totalsRowShown="0" headerRowDxfId="16387" dataDxfId="16385" headerRowBorderDxfId="16386" tableBorderDxfId="16384">
  <autoFilter ref="A2:XFD133"/>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0"/>
  <sheetViews>
    <sheetView tabSelected="1" zoomScale="85" zoomScaleNormal="85" workbookViewId="0">
      <selection activeCell="B1" sqref="B1:C1"/>
    </sheetView>
  </sheetViews>
  <sheetFormatPr defaultColWidth="8.5" defaultRowHeight="15.5" x14ac:dyDescent="0.35"/>
  <cols>
    <col min="1" max="2" width="52.5" style="1" customWidth="1"/>
    <col min="3" max="3" width="46" style="1" customWidth="1"/>
    <col min="4" max="4" width="13.5" style="1" customWidth="1"/>
    <col min="6" max="6" width="19.83203125" customWidth="1"/>
    <col min="7" max="7" width="31" style="60" customWidth="1"/>
    <col min="8" max="8" width="17.33203125" style="61" customWidth="1"/>
    <col min="9" max="9" width="13.5" style="1" customWidth="1"/>
  </cols>
  <sheetData>
    <row r="1" spans="1:16384" s="2" customFormat="1" ht="18.5" x14ac:dyDescent="0.45">
      <c r="A1" s="1"/>
      <c r="B1" s="176" t="s">
        <v>16718</v>
      </c>
      <c r="C1" s="176"/>
      <c r="D1" s="1"/>
      <c r="E1"/>
      <c r="F1"/>
      <c r="G1" s="177" t="s">
        <v>0</v>
      </c>
      <c r="H1" s="178"/>
    </row>
    <row r="2" spans="1:16384" s="88" customFormat="1" ht="31" x14ac:dyDescent="0.35">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1" x14ac:dyDescent="0.35">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3" customFormat="1" x14ac:dyDescent="0.35">
      <c r="A4" s="89" t="s">
        <v>11</v>
      </c>
      <c r="B4" s="89" t="s">
        <v>12</v>
      </c>
      <c r="C4" s="94" t="s">
        <v>16632</v>
      </c>
      <c r="D4" s="94" t="s">
        <v>16633</v>
      </c>
      <c r="E4" s="94" t="s">
        <v>16635</v>
      </c>
      <c r="F4" s="90"/>
      <c r="G4" s="91" t="str">
        <f>IF(OR(Table1[[#This Row],[English]]&lt;&gt;"",Table1[[#This Row],[Français]]&lt;&gt;""),Table1[[#This Row],[Français]]&amp;"//"&amp;Table1[[#This Row],[English]],"")</f>
        <v>Pays//Country</v>
      </c>
      <c r="H4" s="92" t="str">
        <f t="shared" si="0"/>
        <v>Ethiopia--Preamble</v>
      </c>
    </row>
    <row r="5" spans="1:16384" s="93" customFormat="1" ht="46.5" x14ac:dyDescent="0.35">
      <c r="A5" s="89" t="s">
        <v>13</v>
      </c>
      <c r="B5" s="89" t="s">
        <v>14</v>
      </c>
      <c r="C5" s="94" t="s">
        <v>16661</v>
      </c>
      <c r="D5" s="94" t="s">
        <v>16633</v>
      </c>
      <c r="E5" s="94" t="s">
        <v>16635</v>
      </c>
      <c r="F5" s="90"/>
      <c r="G5" s="91" t="str">
        <f>IF(OR(Table1[[#This Row],[English]]&lt;&gt;"",Table1[[#This Row],[Français]]&lt;&gt;""),Table1[[#This Row],[Français]]&amp;"//"&amp;Table1[[#This Row],[English]],"")</f>
        <v>Nom de la société locale//Local company name</v>
      </c>
      <c r="H5" s="92" t="str">
        <f t="shared" si="0"/>
        <v>Toren Agro Industries PLC--Preamble</v>
      </c>
    </row>
    <row r="6" spans="1:16384" s="84" customFormat="1" ht="62" x14ac:dyDescent="0.35">
      <c r="A6" s="11" t="s">
        <v>15</v>
      </c>
      <c r="B6" s="11" t="s">
        <v>16</v>
      </c>
      <c r="C6" s="11" t="s">
        <v>16662</v>
      </c>
      <c r="D6" s="11" t="s">
        <v>16633</v>
      </c>
      <c r="E6" s="11" t="s">
        <v>16635</v>
      </c>
      <c r="F6" s="12"/>
      <c r="G6" s="13" t="str">
        <f>IF(OR(Table1[[#This Row],[English]]&lt;&gt;"",Table1[[#This Row],[Français]]&lt;&gt;""),Table1[[#This Row],[Français]]&amp;"//"&amp;Table1[[#This Row],[English]],"")</f>
        <v xml:space="preserve">Siège social //Corporate headquarters </v>
      </c>
      <c r="H6" s="14" t="str">
        <f t="shared" si="0"/>
        <v>H.no 173, Kebele 02, Kirkos sub city, Addis Ababa, Ethiopia--Preamble</v>
      </c>
    </row>
    <row r="7" spans="1:16384" s="84" customFormat="1" ht="46.5" x14ac:dyDescent="0.35">
      <c r="A7" s="11" t="s">
        <v>17</v>
      </c>
      <c r="B7" s="11" t="s">
        <v>18</v>
      </c>
      <c r="C7" s="11" t="s">
        <v>16634</v>
      </c>
      <c r="D7" s="11" t="s">
        <v>16633</v>
      </c>
      <c r="E7" s="11" t="s">
        <v>16635</v>
      </c>
      <c r="F7" s="12"/>
      <c r="G7" s="13" t="str">
        <f>IF(OR(Table1[[#This Row],[English]]&lt;&gt;"",Table1[[#This Row],[Français]]&lt;&gt;""),Table1[[#This Row],[Français]]&amp;"//"&amp;Table1[[#This Row],[English]],"")</f>
        <v>Structure du Capital//Company structure</v>
      </c>
      <c r="H7" s="14" t="str">
        <f t="shared" si="0"/>
        <v>Private limited company--Preamble</v>
      </c>
    </row>
    <row r="8" spans="1:16384" s="93" customFormat="1" ht="46.5" x14ac:dyDescent="0.35">
      <c r="A8" s="89" t="s">
        <v>19</v>
      </c>
      <c r="B8" s="94" t="s">
        <v>16625</v>
      </c>
      <c r="C8" s="89"/>
      <c r="D8" s="89"/>
      <c r="E8" s="89"/>
      <c r="F8" s="90"/>
      <c r="G8"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x14ac:dyDescent="0.35">
      <c r="A9" s="89" t="s">
        <v>20</v>
      </c>
      <c r="B9" s="89" t="s">
        <v>21</v>
      </c>
      <c r="C9" s="89"/>
      <c r="D9" s="89"/>
      <c r="E9" s="89"/>
      <c r="F9" s="90"/>
      <c r="G9" s="91" t="str">
        <f>IF(OR(Table1[[#This Row],[English]]&lt;&gt;"",Table1[[#This Row],[Français]]&lt;&gt;""),Table1[[#This Row],[Français]]&amp;"//"&amp;Table1[[#This Row],[English]],"")</f>
        <v>Site web de l’entreprise//Company website</v>
      </c>
      <c r="H9" s="92" t="str">
        <f t="shared" si="0"/>
        <v/>
      </c>
    </row>
    <row r="10" spans="1:16384" s="93" customFormat="1" ht="46.5" x14ac:dyDescent="0.35">
      <c r="A10" s="94" t="s">
        <v>16614</v>
      </c>
      <c r="B10" s="95" t="s">
        <v>22</v>
      </c>
      <c r="C10" s="94" t="s">
        <v>16672</v>
      </c>
      <c r="D10" s="94" t="s">
        <v>16633</v>
      </c>
      <c r="E10" s="94" t="s">
        <v>16635</v>
      </c>
      <c r="F10" s="90"/>
      <c r="G10" s="91" t="str">
        <f>IF(OR(Table1[[#This Row],[English]]&lt;&gt;"",Table1[[#This Row],[Français]]&lt;&gt;""),Table1[[#This Row],[Français]]&amp;"//"&amp;Table1[[#This Row],[English]],"")</f>
        <v>Type du titre associé au contrat//Type of document / right (Concession, Lease, Production Sharing Agreement, Service Agreement, etc.)</v>
      </c>
      <c r="H10" s="92" t="str">
        <f t="shared" si="0"/>
        <v>Land Lease Agreement--Preamble</v>
      </c>
    </row>
    <row r="11" spans="1:16384" s="93" customFormat="1" x14ac:dyDescent="0.35">
      <c r="A11" s="89" t="s">
        <v>23</v>
      </c>
      <c r="B11" s="89" t="s">
        <v>24</v>
      </c>
      <c r="C11" s="89"/>
      <c r="D11" s="89"/>
      <c r="E11" s="89"/>
      <c r="F11" s="90"/>
      <c r="G11" s="91" t="str">
        <f>IF(OR(Table1[[#This Row],[English]]&lt;&gt;"",Table1[[#This Row],[Français]]&lt;&gt;""),Table1[[#This Row],[Français]]&amp;"//"&amp;Table1[[#This Row],[English]],"")</f>
        <v>Nom du projet//Project title</v>
      </c>
      <c r="H11" s="92" t="str">
        <f t="shared" si="0"/>
        <v/>
      </c>
    </row>
    <row r="12" spans="1:16384" s="93" customFormat="1" x14ac:dyDescent="0.35">
      <c r="A12" s="89" t="s">
        <v>25</v>
      </c>
      <c r="B12" s="95" t="s">
        <v>26</v>
      </c>
      <c r="C12" s="94"/>
      <c r="D12" s="94"/>
      <c r="E12" s="94"/>
      <c r="F12" s="90"/>
      <c r="G12" s="91" t="str">
        <f>IF(OR(Table1[[#This Row],[English]]&lt;&gt;"",Table1[[#This Row],[Français]]&lt;&gt;""),Table1[[#This Row],[Français]]&amp;"//"&amp;Table1[[#This Row],[English]],"")</f>
        <v>Nom du gisement/ champ de petrole/ gas//Name and/or number of field, block or deposit</v>
      </c>
      <c r="H12" s="92" t="str">
        <f t="shared" si="0"/>
        <v/>
      </c>
    </row>
    <row r="13" spans="1:16384" s="93" customFormat="1" ht="77.5" x14ac:dyDescent="0.35">
      <c r="A13" s="89" t="s">
        <v>27</v>
      </c>
      <c r="B13" s="89" t="s">
        <v>28</v>
      </c>
      <c r="C13" s="94" t="s">
        <v>16663</v>
      </c>
      <c r="D13" s="94" t="s">
        <v>16638</v>
      </c>
      <c r="E13" s="94" t="s">
        <v>16636</v>
      </c>
      <c r="F13" s="90"/>
      <c r="G13" s="91" t="str">
        <f>IF(OR(Table1[[#This Row],[English]]&lt;&gt;"",Table1[[#This Row],[Français]]&lt;&gt;""),Table1[[#This Row],[Français]]&amp;"//"&amp;Table1[[#This Row],[English]],"")</f>
        <v>Emplacement, longitude et latitude / terrestre vs marin (peu profond vs. profond) //Location, longitude and latitude /  Onshore vs Offshore (shallow vs. deep)</v>
      </c>
      <c r="H13" s="92" t="str">
        <f t="shared" si="0"/>
        <v>Gambela Regional State, Agnuwak Zone, Goge District, Goge-Gebriele kebele--Art. 1.1</v>
      </c>
    </row>
    <row r="14" spans="1:16384" s="93" customFormat="1" x14ac:dyDescent="0.35">
      <c r="A14" s="89" t="s">
        <v>29</v>
      </c>
      <c r="B14" s="89" t="s">
        <v>30</v>
      </c>
      <c r="C14" s="89"/>
      <c r="D14" s="89"/>
      <c r="E14" s="89"/>
      <c r="F14" s="90"/>
      <c r="G14" s="91" t="str">
        <f>IF(OR(Table1[[#This Row],[English]]&lt;&gt;"",Table1[[#This Row],[Français]]&lt;&gt;""),Table1[[#This Row],[Français]]&amp;"//"&amp;Table1[[#This Row],[English]],"")</f>
        <v>Lieu-dit habité le plus proche//Closest community</v>
      </c>
      <c r="H14" s="92" t="str">
        <f t="shared" si="0"/>
        <v/>
      </c>
    </row>
    <row r="15" spans="1:16384" s="93" customFormat="1" x14ac:dyDescent="0.35">
      <c r="A15" s="89" t="s">
        <v>31</v>
      </c>
      <c r="B15" s="89" t="s">
        <v>32</v>
      </c>
      <c r="C15" s="89"/>
      <c r="D15" s="89"/>
      <c r="E15" s="89"/>
      <c r="F15" s="90"/>
      <c r="G15" s="91" t="str">
        <f>IF(OR(Table1[[#This Row],[English]]&lt;&gt;"",Table1[[#This Row],[Français]]&lt;&gt;""),Table1[[#This Row],[Français]]&amp;"//"&amp;Table1[[#This Row],[English]],"")</f>
        <v>Date d'octroi du permis d'exploitation ou concession//Date of issue of title/permit</v>
      </c>
      <c r="H15" s="92" t="str">
        <f t="shared" si="0"/>
        <v/>
      </c>
    </row>
    <row r="16" spans="1:16384" s="93" customFormat="1" x14ac:dyDescent="0.35">
      <c r="A16" s="89" t="s">
        <v>33</v>
      </c>
      <c r="B16" s="89" t="s">
        <v>34</v>
      </c>
      <c r="C16" s="89"/>
      <c r="D16" s="89"/>
      <c r="E16" s="89"/>
      <c r="F16" s="90"/>
      <c r="G16" s="91" t="str">
        <f>IF(OR(Table1[[#This Row],[English]]&lt;&gt;"",Table1[[#This Row],[Français]]&lt;&gt;""),Table1[[#This Row],[Français]]&amp;"//"&amp;Table1[[#This Row],[English]],"")</f>
        <v>Année d'octroi du permis d'exploitation ou concession//Year of issue of title/permit</v>
      </c>
      <c r="H16" s="92" t="str">
        <f t="shared" si="0"/>
        <v/>
      </c>
    </row>
    <row r="17" spans="1:8" s="84" customFormat="1" x14ac:dyDescent="0.35">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4" customFormat="1" x14ac:dyDescent="0.35">
      <c r="A18" s="11" t="s">
        <v>37</v>
      </c>
      <c r="B18" s="11" t="s">
        <v>38</v>
      </c>
      <c r="C18" s="170"/>
      <c r="D18" s="11"/>
      <c r="E18" s="11"/>
      <c r="F18" s="12"/>
      <c r="G18" s="13" t="str">
        <f>IF(OR(Table1[[#This Row],[English]]&lt;&gt;"",Table1[[#This Row],[Français]]&lt;&gt;""),Table1[[#This Row],[Français]]&amp;"//"&amp;Table1[[#This Row],[English]],"")</f>
        <v>Investissement estimé//Estimated investment</v>
      </c>
      <c r="H18" s="14" t="str">
        <f t="shared" si="0"/>
        <v/>
      </c>
    </row>
    <row r="19" spans="1:8" s="84" customFormat="1" x14ac:dyDescent="0.35">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3" customFormat="1" x14ac:dyDescent="0.35">
      <c r="A20" s="15"/>
      <c r="B20" s="15"/>
      <c r="C20" s="15"/>
      <c r="D20" s="15"/>
      <c r="E20" s="16"/>
      <c r="F20" s="16"/>
      <c r="G20" s="17" t="str">
        <f>IF(OR(Table1[[#This Row],[English]]&lt;&gt;"",Table1[[#This Row],[Français]]&lt;&gt;""),Table1[[#This Row],[Français]]&amp;"//"&amp;Table1[[#This Row],[English]],"")</f>
        <v/>
      </c>
      <c r="H20" s="18" t="str">
        <f t="shared" si="0"/>
        <v/>
      </c>
    </row>
    <row r="21" spans="1:8" s="83" customFormat="1" ht="31" x14ac:dyDescent="0.35">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3" customFormat="1" ht="31" x14ac:dyDescent="0.35">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3" customFormat="1" ht="93" x14ac:dyDescent="0.35">
      <c r="A23" s="89" t="s">
        <v>45</v>
      </c>
      <c r="B23" s="89" t="s">
        <v>46</v>
      </c>
      <c r="C23" s="94" t="s">
        <v>16661</v>
      </c>
      <c r="D23" s="94" t="s">
        <v>16673</v>
      </c>
      <c r="E23" s="94" t="s">
        <v>16665</v>
      </c>
      <c r="F23" s="96"/>
      <c r="G23"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2" t="str">
        <f t="shared" si="0"/>
        <v>Toren Agro Industries PLC--Signature page</v>
      </c>
    </row>
    <row r="24" spans="1:8" s="84" customFormat="1" ht="31" x14ac:dyDescent="0.35">
      <c r="A24" s="11" t="s">
        <v>47</v>
      </c>
      <c r="B24" s="11" t="s">
        <v>48</v>
      </c>
      <c r="C24" s="11"/>
      <c r="D24" s="11"/>
      <c r="E24" s="11"/>
      <c r="F24" s="24"/>
      <c r="G24" s="25" t="str">
        <f>IF(OR(Table1[[#This Row],[English]]&lt;&gt;"",Table1[[#This Row],[Français]]&lt;&gt;""),Table1[[#This Row],[Français]]&amp;"//"&amp;Table1[[#This Row],[English]],"")</f>
        <v>Signataire(s), société //Signatories, company</v>
      </c>
      <c r="H24" s="14" t="str">
        <f t="shared" si="0"/>
        <v/>
      </c>
    </row>
    <row r="25" spans="1:8" s="93" customFormat="1" ht="42" customHeight="1" x14ac:dyDescent="0.35">
      <c r="A25" s="89" t="s">
        <v>49</v>
      </c>
      <c r="B25" s="89" t="s">
        <v>50</v>
      </c>
      <c r="C25" s="94" t="s">
        <v>16637</v>
      </c>
      <c r="D25" s="94" t="s">
        <v>16633</v>
      </c>
      <c r="E25" s="94" t="s">
        <v>16635</v>
      </c>
      <c r="F25" s="96"/>
      <c r="G25" s="97" t="str">
        <f>IF(OR(Table1[[#This Row],[English]]&lt;&gt;"",Table1[[#This Row],[Français]]&lt;&gt;""),Table1[[#This Row],[Français]]&amp;"//"&amp;Table1[[#This Row],[English]],"")</f>
        <v>Agence de l'Etat, société nationale, ministère signataire du contrat//State agency, national company, ministry executing the document</v>
      </c>
      <c r="H25" s="92" t="str">
        <f t="shared" si="0"/>
        <v>Ministry of Agriculture--Preamble</v>
      </c>
    </row>
    <row r="26" spans="1:8" s="85" customFormat="1" ht="46.5" x14ac:dyDescent="0.35">
      <c r="A26" s="11" t="s">
        <v>51</v>
      </c>
      <c r="B26" s="11" t="s">
        <v>52</v>
      </c>
      <c r="C26" s="11" t="s">
        <v>16674</v>
      </c>
      <c r="D26" s="11" t="s">
        <v>16673</v>
      </c>
      <c r="E26" s="11" t="s">
        <v>16665</v>
      </c>
      <c r="F26" s="24"/>
      <c r="G26" s="25" t="str">
        <f>IF(OR(Table1[[#This Row],[English]]&lt;&gt;"",Table1[[#This Row],[Français]]&lt;&gt;""),Table1[[#This Row],[Français]]&amp;"//"&amp;Table1[[#This Row],[English]],"")</f>
        <v>Signataire(s), Etat//Signatories, State</v>
      </c>
      <c r="H26" s="14" t="str">
        <f t="shared" si="0"/>
        <v>Tefera Derbew, Ethiopia--Signature page</v>
      </c>
    </row>
    <row r="27" spans="1:8" s="93" customFormat="1" ht="47.25" customHeight="1" x14ac:dyDescent="0.35">
      <c r="A27" s="89" t="s">
        <v>53</v>
      </c>
      <c r="B27" s="89" t="s">
        <v>54</v>
      </c>
      <c r="C27" s="89"/>
      <c r="D27" s="89"/>
      <c r="E27" s="89"/>
      <c r="F27" s="96"/>
      <c r="G27" s="97" t="str">
        <f>IF(OR(Table1[[#This Row],[English]]&lt;&gt;"",Table1[[#This Row],[Français]]&lt;&gt;""),Table1[[#This Row],[Français]]&amp;"//"&amp;Table1[[#This Row],[English]],"")</f>
        <v>Nom et/ou composition de la société du projet crée ou envisagée//Name and/or composition of the company created or anticipated</v>
      </c>
      <c r="H27" s="92" t="str">
        <f t="shared" si="0"/>
        <v/>
      </c>
    </row>
    <row r="28" spans="1:8" s="86" customFormat="1" ht="46.5" x14ac:dyDescent="0.35">
      <c r="A28" s="11" t="s">
        <v>213</v>
      </c>
      <c r="B28" s="76" t="s">
        <v>194</v>
      </c>
      <c r="C28" s="72"/>
      <c r="D28" s="72"/>
      <c r="E28" s="72"/>
      <c r="F28" s="73"/>
      <c r="G28" s="74" t="str">
        <f>IF(OR(Table1[[#This Row],[English]]&lt;&gt;"",Table1[[#This Row],[Français]]&lt;&gt;""),Table1[[#This Row],[Français]]&amp;"//"&amp;Table1[[#This Row],[English]],"")</f>
        <v>Nom de la partie tiers (si applicable)//Name of third party to contract (where applicable)</v>
      </c>
      <c r="H28" s="75" t="str">
        <f>IF(C28&lt;&gt;"",IF(D28&lt;&gt;"",C28&amp;"--"&amp;D28,C28),"")</f>
        <v/>
      </c>
    </row>
    <row r="29" spans="1:8" s="93" customFormat="1" ht="31" x14ac:dyDescent="0.35">
      <c r="A29" s="89" t="s">
        <v>55</v>
      </c>
      <c r="B29" s="89" t="s">
        <v>56</v>
      </c>
      <c r="C29" s="168">
        <v>40612</v>
      </c>
      <c r="D29" s="94" t="s">
        <v>16673</v>
      </c>
      <c r="E29" s="94" t="s">
        <v>16665</v>
      </c>
      <c r="F29" s="96"/>
      <c r="G29" s="97" t="str">
        <f>IF(OR(Table1[[#This Row],[English]]&lt;&gt;"",Table1[[#This Row],[Français]]&lt;&gt;""),Table1[[#This Row],[Français]]&amp;"//"&amp;Table1[[#This Row],[English]],"")</f>
        <v>Date de signature du contrat//Date of contract signature</v>
      </c>
      <c r="H29" s="92" t="str">
        <f t="shared" si="0"/>
        <v>40612--Signature page</v>
      </c>
    </row>
    <row r="30" spans="1:8" s="93" customFormat="1" ht="31" x14ac:dyDescent="0.35">
      <c r="A30" s="94" t="s">
        <v>57</v>
      </c>
      <c r="B30" s="89" t="s">
        <v>58</v>
      </c>
      <c r="C30" s="166">
        <v>2011</v>
      </c>
      <c r="D30" s="94" t="s">
        <v>16673</v>
      </c>
      <c r="E30" s="94" t="s">
        <v>16665</v>
      </c>
      <c r="F30" s="96"/>
      <c r="G30" s="97" t="str">
        <f>IF(OR(Table1[[#This Row],[English]]&lt;&gt;"",Table1[[#This Row],[Français]]&lt;&gt;""),Table1[[#This Row],[Français]]&amp;"//"&amp;Table1[[#This Row],[English]],"")</f>
        <v>Année de signature du contrat//Year of contract signature</v>
      </c>
      <c r="H30" s="92" t="str">
        <f t="shared" si="0"/>
        <v>2011--Signature page</v>
      </c>
    </row>
    <row r="31" spans="1:8" s="93" customFormat="1" ht="31" x14ac:dyDescent="0.35">
      <c r="A31" s="89" t="s">
        <v>59</v>
      </c>
      <c r="B31" s="89" t="s">
        <v>60</v>
      </c>
      <c r="C31" s="94" t="s">
        <v>16675</v>
      </c>
      <c r="D31" s="94" t="s">
        <v>16676</v>
      </c>
      <c r="E31" s="94" t="s">
        <v>16677</v>
      </c>
      <c r="F31" s="96"/>
      <c r="G31" s="97" t="str">
        <f>IF(OR(Table1[[#This Row],[English]]&lt;&gt;"",Table1[[#This Row],[Français]]&lt;&gt;""),Table1[[#This Row],[Français]]&amp;"//"&amp;Table1[[#This Row],[English]],"")</f>
        <v>Durée//Term</v>
      </c>
      <c r="H31" s="92" t="str">
        <f t="shared" si="0"/>
        <v>25 years --Arts. 2.1, 19</v>
      </c>
    </row>
    <row r="32" spans="1:8" s="84" customFormat="1" ht="105" customHeight="1" x14ac:dyDescent="0.35">
      <c r="A32" s="11" t="s">
        <v>61</v>
      </c>
      <c r="B32" s="11" t="s">
        <v>62</v>
      </c>
      <c r="C32" s="172" t="s">
        <v>16678</v>
      </c>
      <c r="D32" s="11" t="s">
        <v>16679</v>
      </c>
      <c r="E32" s="11" t="s">
        <v>16680</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3" spans="1:25" s="93" customFormat="1" ht="42" customHeight="1" x14ac:dyDescent="0.35">
      <c r="A33" s="94" t="s">
        <v>214</v>
      </c>
      <c r="B33" s="95" t="s">
        <v>212</v>
      </c>
      <c r="C33" s="94" t="s">
        <v>16664</v>
      </c>
      <c r="D33" s="94" t="s">
        <v>16638</v>
      </c>
      <c r="E33" s="94" t="s">
        <v>16636</v>
      </c>
      <c r="F33" s="96"/>
      <c r="G33"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2" t="str">
        <f t="shared" si="0"/>
        <v>Cotton as a principle investment and soy bean as a rotational crop development--Art. 1.1</v>
      </c>
    </row>
    <row r="34" spans="1:25" s="93" customFormat="1" ht="61.5" customHeight="1" x14ac:dyDescent="0.35">
      <c r="A34" s="160" t="s">
        <v>16627</v>
      </c>
      <c r="B34" s="113" t="s">
        <v>16626</v>
      </c>
      <c r="C34" s="160" t="s">
        <v>16681</v>
      </c>
      <c r="D34" s="160" t="s">
        <v>16682</v>
      </c>
      <c r="E34" s="160" t="s">
        <v>16636</v>
      </c>
      <c r="F34" s="160"/>
      <c r="G34" s="146" t="str">
        <f>IF(OR(Table1[[#This Row],[English]]&lt;&gt;"",Table1[[#This Row],[Français]]&lt;&gt;""),Table1[[#This Row],[Français]]&amp;"//"&amp;Table1[[#This Row],[English]],"")</f>
        <v>Superficie de la concession//Size of concession area</v>
      </c>
      <c r="H34" s="104" t="str">
        <f>IF(C34&lt;&gt;"",IF(D34&lt;&gt;"",C34&amp;"--"&amp;D34,C34),"")</f>
        <v>6,000 hectares. Toren Agro Industries has the right to get additional land based on its performance, accomplishment and needs.--Arts. 1.1, 3.5</v>
      </c>
    </row>
    <row r="35" spans="1:25" s="83" customFormat="1" x14ac:dyDescent="0.35">
      <c r="A35" s="15"/>
      <c r="B35" s="15"/>
      <c r="C35" s="15"/>
      <c r="D35" s="15"/>
      <c r="E35" s="16"/>
      <c r="F35" s="16"/>
      <c r="G35" s="17" t="str">
        <f>IF(OR(Table1[[#This Row],[English]]&lt;&gt;"",Table1[[#This Row],[Français]]&lt;&gt;""),Table1[[#This Row],[Français]]&amp;"//"&amp;Table1[[#This Row],[English]],"")</f>
        <v/>
      </c>
      <c r="H35" s="18" t="str">
        <f t="shared" si="0"/>
        <v/>
      </c>
    </row>
    <row r="36" spans="1:25" s="83" customFormat="1" ht="49.5" customHeight="1" x14ac:dyDescent="0.35">
      <c r="A36" s="23" t="s">
        <v>63</v>
      </c>
      <c r="B36" s="79"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3" customFormat="1" x14ac:dyDescent="0.35">
      <c r="A37" s="98" t="s">
        <v>64</v>
      </c>
      <c r="B37" s="89" t="s">
        <v>65</v>
      </c>
      <c r="C37" s="89"/>
      <c r="D37" s="94"/>
      <c r="E37" s="100"/>
      <c r="F37" s="90"/>
      <c r="G37" s="91" t="str">
        <f>IF(OR(Table1[[#This Row],[English]]&lt;&gt;"",Table1[[#This Row],[Français]]&lt;&gt;""),Table1[[#This Row],[Français]]&amp;"//"&amp;Table1[[#This Row],[English]],"")</f>
        <v>Convention de développement local//Local development agreement</v>
      </c>
      <c r="H37" s="92" t="str">
        <f t="shared" si="0"/>
        <v/>
      </c>
    </row>
    <row r="38" spans="1:25" s="84" customFormat="1" ht="41" customHeight="1" x14ac:dyDescent="0.35">
      <c r="A38" s="11" t="s">
        <v>66</v>
      </c>
      <c r="B38" s="11" t="s">
        <v>67</v>
      </c>
      <c r="C38" s="11"/>
      <c r="D38" s="11"/>
      <c r="E38" s="1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1" customFormat="1" ht="46.5" x14ac:dyDescent="0.35">
      <c r="A39" s="89" t="s">
        <v>68</v>
      </c>
      <c r="B39" s="89" t="s">
        <v>69</v>
      </c>
      <c r="C39" s="89"/>
      <c r="D39" s="89"/>
      <c r="E39" s="89"/>
      <c r="F39" s="96"/>
      <c r="G39" s="97" t="str">
        <f>IF(OR(Table1[[#This Row],[English]]&lt;&gt;"",Table1[[#This Row],[Français]]&lt;&gt;""),Table1[[#This Row],[Français]]&amp;"//"&amp;Table1[[#This Row],[English]],"")</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x14ac:dyDescent="0.35">
      <c r="A40" s="94" t="s">
        <v>16616</v>
      </c>
      <c r="B40" s="94" t="s">
        <v>16615</v>
      </c>
      <c r="C40" s="94"/>
      <c r="D40" s="94"/>
      <c r="E40" s="94"/>
      <c r="F40" s="102"/>
      <c r="G40" s="146" t="str">
        <f>IF(OR(Table1[[#This Row],[English]]&lt;&gt;"",Table1[[#This Row],[Français]]&lt;&gt;""),Table1[[#This Row],[Français]]&amp;"//"&amp;Table1[[#This Row],[English]],"")</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2" customFormat="1" ht="32.25" customHeight="1" x14ac:dyDescent="0.35">
      <c r="A41" s="147" t="s">
        <v>16620</v>
      </c>
      <c r="B41" s="147" t="s">
        <v>16619</v>
      </c>
      <c r="C41" s="147"/>
      <c r="D41" s="147"/>
      <c r="E41" s="147"/>
      <c r="F41" s="148"/>
      <c r="G41" s="149"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0" t="str">
        <f>IF(C41&lt;&gt;"",IF(D41&lt;&gt;"",C41&amp;"--"&amp;D41,C41),"")</f>
        <v/>
      </c>
      <c r="I41" s="151"/>
      <c r="J41" s="151"/>
      <c r="K41" s="151"/>
      <c r="L41" s="151"/>
      <c r="M41" s="151"/>
      <c r="N41" s="151"/>
      <c r="O41" s="151"/>
      <c r="P41" s="151"/>
      <c r="Q41" s="151"/>
      <c r="R41" s="151"/>
      <c r="S41" s="151"/>
      <c r="T41" s="151"/>
      <c r="U41" s="151"/>
      <c r="V41" s="151"/>
      <c r="W41" s="151"/>
      <c r="X41" s="151"/>
      <c r="Y41" s="151"/>
    </row>
    <row r="42" spans="1:25" s="87" customFormat="1" ht="24" customHeight="1" x14ac:dyDescent="0.35">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4"/>
      <c r="J42" s="84"/>
      <c r="K42" s="84"/>
      <c r="L42" s="84"/>
      <c r="M42" s="84"/>
      <c r="N42" s="84"/>
      <c r="O42" s="84"/>
      <c r="P42" s="84"/>
      <c r="Q42" s="84"/>
      <c r="R42" s="84"/>
      <c r="S42" s="84"/>
      <c r="T42" s="84"/>
      <c r="U42" s="84"/>
      <c r="V42" s="84"/>
      <c r="W42" s="84"/>
      <c r="X42" s="84"/>
      <c r="Y42" s="84"/>
    </row>
    <row r="43" spans="1:25" s="101" customFormat="1" ht="31" x14ac:dyDescent="0.35">
      <c r="A43" s="89" t="s">
        <v>72</v>
      </c>
      <c r="B43" s="89" t="s">
        <v>73</v>
      </c>
      <c r="C43" s="89"/>
      <c r="D43" s="89"/>
      <c r="E43" s="89"/>
      <c r="F43" s="96"/>
      <c r="G43" s="97" t="str">
        <f>IF(OR(Table1[[#This Row],[English]]&lt;&gt;"",Table1[[#This Row],[Français]]&lt;&gt;""),Table1[[#This Row],[Français]]&amp;"//"&amp;Table1[[#This Row],[English]],"")</f>
        <v>Emploi du personnel local//Local employment requirements</v>
      </c>
      <c r="H43" s="92" t="str">
        <f t="shared" si="0"/>
        <v/>
      </c>
      <c r="I43" s="93"/>
      <c r="J43" s="93"/>
      <c r="K43" s="93"/>
      <c r="L43" s="93"/>
      <c r="M43" s="93"/>
      <c r="N43" s="93"/>
      <c r="O43" s="93"/>
      <c r="P43" s="93"/>
      <c r="Q43" s="93"/>
      <c r="R43" s="93"/>
      <c r="S43" s="93"/>
      <c r="T43" s="93"/>
      <c r="U43" s="93"/>
      <c r="V43" s="93"/>
      <c r="W43" s="93"/>
      <c r="X43" s="93"/>
      <c r="Y43" s="93"/>
    </row>
    <row r="44" spans="1:25" s="101" customFormat="1" ht="31" x14ac:dyDescent="0.35">
      <c r="A44" s="89" t="s">
        <v>74</v>
      </c>
      <c r="B44" s="89" t="s">
        <v>75</v>
      </c>
      <c r="C44" s="89"/>
      <c r="D44" s="89"/>
      <c r="E44" s="89"/>
      <c r="F44" s="96"/>
      <c r="G44" s="97" t="str">
        <f>IF(OR(Table1[[#This Row],[English]]&lt;&gt;"",Table1[[#This Row],[Français]]&lt;&gt;""),Table1[[#This Row],[Français]]&amp;"//"&amp;Table1[[#This Row],[English]],"")</f>
        <v>Achats Locaux//Local procurement requirements</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x14ac:dyDescent="0.35">
      <c r="A45" s="94" t="s">
        <v>215</v>
      </c>
      <c r="B45" s="94" t="s">
        <v>195</v>
      </c>
      <c r="C45" s="94"/>
      <c r="D45" s="94"/>
      <c r="E45" s="94"/>
      <c r="F45" s="102"/>
      <c r="G45" s="103" t="str">
        <f>IF(OR(Table1[[#This Row],[English]]&lt;&gt;"",Table1[[#This Row],[Français]]&lt;&gt;""),Table1[[#This Row],[Français]]&amp;"//"&amp;Table1[[#This Row],[English]],"")</f>
        <v>Ventes locales / usage domestique//Local sales requirements/domestic use</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x14ac:dyDescent="0.35">
      <c r="A46" s="11" t="s">
        <v>76</v>
      </c>
      <c r="B46" s="11" t="s">
        <v>77</v>
      </c>
      <c r="C46" s="11"/>
      <c r="D46" s="11"/>
      <c r="E46" s="11"/>
      <c r="F46" s="24"/>
      <c r="G46" s="25" t="str">
        <f>IF(OR(Table1[[#This Row],[English]]&lt;&gt;"",Table1[[#This Row],[Français]]&lt;&gt;""),Table1[[#This Row],[Français]]&amp;"//"&amp;Table1[[#This Row],[English]],"")</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1" x14ac:dyDescent="0.35">
      <c r="A47" s="105" t="s">
        <v>78</v>
      </c>
      <c r="B47" s="105" t="s">
        <v>79</v>
      </c>
      <c r="C47" s="105"/>
      <c r="D47" s="105"/>
      <c r="E47" s="105"/>
      <c r="F47" s="106"/>
      <c r="G47" s="107" t="str">
        <f>IF(OR(Table1[[#This Row],[English]]&lt;&gt;"",Table1[[#This Row],[Français]]&lt;&gt;""),Table1[[#This Row],[Français]]&amp;"//"&amp;Table1[[#This Row],[English]],"")</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x14ac:dyDescent="0.35">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155" x14ac:dyDescent="0.35">
      <c r="A49" s="105" t="s">
        <v>217</v>
      </c>
      <c r="B49" s="105" t="s">
        <v>197</v>
      </c>
      <c r="C49" s="105"/>
      <c r="D49" s="105"/>
      <c r="E49" s="105"/>
      <c r="F49" s="106"/>
      <c r="G49"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x14ac:dyDescent="0.35">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4"/>
      <c r="J50" s="84"/>
      <c r="K50" s="84"/>
      <c r="L50" s="84"/>
      <c r="M50" s="84"/>
      <c r="N50" s="84"/>
      <c r="O50" s="84"/>
      <c r="P50" s="84"/>
      <c r="Q50" s="84"/>
      <c r="R50" s="84"/>
      <c r="S50" s="84"/>
      <c r="T50" s="84"/>
      <c r="U50" s="84"/>
      <c r="V50" s="84"/>
      <c r="W50" s="84"/>
      <c r="X50" s="84"/>
      <c r="Y50" s="84"/>
    </row>
    <row r="51" spans="1:25" s="110" customFormat="1" ht="68.25" customHeight="1" x14ac:dyDescent="0.35">
      <c r="A51" s="105" t="s">
        <v>218</v>
      </c>
      <c r="B51" s="105" t="s">
        <v>198</v>
      </c>
      <c r="C51" s="105"/>
      <c r="D51" s="105"/>
      <c r="E51" s="105"/>
      <c r="F51" s="106"/>
      <c r="G51"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182" customHeight="1" x14ac:dyDescent="0.35">
      <c r="A52" s="105" t="s">
        <v>232</v>
      </c>
      <c r="B52" s="113" t="s">
        <v>231</v>
      </c>
      <c r="C52" s="105" t="s">
        <v>16685</v>
      </c>
      <c r="D52" s="105" t="s">
        <v>16683</v>
      </c>
      <c r="E52" s="105" t="s">
        <v>16684</v>
      </c>
      <c r="F52" s="106"/>
      <c r="G52" s="111" t="str">
        <f>IF(OR(Table1[[#This Row],[English]]&lt;&gt;"",Table1[[#This Row],[Français]]&lt;&gt;""),Table1[[#This Row],[Français]]&amp;"//"&amp;Table1[[#This Row],[English]],"")</f>
        <v>La sécurité physique, la protection de la propriété, et / ou l'utilisation des gardes//Physical security, protection of property, and/or use of guards</v>
      </c>
      <c r="H52" s="112" t="str">
        <f t="shared" si="1"/>
        <v>The Government shall ensure that Toren Agro Industries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Toren Agro Industries. The Government shall protect the right of Toren Agro Industries to the peaceful possession, use and quiet enjoyment of the leased area. --Arts. 6.6, 14</v>
      </c>
      <c r="I52" s="109"/>
      <c r="J52" s="109"/>
      <c r="K52" s="109"/>
      <c r="L52" s="109"/>
      <c r="M52" s="109"/>
      <c r="N52" s="109"/>
      <c r="O52" s="109"/>
      <c r="P52" s="109"/>
      <c r="Q52" s="109"/>
      <c r="R52" s="109"/>
      <c r="S52" s="109"/>
      <c r="T52" s="109"/>
      <c r="U52" s="109"/>
      <c r="V52" s="109"/>
      <c r="W52" s="109"/>
      <c r="X52" s="109"/>
      <c r="Y52" s="109"/>
    </row>
    <row r="53" spans="1:25" s="110" customFormat="1" ht="34" customHeight="1" x14ac:dyDescent="0.35">
      <c r="A53" s="105" t="s">
        <v>16612</v>
      </c>
      <c r="B53" s="113" t="s">
        <v>16613</v>
      </c>
      <c r="C53" s="105"/>
      <c r="D53" s="105"/>
      <c r="E53" s="105"/>
      <c r="F53" s="106"/>
      <c r="G53" s="111" t="str">
        <f>IF(OR(Table1[[#This Row],[English]]&lt;&gt;"",Table1[[#This Row],[Français]]&lt;&gt;""),Table1[[#This Row],[Français]]&amp;"//"&amp;Table1[[#This Row],[English]],"")</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1" x14ac:dyDescent="0.35">
      <c r="A54" s="114" t="s">
        <v>211</v>
      </c>
      <c r="B54" s="113" t="s">
        <v>208</v>
      </c>
      <c r="C54" s="89"/>
      <c r="D54" s="89"/>
      <c r="E54" s="89"/>
      <c r="F54" s="96"/>
      <c r="G54" s="97" t="str">
        <f>IF(OR(Table1[[#This Row],[English]]&lt;&gt;"",Table1[[#This Row],[Français]]&lt;&gt;""),Table1[[#This Row],[Français]]&amp;"//"&amp;Table1[[#This Row],[English]],"")</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x14ac:dyDescent="0.35">
      <c r="A55" s="27"/>
      <c r="B55" s="27"/>
      <c r="C55" s="27"/>
      <c r="D55" s="27"/>
      <c r="E55" s="27"/>
      <c r="F55" s="16"/>
      <c r="G55" s="17" t="str">
        <f>IF(OR(Table1[[#This Row],[English]]&lt;&gt;"",Table1[[#This Row],[Français]]&lt;&gt;""),Table1[[#This Row],[Français]]&amp;"//"&amp;Table1[[#This Row],[English]],"")</f>
        <v/>
      </c>
      <c r="H55" s="28" t="str">
        <f t="shared" si="0"/>
        <v/>
      </c>
    </row>
    <row r="56" spans="1:25" s="83" customFormat="1" ht="29.25" customHeight="1" x14ac:dyDescent="0.35">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3" customFormat="1" x14ac:dyDescent="0.35">
      <c r="A57" s="115" t="s">
        <v>82</v>
      </c>
      <c r="B57" s="116" t="s">
        <v>83</v>
      </c>
      <c r="C57" s="117"/>
      <c r="D57" s="117"/>
      <c r="E57" s="118"/>
      <c r="F57" s="119"/>
      <c r="G57" s="120" t="str">
        <f>IF(OR(Table1[[#This Row],[English]]&lt;&gt;"",Table1[[#This Row],[Français]]&lt;&gt;""),Table1[[#This Row],[Français]]&amp;"//"&amp;Table1[[#This Row],[English]],"")</f>
        <v>Taxe minière / redevance//Mining tax / royalty tax</v>
      </c>
      <c r="H57" s="121" t="str">
        <f t="shared" si="0"/>
        <v/>
      </c>
    </row>
    <row r="58" spans="1:25" s="93" customFormat="1" x14ac:dyDescent="0.35">
      <c r="A58" s="115" t="s">
        <v>84</v>
      </c>
      <c r="B58" s="116" t="s">
        <v>85</v>
      </c>
      <c r="C58" s="117"/>
      <c r="D58" s="117"/>
      <c r="E58" s="118"/>
      <c r="F58" s="119"/>
      <c r="G58" s="120" t="str">
        <f>IF(OR(Table1[[#This Row],[English]]&lt;&gt;"",Table1[[#This Row],[Français]]&lt;&gt;""),Table1[[#This Row],[Français]]&amp;"//"&amp;Table1[[#This Row],[English]],"")</f>
        <v>Impôt sur les bénéfices: taux//Income tax: rate</v>
      </c>
      <c r="H58" s="121" t="str">
        <f t="shared" si="0"/>
        <v/>
      </c>
    </row>
    <row r="59" spans="1:25" s="93" customFormat="1" ht="127.5" customHeight="1" x14ac:dyDescent="0.35">
      <c r="A59" s="116" t="s">
        <v>86</v>
      </c>
      <c r="B59" s="116" t="s">
        <v>87</v>
      </c>
      <c r="C59" s="122" t="s">
        <v>16687</v>
      </c>
      <c r="D59" s="162" t="s">
        <v>16655</v>
      </c>
      <c r="E59" s="162" t="s">
        <v>16686</v>
      </c>
      <c r="F59" s="119"/>
      <c r="G59" s="120" t="str">
        <f>IF(OR(Table1[[#This Row],[English]]&lt;&gt;"",Table1[[#This Row],[Français]]&lt;&gt;""),Table1[[#This Row],[Français]]&amp;"//"&amp;Table1[[#This Row],[English]],"")</f>
        <v>Impôt sur les bénéfices: éxoneration//Income tax: exemptions</v>
      </c>
      <c r="H59" s="121" t="str">
        <f t="shared" si="0"/>
        <v>The Government undertakes to provide special investment privileges such as exemptions from taxation, import duties of capital goods, and repatriation of capital and profits granted under the investment laws of Ethiopia--Art. 6.2</v>
      </c>
    </row>
    <row r="60" spans="1:25" s="93" customFormat="1" ht="46.5" x14ac:dyDescent="0.35">
      <c r="A60" s="116" t="s">
        <v>88</v>
      </c>
      <c r="B60" s="116" t="s">
        <v>89</v>
      </c>
      <c r="C60" s="117"/>
      <c r="D60" s="117"/>
      <c r="E60" s="118"/>
      <c r="F60" s="119"/>
      <c r="G60"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1" t="str">
        <f t="shared" si="0"/>
        <v/>
      </c>
    </row>
    <row r="61" spans="1:25" s="159" customFormat="1" ht="62" x14ac:dyDescent="0.35">
      <c r="A61" s="153" t="s">
        <v>90</v>
      </c>
      <c r="B61" s="153" t="s">
        <v>91</v>
      </c>
      <c r="C61" s="154"/>
      <c r="D61" s="154"/>
      <c r="E61" s="155"/>
      <c r="F61" s="156"/>
      <c r="G61" s="157"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8" t="str">
        <f>IF(C61&lt;&gt;"",IF(D61&lt;&gt;"",C61&amp;"--"&amp;D61,C61),"")</f>
        <v/>
      </c>
    </row>
    <row r="62" spans="1:25" s="159" customFormat="1" ht="46.5" x14ac:dyDescent="0.35">
      <c r="A62" s="153" t="s">
        <v>92</v>
      </c>
      <c r="B62" s="153" t="s">
        <v>93</v>
      </c>
      <c r="C62" s="154"/>
      <c r="D62" s="154"/>
      <c r="E62" s="155"/>
      <c r="F62" s="156"/>
      <c r="G62" s="157"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8" t="str">
        <f>IF(C62&lt;&gt;"",IF(D62&lt;&gt;"",C62&amp;"--"&amp;D62,C62),"")</f>
        <v/>
      </c>
    </row>
    <row r="63" spans="1:25" s="159" customFormat="1" ht="31" x14ac:dyDescent="0.35">
      <c r="A63" s="153" t="s">
        <v>94</v>
      </c>
      <c r="B63" s="153" t="s">
        <v>95</v>
      </c>
      <c r="C63" s="154"/>
      <c r="D63" s="154"/>
      <c r="E63" s="155"/>
      <c r="F63" s="156"/>
      <c r="G63" s="157" t="str">
        <f>IF(OR(Table1[[#This Row],[English]]&lt;&gt;"",Table1[[#This Row],[Français]]&lt;&gt;""),Table1[[#This Row],[Français]]&amp;"//"&amp;Table1[[#This Row],[English]],"")</f>
        <v>Contrat de Service - Frais du développeur défrayés  (base de calcul)//Service Agreement - Fee to developer / contractor (basis for calculation)</v>
      </c>
      <c r="H63" s="158" t="str">
        <f>IF(C63&lt;&gt;"",IF(D63&lt;&gt;"",C63&amp;"--"&amp;D63,C63),"")</f>
        <v/>
      </c>
    </row>
    <row r="64" spans="1:25" s="84" customFormat="1" x14ac:dyDescent="0.35">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4" customFormat="1" x14ac:dyDescent="0.35">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4" customFormat="1" x14ac:dyDescent="0.35">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4" customFormat="1" ht="31" x14ac:dyDescent="0.35">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4" customFormat="1" x14ac:dyDescent="0.35">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4" customFormat="1" x14ac:dyDescent="0.35">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4" customFormat="1" x14ac:dyDescent="0.35">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4" customFormat="1" x14ac:dyDescent="0.35">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4" customFormat="1" x14ac:dyDescent="0.35">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4" customFormat="1" x14ac:dyDescent="0.35">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4" customFormat="1" x14ac:dyDescent="0.35">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4" customFormat="1" x14ac:dyDescent="0.35">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4" customFormat="1" x14ac:dyDescent="0.35">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4" customFormat="1" x14ac:dyDescent="0.35">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4" customFormat="1" x14ac:dyDescent="0.35">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4" customFormat="1" x14ac:dyDescent="0.35">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4" customFormat="1" x14ac:dyDescent="0.35">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4" customFormat="1" x14ac:dyDescent="0.35">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3" si="2">IF(C81&lt;&gt;"",IF(D81&lt;&gt;"",C81&amp;"--"&amp;D81,C81),"")</f>
        <v/>
      </c>
    </row>
    <row r="82" spans="1:8" s="109" customFormat="1" ht="175.5" customHeight="1" x14ac:dyDescent="0.35">
      <c r="A82" s="122" t="s">
        <v>132</v>
      </c>
      <c r="B82" s="122" t="s">
        <v>133</v>
      </c>
      <c r="C82" s="173" t="s">
        <v>16688</v>
      </c>
      <c r="D82" s="122" t="s">
        <v>16689</v>
      </c>
      <c r="E82" s="122" t="s">
        <v>16690</v>
      </c>
      <c r="F82" s="123"/>
      <c r="G82" s="124" t="str">
        <f>IF(OR(Table1[[#This Row],[English]]&lt;&gt;"",Table1[[#This Row],[Français]]&lt;&gt;""),Table1[[#This Row],[Français]]&amp;"//"&amp;Table1[[#This Row],[English]],"")</f>
        <v>Redevances superficiaires//Surface fees</v>
      </c>
      <c r="H82" s="125" t="str">
        <f t="shared" si="2"/>
        <v>There shall be a 3-year grace period for the land rent, where the rent during this period will be prorated over the remaining years annually. After the first 3 years, the annual lease rate shall be birr 948,000 (or birr 158 per hectare). The total amount payable under the agreement shall be birr 23,700,000. Toren Agro Industries is also required to make a 1-year down payment to the Government. The Government reserves the right to revise the lease payment rate as the need may arise. --Arts. 2.2.1, 2.2.2, 2.2.4, 2.2.5, 5.5</v>
      </c>
    </row>
    <row r="83" spans="1:8" s="84" customFormat="1" x14ac:dyDescent="0.35">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8" customFormat="1" x14ac:dyDescent="0.35">
      <c r="A84" s="122" t="s">
        <v>219</v>
      </c>
      <c r="B84" s="122" t="s">
        <v>199</v>
      </c>
      <c r="C84" s="129"/>
      <c r="D84" s="129"/>
      <c r="E84" s="126"/>
      <c r="F84" s="127"/>
      <c r="G84" s="130" t="str">
        <f>IF(OR(Table1[[#This Row],[English]]&lt;&gt;"",Table1[[#This Row],[Français]]&lt;&gt;""),Table1[[#This Row],[Français]]&amp;"//"&amp;Table1[[#This Row],[English]],"")</f>
        <v>Credits de carbone//Carbon credits</v>
      </c>
      <c r="H84" s="131" t="str">
        <f>IF(C84&lt;&gt;"",IF(D84&lt;&gt;"",C84&amp;"--"&amp;D84,C84),"")</f>
        <v/>
      </c>
    </row>
    <row r="85" spans="1:8" s="93" customFormat="1" x14ac:dyDescent="0.35">
      <c r="A85" s="116" t="s">
        <v>136</v>
      </c>
      <c r="B85" s="122" t="s">
        <v>137</v>
      </c>
      <c r="C85" s="117"/>
      <c r="D85" s="117"/>
      <c r="E85" s="118"/>
      <c r="F85" s="119"/>
      <c r="G85" s="120" t="str">
        <f>IF(OR(Table1[[#This Row],[English]]&lt;&gt;"",Table1[[#This Row],[Français]]&lt;&gt;""),Table1[[#This Row],[Français]]&amp;"//"&amp;Table1[[#This Row],[English]],"")</f>
        <v>Primes//Bonuses</v>
      </c>
      <c r="H85" s="121" t="str">
        <f t="shared" si="2"/>
        <v/>
      </c>
    </row>
    <row r="86" spans="1:8" s="93" customFormat="1" x14ac:dyDescent="0.35">
      <c r="A86" s="116" t="s">
        <v>138</v>
      </c>
      <c r="B86" s="122" t="s">
        <v>139</v>
      </c>
      <c r="C86" s="117"/>
      <c r="D86" s="117"/>
      <c r="E86" s="118"/>
      <c r="F86" s="119"/>
      <c r="G86" s="120" t="str">
        <f>IF(OR(Table1[[#This Row],[English]]&lt;&gt;"",Table1[[#This Row],[Français]]&lt;&gt;""),Table1[[#This Row],[Français]]&amp;"//"&amp;Table1[[#This Row],[English]],"")</f>
        <v>Participation de l'Etat//State participation</v>
      </c>
      <c r="H86" s="121" t="str">
        <f t="shared" si="2"/>
        <v/>
      </c>
    </row>
    <row r="87" spans="1:8" s="93" customFormat="1" ht="25" customHeight="1" x14ac:dyDescent="0.35">
      <c r="A87" s="116" t="s">
        <v>140</v>
      </c>
      <c r="B87" s="116" t="s">
        <v>141</v>
      </c>
      <c r="C87" s="116"/>
      <c r="D87" s="162"/>
      <c r="E87" s="162"/>
      <c r="F87" s="119"/>
      <c r="G87" s="120" t="str">
        <f>IF(OR(Table1[[#This Row],[English]]&lt;&gt;"",Table1[[#This Row],[Français]]&lt;&gt;""),Table1[[#This Row],[Français]]&amp;"//"&amp;Table1[[#This Row],[English]],"")</f>
        <v>Exonérations non-précisées ailleurs//Other exemptions</v>
      </c>
      <c r="H87" s="121" t="str">
        <f t="shared" si="2"/>
        <v/>
      </c>
    </row>
    <row r="88" spans="1:8" s="93" customFormat="1" ht="31" x14ac:dyDescent="0.35">
      <c r="A88" s="161" t="s">
        <v>16630</v>
      </c>
      <c r="B88" s="161" t="s">
        <v>16629</v>
      </c>
      <c r="C88" s="117"/>
      <c r="D88" s="117"/>
      <c r="E88" s="118"/>
      <c r="F88" s="119"/>
      <c r="G88" s="120" t="str">
        <f>IF(OR(Table1[[#This Row],[English]]&lt;&gt;"",Table1[[#This Row],[Français]]&lt;&gt;""),Table1[[#This Row],[Français]]&amp;"//"&amp;Table1[[#This Row],[English]],"")</f>
        <v>Modes d'audit à l'égard des obligations financières du détenteur du titre//Audit mechanisms - financial obligations</v>
      </c>
      <c r="H88" s="121" t="str">
        <f t="shared" si="2"/>
        <v/>
      </c>
    </row>
    <row r="89" spans="1:8" s="93" customFormat="1" ht="93.5" customHeight="1" x14ac:dyDescent="0.35">
      <c r="A89" s="116" t="s">
        <v>142</v>
      </c>
      <c r="B89" s="116" t="s">
        <v>143</v>
      </c>
      <c r="C89" s="162" t="s">
        <v>16671</v>
      </c>
      <c r="D89" s="162" t="s">
        <v>16714</v>
      </c>
      <c r="E89" s="171" t="s">
        <v>16666</v>
      </c>
      <c r="F89" s="119"/>
      <c r="G89" s="120" t="str">
        <f>IF(OR(Table1[[#This Row],[English]]&lt;&gt;"",Table1[[#This Row],[Français]]&lt;&gt;""),Table1[[#This Row],[Français]]&amp;"//"&amp;Table1[[#This Row],[English]],"")</f>
        <v>Restrictions sur les transactions avec les parties liées//Restrictions on transactions with affiliated parties</v>
      </c>
      <c r="H89" s="121" t="str">
        <f>IF(C89&lt;&gt;"",IF(D89&lt;&gt;"",C89&amp;"--"&amp;D89,C89),"")</f>
        <v>Dividing the leased land among shareholders to develop in an independent way or subleasing to any party is strictly forbidden and shall result in the termination of the lease--Art. 4.11</v>
      </c>
    </row>
    <row r="90" spans="1:8" s="93" customFormat="1" x14ac:dyDescent="0.35">
      <c r="A90" s="114" t="s">
        <v>211</v>
      </c>
      <c r="B90" s="113" t="s">
        <v>208</v>
      </c>
      <c r="C90" s="117"/>
      <c r="D90" s="117"/>
      <c r="E90" s="118"/>
      <c r="F90" s="119"/>
      <c r="G90" s="120" t="str">
        <f>IF(OR(Table1[[#This Row],[English]]&lt;&gt;"",Table1[[#This Row],[Français]]&lt;&gt;""),Table1[[#This Row],[Français]]&amp;"//"&amp;Table1[[#This Row],[English]],"")</f>
        <v>Autre - [le nom de catégorie]//Other - [Name of Category]</v>
      </c>
      <c r="H90" s="121" t="str">
        <f t="shared" si="2"/>
        <v/>
      </c>
    </row>
    <row r="91" spans="1:8" s="83" customFormat="1" x14ac:dyDescent="0.35">
      <c r="A91" s="42"/>
      <c r="B91" s="43"/>
      <c r="C91" s="44"/>
      <c r="D91" s="45"/>
      <c r="E91" s="45"/>
      <c r="F91" s="16"/>
      <c r="G91" s="17" t="str">
        <f>IF(OR(Table1[[#This Row],[English]]&lt;&gt;"",Table1[[#This Row],[Français]]&lt;&gt;""),Table1[[#This Row],[Français]]&amp;"//"&amp;Table1[[#This Row],[English]],"")</f>
        <v/>
      </c>
      <c r="H91" s="46" t="str">
        <f t="shared" si="2"/>
        <v/>
      </c>
    </row>
    <row r="92" spans="1:8" s="83" customFormat="1" ht="31" x14ac:dyDescent="0.35">
      <c r="A92" s="78" t="s">
        <v>16623</v>
      </c>
      <c r="B92" s="79"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3" customFormat="1" ht="65.5" customHeight="1" x14ac:dyDescent="0.35">
      <c r="A93" s="132" t="s">
        <v>16618</v>
      </c>
      <c r="B93" s="132" t="s">
        <v>16617</v>
      </c>
      <c r="C93" s="94" t="s">
        <v>16691</v>
      </c>
      <c r="D93" s="94" t="s">
        <v>16641</v>
      </c>
      <c r="E93" s="94" t="s">
        <v>16657</v>
      </c>
      <c r="F93" s="90"/>
      <c r="G93" s="91" t="str">
        <f>IF(OR(Table1[[#This Row],[English]]&lt;&gt;"",Table1[[#This Row],[Français]]&lt;&gt;""),Table1[[#This Row],[Français]]&amp;"//"&amp;Table1[[#This Row],[English]],"")</f>
        <v xml:space="preserve">Etude d'impact environnemental//Environmental impact assessments </v>
      </c>
      <c r="H93" s="92" t="str">
        <f t="shared" si="2"/>
        <v>Toren Agro Industries has an obligation to conduct an environmental impact assessment and deliver the report within 3 months of execution of agreement--Art. 4.1 (d)</v>
      </c>
    </row>
    <row r="94" spans="1:8" s="93" customFormat="1" x14ac:dyDescent="0.35">
      <c r="A94" s="132" t="s">
        <v>16622</v>
      </c>
      <c r="B94" s="132" t="s">
        <v>16621</v>
      </c>
      <c r="C94" s="94"/>
      <c r="D94" s="94"/>
      <c r="E94" s="100"/>
      <c r="F94" s="133"/>
      <c r="G94" s="134" t="str">
        <f>IF(OR(Table1[[#This Row],[English]]&lt;&gt;"",Table1[[#This Row],[Français]]&lt;&gt;""),Table1[[#This Row],[Français]]&amp;"//"&amp;Table1[[#This Row],[English]],"")</f>
        <v>Les plans de gestion environnementaux //Environmental management plans</v>
      </c>
      <c r="H94" s="104" t="str">
        <f>IF(C94&lt;&gt;"",IF(D94&lt;&gt;"",C94&amp;"--"&amp;D94,C94),"")</f>
        <v/>
      </c>
    </row>
    <row r="95" spans="1:8" s="84" customFormat="1" x14ac:dyDescent="0.35">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4" customFormat="1" ht="115" customHeight="1" x14ac:dyDescent="0.35">
      <c r="A96" s="11" t="s">
        <v>220</v>
      </c>
      <c r="B96" s="11" t="s">
        <v>200</v>
      </c>
      <c r="C96" s="11" t="s">
        <v>16712</v>
      </c>
      <c r="D96" s="11" t="s">
        <v>16642</v>
      </c>
      <c r="E96" s="11" t="s">
        <v>16657</v>
      </c>
      <c r="F96" s="12"/>
      <c r="G96"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5" t="str">
        <f>IF(C96&lt;&gt;"",IF(D96&lt;&gt;"",C96&amp;"--"&amp;D96,C96),"")</f>
        <v>Toren Agro Industries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7" spans="1:8" s="109" customFormat="1" ht="46.5" x14ac:dyDescent="0.35">
      <c r="A97" s="135" t="s">
        <v>225</v>
      </c>
      <c r="B97" s="136" t="s">
        <v>224</v>
      </c>
      <c r="C97" s="113"/>
      <c r="D97" s="113"/>
      <c r="E97" s="137"/>
      <c r="F97" s="137"/>
      <c r="G97" s="138"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39" t="str">
        <f>IF(C97&lt;&gt;"",IF(D97&lt;&gt;"",C97&amp;"--"&amp;D97,C97),"")</f>
        <v/>
      </c>
    </row>
    <row r="98" spans="1:8" s="84" customFormat="1" x14ac:dyDescent="0.35">
      <c r="A98" s="47" t="s">
        <v>235</v>
      </c>
      <c r="B98" s="11" t="s">
        <v>201</v>
      </c>
      <c r="C98" s="11"/>
      <c r="D98" s="11"/>
      <c r="E98" s="26"/>
      <c r="F98" s="12"/>
      <c r="G98" s="54" t="str">
        <f>IF(OR(Table1[[#This Row],[English]]&lt;&gt;"",Table1[[#This Row],[Français]]&lt;&gt;""),Table1[[#This Row],[Français]]&amp;"//"&amp;Table1[[#This Row],[English]],"")</f>
        <v>Protection des cours d'eau//Watercourse protection</v>
      </c>
      <c r="H98" s="65" t="str">
        <f>IF(C98&lt;&gt;"",IF(D98&lt;&gt;"",C98&amp;"--"&amp;D98,C98),"")</f>
        <v/>
      </c>
    </row>
    <row r="99" spans="1:8" s="93" customFormat="1" ht="98" customHeight="1" x14ac:dyDescent="0.35">
      <c r="A99" s="114" t="s">
        <v>211</v>
      </c>
      <c r="B99" s="113" t="s">
        <v>16667</v>
      </c>
      <c r="C99" s="162" t="s">
        <v>16692</v>
      </c>
      <c r="D99" s="94" t="s">
        <v>16659</v>
      </c>
      <c r="E99" s="100" t="s">
        <v>16654</v>
      </c>
      <c r="F99" s="90"/>
      <c r="G99" s="91" t="str">
        <f>IF(OR(Table1[[#This Row],[English]]&lt;&gt;"",Table1[[#This Row],[Français]]&lt;&gt;""),Table1[[#This Row],[Français]]&amp;"//"&amp;Table1[[#This Row],[English]],"")</f>
        <v>Autre - [le nom de catégorie]//Other - Access to Ethiopian Facilities</v>
      </c>
      <c r="H99" s="92" t="str">
        <f t="shared" si="2"/>
        <v>The Ministry of Agriculture has an obligation to arrange access and use of facilities of the Government and Regional State Research centers for soil testing and mapping purposes, for a fee--Art. 6.4</v>
      </c>
    </row>
    <row r="100" spans="1:8" s="83" customFormat="1" x14ac:dyDescent="0.35">
      <c r="A100" s="48"/>
      <c r="B100" s="49"/>
      <c r="C100" s="50"/>
      <c r="D100" s="15"/>
      <c r="E100" s="16"/>
      <c r="F100" s="16"/>
      <c r="G100" s="17" t="str">
        <f>IF(OR(Table1[[#This Row],[English]]&lt;&gt;"",Table1[[#This Row],[Français]]&lt;&gt;""),Table1[[#This Row],[Français]]&amp;"//"&amp;Table1[[#This Row],[English]],"")</f>
        <v/>
      </c>
      <c r="H100" s="18" t="str">
        <f t="shared" si="2"/>
        <v/>
      </c>
    </row>
    <row r="101" spans="1:8" s="83" customFormat="1" ht="46.5" x14ac:dyDescent="0.35">
      <c r="A101" s="78"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4" customFormat="1" ht="136.5" customHeight="1" x14ac:dyDescent="0.35">
      <c r="A102" s="69" t="s">
        <v>226</v>
      </c>
      <c r="B102" s="80" t="s">
        <v>227</v>
      </c>
      <c r="C102" s="81" t="s">
        <v>16693</v>
      </c>
      <c r="D102" s="81" t="s">
        <v>16715</v>
      </c>
      <c r="E102" s="80" t="s">
        <v>16716</v>
      </c>
      <c r="F102" s="80"/>
      <c r="G102" s="82" t="str">
        <f>IF(OR(Table1[[#This Row],[English]]&lt;&gt;"",Table1[[#This Row],[Français]]&lt;&gt;""),Table1[[#This Row],[Français]]&amp;"//"&amp;Table1[[#This Row],[English]],"")</f>
        <v>L'étude de faisabilité et le plan d'affaires//Feasibility studies and requirement of business plan</v>
      </c>
      <c r="H102" s="67" t="str">
        <f>IF(C102&lt;&gt;"",IF(D102&lt;&gt;"",C102&amp;"--"&amp;D102,C102),"")</f>
        <v>Upon entering into this agreement, Toren Agro Industries shall submit an advance action plan with regards to the use of the leased land to the Government. Toren Agro Industries has to execute all development activities as per the agreed business plan. Change to or deviation from the business plan must be reported with justification to the Government.--Arts. 4.4, 4.9</v>
      </c>
    </row>
    <row r="103" spans="1:8" s="93" customFormat="1" ht="156" customHeight="1" x14ac:dyDescent="0.35">
      <c r="A103" s="132" t="s">
        <v>148</v>
      </c>
      <c r="B103" s="140" t="s">
        <v>149</v>
      </c>
      <c r="C103" s="94" t="s">
        <v>16695</v>
      </c>
      <c r="D103" s="94" t="s">
        <v>16694</v>
      </c>
      <c r="E103" s="94" t="s">
        <v>16643</v>
      </c>
      <c r="F103" s="90"/>
      <c r="G103" s="91" t="str">
        <f>IF(OR(Table1[[#This Row],[English]]&lt;&gt;"",Table1[[#This Row],[Français]]&lt;&gt;""),Table1[[#This Row],[Français]]&amp;"//"&amp;Table1[[#This Row],[English]],"")</f>
        <v>Obligations de travaux, d'investissements//Work and investment commitments</v>
      </c>
      <c r="H103" s="92" t="str">
        <f t="shared" si="2"/>
        <v>Toren Agro Industries is expected to start developing the land within 6 months from the date of execution of the agreement, or from the date that it receives final clearance from the Government, whichever is later. Toren Agro Industries shall develop 1/3 of the leased plot of land (or 2,000 hectares) within the first year. It shall develop the entire plot of leased land within a period of not more than 3 years.--Arts. 4.3, 4.5</v>
      </c>
    </row>
    <row r="104" spans="1:8" s="84" customFormat="1" x14ac:dyDescent="0.35">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3" customFormat="1" ht="142" customHeight="1" x14ac:dyDescent="0.35">
      <c r="A105" s="89" t="s">
        <v>152</v>
      </c>
      <c r="B105" s="94" t="s">
        <v>153</v>
      </c>
      <c r="C105" s="94" t="s">
        <v>16696</v>
      </c>
      <c r="D105" s="94" t="s">
        <v>16656</v>
      </c>
      <c r="E105" s="94" t="s">
        <v>16652</v>
      </c>
      <c r="F105" s="90"/>
      <c r="G105" s="91" t="str">
        <f>IF(OR(Table1[[#This Row],[English]]&lt;&gt;"",Table1[[#This Row],[Français]]&lt;&gt;""),Table1[[#This Row],[Français]]&amp;"//"&amp;Table1[[#This Row],[English]],"")</f>
        <v>Construction et entretien d'infrastructure//Construction and maintenance of infrastructure</v>
      </c>
      <c r="H105" s="92" t="str">
        <f t="shared" si="2"/>
        <v>Toren Agro Industries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project--Art. 3.2</v>
      </c>
    </row>
    <row r="106" spans="1:8" s="84" customFormat="1" x14ac:dyDescent="0.35">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4" customFormat="1" x14ac:dyDescent="0.35">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4" customFormat="1" x14ac:dyDescent="0.35">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4" customFormat="1" ht="124.5" customHeight="1" x14ac:dyDescent="0.35">
      <c r="A109" s="51" t="s">
        <v>160</v>
      </c>
      <c r="B109" s="39" t="s">
        <v>161</v>
      </c>
      <c r="C109" s="172" t="s">
        <v>16697</v>
      </c>
      <c r="D109" s="11" t="s">
        <v>16653</v>
      </c>
      <c r="E109" s="11" t="s">
        <v>16668</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Toren Agro Industries shall remove all assets installed on the leased land within 1 year. However, where the agreement is terminated upon expiry of the term or for one of the reasons in article 9, the Government has the priority right to purchase properties over the land in negotiation with Toren Agro Industries.--Arts. 4.6, 10.4</v>
      </c>
    </row>
    <row r="110" spans="1:8" s="84" customFormat="1" ht="26" customHeight="1" x14ac:dyDescent="0.35">
      <c r="A110" s="32" t="s">
        <v>16631</v>
      </c>
      <c r="B110" s="30" t="s">
        <v>16628</v>
      </c>
      <c r="C110" s="30"/>
      <c r="D110" s="30"/>
      <c r="E110" s="30"/>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9" customFormat="1" ht="124" customHeight="1" x14ac:dyDescent="0.35">
      <c r="A111" s="137" t="s">
        <v>221</v>
      </c>
      <c r="B111" s="136" t="s">
        <v>202</v>
      </c>
      <c r="C111" s="113" t="s">
        <v>16698</v>
      </c>
      <c r="D111" s="175" t="s">
        <v>16699</v>
      </c>
      <c r="E111" s="135" t="s">
        <v>16654</v>
      </c>
      <c r="F111" s="137"/>
      <c r="G111" s="138" t="str">
        <f>IF(OR(Table1[[#This Row],[English]]&lt;&gt;"",Table1[[#This Row],[Français]]&lt;&gt;""),Table1[[#This Row],[Français]]&amp;"//"&amp;Table1[[#This Row],[English]],"")</f>
        <v>Incapacité à développer//Failure to develop</v>
      </c>
      <c r="H111" s="139" t="str">
        <f>IF(C111&lt;&gt;"",IF(D111&lt;&gt;"",C111&amp;"--"&amp;D111,C111),"")</f>
        <v>The Government shall issue 6 months' written notice prior to termination of the agreement on the grounds of failure to develop the land within the time limits set by the agreement. If the issue is not addressed, the Government may either extend the time period for compliance or terminate the agreement.--Art. 6.5</v>
      </c>
    </row>
    <row r="112" spans="1:8" s="109" customFormat="1" x14ac:dyDescent="0.35">
      <c r="A112" s="137" t="s">
        <v>222</v>
      </c>
      <c r="B112" s="136" t="s">
        <v>203</v>
      </c>
      <c r="C112" s="113"/>
      <c r="D112" s="113"/>
      <c r="E112" s="137"/>
      <c r="F112" s="137"/>
      <c r="G112" s="138" t="str">
        <f>IF(OR(Table1[[#This Row],[English]]&lt;&gt;"",Table1[[#This Row],[Français]]&lt;&gt;""),Table1[[#This Row],[Français]]&amp;"//"&amp;Table1[[#This Row],[English]],"")</f>
        <v>Activité de beneficiation/ valeur ajoutée//Value addition/downstream activities</v>
      </c>
      <c r="H112" s="139" t="str">
        <f>IF(C112&lt;&gt;"",IF(D112&lt;&gt;"",C112&amp;"--"&amp;D112,C112),"")</f>
        <v/>
      </c>
    </row>
    <row r="113" spans="1:8" s="84" customFormat="1" ht="31" x14ac:dyDescent="0.35">
      <c r="A113" s="77" t="s">
        <v>223</v>
      </c>
      <c r="B113" s="69" t="s">
        <v>204</v>
      </c>
      <c r="C113" s="70"/>
      <c r="D113" s="70"/>
      <c r="E113" s="68"/>
      <c r="F113" s="68"/>
      <c r="G113"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7" t="str">
        <f>IF(C113&lt;&gt;"",IF(D113&lt;&gt;"",C113&amp;"--"&amp;D113,C113),"")</f>
        <v/>
      </c>
    </row>
    <row r="114" spans="1:8" s="109" customFormat="1" ht="71" customHeight="1" x14ac:dyDescent="0.35">
      <c r="A114" s="114" t="s">
        <v>211</v>
      </c>
      <c r="B114" s="113" t="s">
        <v>16644</v>
      </c>
      <c r="C114" s="113" t="s">
        <v>16700</v>
      </c>
      <c r="D114" s="113" t="s">
        <v>16645</v>
      </c>
      <c r="E114" s="135" t="s">
        <v>16666</v>
      </c>
      <c r="F114" s="137"/>
      <c r="G114" s="138" t="str">
        <f>IF(OR(Table1[[#This Row],[English]]&lt;&gt;"",Table1[[#This Row],[Français]]&lt;&gt;""),Table1[[#This Row],[Français]]&amp;"//"&amp;Table1[[#This Row],[English]],"")</f>
        <v>Autre - [le nom de catégorie]//Unauthorized use of the concession area</v>
      </c>
      <c r="H114" s="139" t="str">
        <f>IF(C114&lt;&gt;"",IF(D114&lt;&gt;"",C114&amp;"--"&amp;D114,C114),"")</f>
        <v>Toren Agro Industries shall not use the leased land for any other purpose than the purpose in article 3 without the prior written consent of the Ministry of Agriculture--Art. 4.10</v>
      </c>
    </row>
    <row r="115" spans="1:8" s="83" customFormat="1" x14ac:dyDescent="0.35">
      <c r="A115" s="15"/>
      <c r="B115" s="52"/>
      <c r="C115" s="15"/>
      <c r="D115" s="15"/>
      <c r="E115" s="16"/>
      <c r="F115" s="16"/>
      <c r="G115" s="17" t="str">
        <f>IF(OR(Table1[[#This Row],[English]]&lt;&gt;"",Table1[[#This Row],[Français]]&lt;&gt;""),Table1[[#This Row],[Français]]&amp;"//"&amp;Table1[[#This Row],[English]],"")</f>
        <v/>
      </c>
      <c r="H115" s="18" t="str">
        <f t="shared" si="2"/>
        <v/>
      </c>
    </row>
    <row r="116" spans="1:8" s="83" customFormat="1" ht="31" x14ac:dyDescent="0.35">
      <c r="A116" s="23" t="s">
        <v>162</v>
      </c>
      <c r="B116" s="23" t="s">
        <v>163</v>
      </c>
      <c r="C116" s="20"/>
      <c r="D116" s="20"/>
      <c r="E116" s="20"/>
      <c r="F116" s="20"/>
      <c r="G116" s="21" t="str">
        <f>IF(OR(Table1[[#This Row],[English]]&lt;&gt;"",Table1[[#This Row],[Français]]&lt;&gt;""),Table1[[#This Row],[Français]]&amp;"//"&amp;Table1[[#This Row],[English]],"")</f>
        <v>6. Dispositions diverses//6. Miscellaneous provisions</v>
      </c>
      <c r="H116" s="22" t="str">
        <f t="shared" si="2"/>
        <v/>
      </c>
    </row>
    <row r="117" spans="1:8" s="93" customFormat="1" ht="49.5" customHeight="1" x14ac:dyDescent="0.35">
      <c r="A117" s="140" t="s">
        <v>164</v>
      </c>
      <c r="B117" s="132" t="s">
        <v>165</v>
      </c>
      <c r="C117" s="94" t="s">
        <v>16658</v>
      </c>
      <c r="D117" s="94" t="s">
        <v>16639</v>
      </c>
      <c r="E117" s="167" t="s">
        <v>16640</v>
      </c>
      <c r="F117" s="90"/>
      <c r="G117" s="91" t="str">
        <f>IF(OR(Table1[[#This Row],[English]]&lt;&gt;"",Table1[[#This Row],[Français]]&lt;&gt;""),Table1[[#This Row],[Français]]&amp;"//"&amp;Table1[[#This Row],[English]],"")</f>
        <v>Loi applicable en cas des différends//Governing law in case of dispute</v>
      </c>
      <c r="H117" s="92" t="str">
        <f t="shared" si="2"/>
        <v>The governing law for operations under the agreement shall be the laws of Ethiopia--Art. 12</v>
      </c>
    </row>
    <row r="118" spans="1:8" s="93" customFormat="1" ht="98" customHeight="1" x14ac:dyDescent="0.35">
      <c r="A118" s="140" t="s">
        <v>166</v>
      </c>
      <c r="B118" s="116" t="s">
        <v>167</v>
      </c>
      <c r="C118" s="163" t="s">
        <v>16648</v>
      </c>
      <c r="D118" s="94" t="s">
        <v>16649</v>
      </c>
      <c r="E118" s="94" t="s">
        <v>16651</v>
      </c>
      <c r="F118" s="90"/>
      <c r="G118" s="91" t="str">
        <f>IF(OR(Table1[[#This Row],[English]]&lt;&gt;"",Table1[[#This Row],[Français]]&lt;&gt;""),Table1[[#This Row],[Français]]&amp;"//"&amp;Table1[[#This Row],[English]],"")</f>
        <v>Arbitrage et règlement des différends//Arbitration and dispute resolution</v>
      </c>
      <c r="H118" s="92" t="str">
        <f t="shared" si="2"/>
        <v>In the event of dispute, both parties will do their utmost to resolve the dispute amicably and to their mutual satisfaction. If they are unable to achieve such a settlement, the dispute shall be referred to Ethiopian Federal Court.--Art. 17</v>
      </c>
    </row>
    <row r="119" spans="1:8" s="93" customFormat="1" x14ac:dyDescent="0.35">
      <c r="A119" s="140" t="s">
        <v>168</v>
      </c>
      <c r="B119" s="132" t="s">
        <v>169</v>
      </c>
      <c r="C119" s="141"/>
      <c r="D119" s="89"/>
      <c r="E119" s="99"/>
      <c r="F119" s="90"/>
      <c r="G119" s="91" t="str">
        <f>IF(OR(Table1[[#This Row],[English]]&lt;&gt;"",Table1[[#This Row],[Français]]&lt;&gt;""),Table1[[#This Row],[Français]]&amp;"//"&amp;Table1[[#This Row],[English]],"")</f>
        <v>Clause de stabilisation//Stabilization clause</v>
      </c>
      <c r="H119" s="92" t="str">
        <f t="shared" si="2"/>
        <v/>
      </c>
    </row>
    <row r="120" spans="1:8" s="84" customFormat="1" ht="166" customHeight="1" x14ac:dyDescent="0.35">
      <c r="A120" s="47" t="s">
        <v>170</v>
      </c>
      <c r="B120" s="11" t="s">
        <v>171</v>
      </c>
      <c r="C120" s="36" t="s">
        <v>16713</v>
      </c>
      <c r="D120" s="11" t="s">
        <v>16701</v>
      </c>
      <c r="E120" s="26" t="s">
        <v>16666</v>
      </c>
      <c r="F120" s="12"/>
      <c r="G120" s="13" t="str">
        <f>IF(OR(Table1[[#This Row],[English]]&lt;&gt;"",Table1[[#This Row],[Français]]&lt;&gt;""),Table1[[#This Row],[Français]]&amp;"//"&amp;Table1[[#This Row],[English]],"")</f>
        <v>Cession / transfert//Assignment / transfer</v>
      </c>
      <c r="H120" s="14" t="str">
        <f t="shared" si="2"/>
        <v>Unless 75% of the land is developed, Toren Agro Industries has no right to transfer the land or properties developed on the land to other persons. Upon developing 75% of the land, Toren Agro Industries can transfer the land or properties (but not only the remaining land which is not developed) to other persons with the prior permit of the Government. --Arts. 4.12-4.14</v>
      </c>
    </row>
    <row r="121" spans="1:8" s="84" customFormat="1" ht="409.5" customHeight="1" x14ac:dyDescent="0.35">
      <c r="A121" s="47" t="s">
        <v>172</v>
      </c>
      <c r="B121" s="11" t="s">
        <v>173</v>
      </c>
      <c r="C121" s="172" t="s">
        <v>16717</v>
      </c>
      <c r="D121" s="172" t="s">
        <v>16702</v>
      </c>
      <c r="E121" s="172" t="s">
        <v>16703</v>
      </c>
      <c r="F121" s="12"/>
      <c r="G121" s="13" t="str">
        <f>IF(OR(Table1[[#This Row],[English]]&lt;&gt;"",Table1[[#This Row],[Français]]&lt;&gt;""),Table1[[#This Row],[Français]]&amp;"//"&amp;Table1[[#This Row],[English]],"")</f>
        <v>Résiliation / termination//Cancellation / termination</v>
      </c>
      <c r="H121" s="14" t="str">
        <f t="shared" si="2"/>
        <v>The agreement may be terminated for (1) expiry of the term, (2) failure by the Government to deliver the land to Toren Agro Industries for reasons other than force majeure, (3) failure of the Government to fulfill its obligations under the agreement within 6 months of receiving written notice from Toren Agro Industries, (4) failure of Toren Agro Industries to settle annual rental and relevant tax payments for 2 consecutive years, (5) failure by Toren Agro Industries to perform its obligations under the agreement within 6 months of receiving notice from the Government, (6) termination by the Government on justified good cause after 6 months' prior written notice to Toren Agro Industries, and (7) termination by Toren Agro Industries upon justified good cause after 6 months' written notice to the Government. The Government has the right to restore any land which is not developed with 6 months' advance notice and after Toren Agro Industries has not cured the failure within 1 year. The Government shall issue 6 months' advance notice prior to termination of the agreement on the grounds of (1) failure to develop the land within the time limits set by the agreement, (2) if there is any damage to the natural resources, or (3) non-performance of due payment of lease charge. If the issue is not addressed, the Government may extend the time period for such compliance or terminate the agreement in accordance with the terms of the agreement. --Arts. 9, 3.6, 5.4, 5.2, 6.5</v>
      </c>
    </row>
    <row r="122" spans="1:8" s="84" customFormat="1" ht="150" customHeight="1" x14ac:dyDescent="0.35">
      <c r="A122" s="39" t="s">
        <v>174</v>
      </c>
      <c r="B122" s="39" t="s">
        <v>175</v>
      </c>
      <c r="C122" s="174" t="s">
        <v>16706</v>
      </c>
      <c r="D122" s="11" t="s">
        <v>16705</v>
      </c>
      <c r="E122" s="11" t="s">
        <v>16669</v>
      </c>
      <c r="F122" s="12"/>
      <c r="G122" s="13" t="str">
        <f>IF(OR(Table1[[#This Row],[English]]&lt;&gt;"",Table1[[#This Row],[Français]]&lt;&gt;""),Table1[[#This Row],[Français]]&amp;"//"&amp;Table1[[#This Row],[English]],"")</f>
        <v>Indemnisation//Indemnification</v>
      </c>
      <c r="H122" s="14" t="str">
        <f t="shared" si="2"/>
        <v>If the agreement is terminated by Toren Agro Industries for failure of the Government to fulfill its obligations or for termination by the Government on justified good cause, the Government shall pay to Toren Agro Industries the value of improvements made by Toren Agro Industries on the land at the market price after setting off any dues on account of rentals or taxes--Art. 10.2</v>
      </c>
    </row>
    <row r="123" spans="1:8" s="93" customFormat="1" x14ac:dyDescent="0.35">
      <c r="A123" s="142" t="s">
        <v>176</v>
      </c>
      <c r="B123" s="105" t="s">
        <v>177</v>
      </c>
      <c r="C123" s="141"/>
      <c r="D123" s="89"/>
      <c r="E123" s="89"/>
      <c r="F123" s="90"/>
      <c r="G123" s="91" t="str">
        <f>IF(OR(Table1[[#This Row],[English]]&lt;&gt;"",Table1[[#This Row],[Français]]&lt;&gt;""),Table1[[#This Row],[Français]]&amp;"//"&amp;Table1[[#This Row],[English]],"")</f>
        <v>Confidentialité//Confidentiality</v>
      </c>
      <c r="H123" s="92" t="str">
        <f t="shared" si="2"/>
        <v/>
      </c>
    </row>
    <row r="124" spans="1:8" s="109" customFormat="1" x14ac:dyDescent="0.35">
      <c r="A124" s="142" t="s">
        <v>178</v>
      </c>
      <c r="B124" s="105" t="s">
        <v>179</v>
      </c>
      <c r="C124" s="165" t="s">
        <v>16704</v>
      </c>
      <c r="D124" s="94"/>
      <c r="E124" s="94" t="s">
        <v>16670</v>
      </c>
      <c r="F124" s="90"/>
      <c r="G124" s="91" t="str">
        <f>IF(OR(Table1[[#This Row],[English]]&lt;&gt;"",Table1[[#This Row],[Français]]&lt;&gt;""),Table1[[#This Row],[Français]]&amp;"//"&amp;Table1[[#This Row],[English]],"")</f>
        <v>Langue//Language</v>
      </c>
      <c r="H124" s="92" t="str">
        <f t="shared" si="2"/>
        <v>Eng</v>
      </c>
    </row>
    <row r="125" spans="1:8" s="84" customFormat="1" ht="143" customHeight="1" x14ac:dyDescent="0.35">
      <c r="A125" s="11" t="s">
        <v>233</v>
      </c>
      <c r="B125" s="11" t="s">
        <v>234</v>
      </c>
      <c r="C125" s="172" t="s">
        <v>16708</v>
      </c>
      <c r="D125" s="11" t="s">
        <v>16709</v>
      </c>
      <c r="E125" s="11" t="s">
        <v>16710</v>
      </c>
      <c r="F125" s="12"/>
      <c r="G125" s="54" t="str">
        <f>IF(OR(Table1[[#This Row],[English]]&lt;&gt;"",Table1[[#This Row],[Français]]&lt;&gt;""),Table1[[#This Row],[Français]]&amp;"//"&amp;Table1[[#This Row],[English]],"")</f>
        <v>Obligations de reports et les méthodes de côntrole de la conformité//Reporting Requirements and other methods of monitoring compliance</v>
      </c>
      <c r="H125" s="65" t="str">
        <f>IF(C125&lt;&gt;"",IF(D125&lt;&gt;"",C125&amp;"--"&amp;D125,C125),"")</f>
        <v>Toren Agro Industries shall provide correct data and investment activity reports upon request by the Government. The Government has the right to monitor and establish the fact that Toren Agro Industries is discharging and accomplishing its obligations diligently. This monitoring must be done in a manner that does not cause any hindrances to the work and activities of Toren Agro Industries.--Arts. 4.7, 5.1, 5.3</v>
      </c>
    </row>
    <row r="126" spans="1:8" s="84" customFormat="1" x14ac:dyDescent="0.35">
      <c r="A126" s="11" t="s">
        <v>209</v>
      </c>
      <c r="B126" s="11" t="s">
        <v>205</v>
      </c>
      <c r="C126" s="36"/>
      <c r="D126" s="11"/>
      <c r="E126" s="26"/>
      <c r="F126" s="12"/>
      <c r="G126" s="13" t="str">
        <f>IF(OR(Table1[[#This Row],[English]]&lt;&gt;"",Table1[[#This Row],[Français]]&lt;&gt;""),Table1[[#This Row],[Français]]&amp;"//"&amp;Table1[[#This Row],[English]],"")</f>
        <v>Clause de hardship//Hardship clause</v>
      </c>
      <c r="H126" s="14" t="str">
        <f t="shared" si="2"/>
        <v/>
      </c>
    </row>
    <row r="127" spans="1:8" s="84" customFormat="1" ht="46" customHeight="1" x14ac:dyDescent="0.35">
      <c r="A127" s="11"/>
      <c r="B127" s="11" t="s">
        <v>207</v>
      </c>
      <c r="C127" s="70" t="s">
        <v>16660</v>
      </c>
      <c r="D127" s="70" t="s">
        <v>16646</v>
      </c>
      <c r="E127" s="70" t="s">
        <v>16650</v>
      </c>
      <c r="F127" s="71"/>
      <c r="G127" s="54" t="str">
        <f>IF(OR(Table1[[#This Row],[English]]&lt;&gt;"",Table1[[#This Row],[Français]]&lt;&gt;""),Table1[[#This Row],[Français]]&amp;"//"&amp;Table1[[#This Row],[English]],"")</f>
        <v>//Force majeure</v>
      </c>
      <c r="H127" s="65" t="str">
        <f>IF(C127&lt;&gt;"",IF(D127&lt;&gt;"",C127&amp;"--"&amp;D127,C127),"")</f>
        <v>Conditions of force majeure shall be governed by the Ethiopian Civil Code--Art. 13</v>
      </c>
    </row>
    <row r="128" spans="1:8" s="84" customFormat="1" x14ac:dyDescent="0.35">
      <c r="A128" s="11" t="s">
        <v>210</v>
      </c>
      <c r="B128" s="11" t="s">
        <v>206</v>
      </c>
      <c r="C128" s="164"/>
      <c r="D128" s="39"/>
      <c r="E128" s="39"/>
      <c r="F128" s="53"/>
      <c r="G128" s="54" t="str">
        <f>IF(OR(Table1[[#This Row],[English]]&lt;&gt;"",Table1[[#This Row],[Français]]&lt;&gt;""),Table1[[#This Row],[Français]]&amp;"//"&amp;Table1[[#This Row],[English]],"")</f>
        <v>Expropriation//Expropriation / nationalization</v>
      </c>
      <c r="H128" s="55" t="str">
        <f t="shared" si="2"/>
        <v/>
      </c>
    </row>
    <row r="129" spans="1:13" s="128" customFormat="1" ht="29" customHeight="1" x14ac:dyDescent="0.35">
      <c r="A129" s="114" t="s">
        <v>211</v>
      </c>
      <c r="B129" s="113" t="s">
        <v>16707</v>
      </c>
      <c r="C129" s="113"/>
      <c r="D129" s="169"/>
      <c r="E129" s="169"/>
      <c r="F129" s="143"/>
      <c r="G129" s="144" t="str">
        <f>IF(OR(Table1[[#This Row],[English]]&lt;&gt;"",Table1[[#This Row],[Français]]&lt;&gt;""),Table1[[#This Row],[Français]]&amp;"//"&amp;Table1[[#This Row],[English]],"")</f>
        <v>Autre - [le nom de catégorie]//Other -</v>
      </c>
      <c r="H129" s="145" t="str">
        <f>IF(C129&lt;&gt;"",IF(D129&lt;&gt;"",C129&amp;"--"&amp;D129,C129),"")</f>
        <v/>
      </c>
    </row>
    <row r="130" spans="1:13" s="83" customFormat="1" x14ac:dyDescent="0.35">
      <c r="A130" s="56"/>
      <c r="B130" s="15"/>
      <c r="C130" s="57"/>
      <c r="D130" s="15"/>
      <c r="E130" s="15"/>
      <c r="F130" s="16"/>
      <c r="G130" s="17" t="str">
        <f>IF(OR(Table1[[#This Row],[English]]&lt;&gt;"",Table1[[#This Row],[Français]]&lt;&gt;""),Table1[[#This Row],[Français]]&amp;"//"&amp;Table1[[#This Row],[English]],"")</f>
        <v/>
      </c>
      <c r="H130" s="18" t="str">
        <f t="shared" si="2"/>
        <v/>
      </c>
    </row>
    <row r="131" spans="1:13" s="83" customFormat="1" ht="31" x14ac:dyDescent="0.35">
      <c r="A131" s="23" t="s">
        <v>180</v>
      </c>
      <c r="B131" s="23" t="s">
        <v>181</v>
      </c>
      <c r="C131" s="23"/>
      <c r="D131" s="23"/>
      <c r="E131" s="23"/>
      <c r="F131" s="23"/>
      <c r="G131" s="58" t="str">
        <f>IF(OR(Table1[[#This Row],[English]]&lt;&gt;"",Table1[[#This Row],[Français]]&lt;&gt;""),Table1[[#This Row],[Français]]&amp;"//"&amp;Table1[[#This Row],[English]],"")</f>
        <v>III. Notes sur le document//III. Document notes</v>
      </c>
      <c r="H131" s="59" t="str">
        <f t="shared" si="2"/>
        <v/>
      </c>
    </row>
    <row r="132" spans="1:13" s="84" customFormat="1" x14ac:dyDescent="0.35">
      <c r="A132" s="11" t="s">
        <v>182</v>
      </c>
      <c r="B132" s="11" t="s">
        <v>183</v>
      </c>
      <c r="C132" s="39"/>
      <c r="D132" s="39"/>
      <c r="E132" s="53"/>
      <c r="F132" s="53"/>
      <c r="G132" s="54" t="str">
        <f>IF(OR(Table1[[#This Row],[English]]&lt;&gt;"",Table1[[#This Row],[Français]]&lt;&gt;""),Table1[[#This Row],[Français]]&amp;"//"&amp;Table1[[#This Row],[English]],"")</f>
        <v>Pages Manquantes de la copie//Pages missing from  copy</v>
      </c>
      <c r="H132" s="55" t="str">
        <f t="shared" si="2"/>
        <v/>
      </c>
    </row>
    <row r="133" spans="1:13" s="84" customFormat="1" ht="120" customHeight="1" x14ac:dyDescent="0.35">
      <c r="A133" s="11" t="s">
        <v>184</v>
      </c>
      <c r="B133" s="11" t="s">
        <v>185</v>
      </c>
      <c r="C133" s="11" t="s">
        <v>16711</v>
      </c>
      <c r="D133" s="11" t="s">
        <v>16647</v>
      </c>
      <c r="E133" s="11" t="s">
        <v>16651</v>
      </c>
      <c r="F133" s="24"/>
      <c r="G133" s="25" t="str">
        <f>IF(OR(Table1[[#This Row],[English]]&lt;&gt;"",Table1[[#This Row],[Français]]&lt;&gt;""),Table1[[#This Row],[Français]]&amp;"//"&amp;Table1[[#This Row],[English]],"")</f>
        <v>Annexes Manquantes de la copie//Annexes missing from copy</v>
      </c>
      <c r="H133" s="14" t="str">
        <f t="shared" si="2"/>
        <v>The agreement lists two documents: (i) the site plan of the leased land and (ii) environmental code of practice, as annexes. However, the annexes are not included in this copy of the agreement. --Art. 16</v>
      </c>
    </row>
    <row r="134" spans="1:13" x14ac:dyDescent="0.35">
      <c r="J134" s="2"/>
      <c r="K134" s="2"/>
      <c r="L134" s="2"/>
      <c r="M134" s="2"/>
    </row>
    <row r="135" spans="1:13" x14ac:dyDescent="0.35">
      <c r="J135" s="2"/>
      <c r="K135" s="2"/>
      <c r="L135" s="2"/>
      <c r="M135" s="2"/>
    </row>
    <row r="136" spans="1:13" x14ac:dyDescent="0.35">
      <c r="J136" s="2"/>
      <c r="K136" s="2"/>
      <c r="L136" s="2"/>
      <c r="M136" s="2"/>
    </row>
    <row r="137" spans="1:13" x14ac:dyDescent="0.35">
      <c r="A137"/>
      <c r="B137"/>
      <c r="C137"/>
      <c r="D137"/>
      <c r="G137"/>
      <c r="H137"/>
      <c r="I137"/>
      <c r="J137" s="2"/>
      <c r="K137" s="2"/>
      <c r="L137" s="2"/>
      <c r="M137" s="2"/>
    </row>
    <row r="138" spans="1:13" x14ac:dyDescent="0.35">
      <c r="A138"/>
      <c r="B138"/>
      <c r="C138"/>
      <c r="D138"/>
      <c r="G138"/>
      <c r="H138"/>
      <c r="I138"/>
      <c r="J138" s="2"/>
      <c r="K138" s="2"/>
      <c r="L138" s="2"/>
      <c r="M138" s="2"/>
    </row>
    <row r="139" spans="1:13" x14ac:dyDescent="0.35">
      <c r="A139"/>
      <c r="B139"/>
      <c r="C139"/>
      <c r="D139"/>
      <c r="G139"/>
      <c r="H139"/>
      <c r="I139"/>
      <c r="J139" s="2"/>
      <c r="K139" s="2"/>
      <c r="L139" s="2"/>
      <c r="M139" s="2"/>
    </row>
    <row r="140" spans="1:13" x14ac:dyDescent="0.35">
      <c r="A140"/>
      <c r="B140"/>
      <c r="C140"/>
      <c r="D140"/>
      <c r="G140"/>
      <c r="H140"/>
      <c r="I140"/>
      <c r="J140" s="2"/>
      <c r="K140" s="2"/>
      <c r="L140" s="2"/>
      <c r="M140" s="2"/>
    </row>
  </sheetData>
  <mergeCells count="2">
    <mergeCell ref="B1:C1"/>
    <mergeCell ref="G1:H1"/>
  </mergeCells>
  <phoneticPr fontId="11" type="noConversion"/>
  <pageMargins left="0.75" right="0.75" top="1" bottom="1" header="0.5" footer="0.5"/>
  <pageSetup scale="60" fitToHeight="0"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ColWidth="8.5" defaultRowHeight="15.5" x14ac:dyDescent="0.35"/>
  <cols>
    <col min="1" max="1" width="30.5" customWidth="1"/>
    <col min="2" max="2" width="31.83203125" customWidth="1"/>
  </cols>
  <sheetData>
    <row r="1" spans="1:2" x14ac:dyDescent="0.35">
      <c r="A1" s="62" t="s">
        <v>186</v>
      </c>
      <c r="B1" s="62" t="s">
        <v>187</v>
      </c>
    </row>
    <row r="2" spans="1:2" x14ac:dyDescent="0.35">
      <c r="A2" s="63" t="s">
        <v>188</v>
      </c>
      <c r="B2" s="1" t="s">
        <v>16632</v>
      </c>
    </row>
    <row r="3" spans="1:2" ht="46.5" x14ac:dyDescent="0.35">
      <c r="A3" t="s">
        <v>189</v>
      </c>
      <c r="B3" s="94" t="s">
        <v>16664</v>
      </c>
    </row>
    <row r="4" spans="1:2" x14ac:dyDescent="0.35">
      <c r="A4" s="63" t="s">
        <v>190</v>
      </c>
      <c r="B4" s="94" t="s">
        <v>16672</v>
      </c>
    </row>
    <row r="5" spans="1:2" x14ac:dyDescent="0.35">
      <c r="A5" s="63" t="s">
        <v>191</v>
      </c>
      <c r="B5" s="168">
        <v>40612</v>
      </c>
    </row>
    <row r="6" spans="1:2" x14ac:dyDescent="0.35">
      <c r="A6" t="s">
        <v>192</v>
      </c>
      <c r="B6" s="162">
        <v>2011</v>
      </c>
    </row>
    <row r="7" spans="1:2" x14ac:dyDescent="0.35">
      <c r="A7" t="s">
        <v>193</v>
      </c>
      <c r="B7" s="94" t="s">
        <v>16675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cp:lastPrinted>2013-11-01T21:53:28Z</cp:lastPrinted>
  <dcterms:created xsi:type="dcterms:W3CDTF">2013-09-30T16:43:43Z</dcterms:created>
  <dcterms:modified xsi:type="dcterms:W3CDTF">2015-08-21T14:55:08Z</dcterms:modified>
</cp:coreProperties>
</file>